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0" yWindow="260" windowWidth="21840" windowHeight="14700" tabRatio="722" activeTab="11"/>
  </bookViews>
  <sheets>
    <sheet name="U13B" sheetId="1" r:id="rId1"/>
    <sheet name="U13G" sheetId="2" r:id="rId2"/>
    <sheet name="U15B" sheetId="3" r:id="rId3"/>
    <sheet name="U15G" sheetId="4" r:id="rId4"/>
    <sheet name="U17M" sheetId="5" r:id="rId5"/>
    <sheet name="U17W" sheetId="6" r:id="rId6"/>
    <sheet name="SM" sheetId="7" r:id="rId7"/>
    <sheet name="V40M" sheetId="8" r:id="rId8"/>
    <sheet name="V50M" sheetId="9" r:id="rId9"/>
    <sheet name="V60M" sheetId="10" r:id="rId10"/>
    <sheet name="SW" sheetId="11" r:id="rId11"/>
    <sheet name="VetW" sheetId="12" r:id="rId12"/>
    <sheet name="Fastest Legs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<sst xmlns="http://schemas.openxmlformats.org/spreadsheetml/2006/main" count="6500" uniqueCount="2129">
  <si>
    <t>Highgate Harriers</t>
  </si>
  <si>
    <t>Aldershot Farnham &amp; D AC</t>
  </si>
  <si>
    <t>Southampton AC</t>
  </si>
  <si>
    <t>Brighton Phoenix AC</t>
  </si>
  <si>
    <t>Cambridge &amp; Coleridge AC</t>
  </si>
  <si>
    <t>Newham &amp; Essex Beagles</t>
  </si>
  <si>
    <t>Bedford &amp; County AC</t>
  </si>
  <si>
    <t>Bideford AAC</t>
  </si>
  <si>
    <t>Blackheath &amp; Bromley Harriers</t>
  </si>
  <si>
    <t>Brighton &amp; Hove AC</t>
  </si>
  <si>
    <t>Shaftesbury Barnet Harriers</t>
  </si>
  <si>
    <t>Belgrave Harriers</t>
  </si>
  <si>
    <t>Windsor S E &amp; Hounslow AC</t>
  </si>
  <si>
    <t>Herne Hill Harriers</t>
  </si>
  <si>
    <t>Basingstoke &amp; Mid Hants AC</t>
  </si>
  <si>
    <t>Ealing Southall &amp; Middlesex AC</t>
  </si>
  <si>
    <t>Kent AC</t>
  </si>
  <si>
    <t>Reading AC</t>
  </si>
  <si>
    <t>Guildford &amp; Godalming AC</t>
  </si>
  <si>
    <t>Reading Road Runners</t>
  </si>
  <si>
    <t>Clapham Chasers</t>
  </si>
  <si>
    <t>Marshal Milton Keynes AC</t>
  </si>
  <si>
    <t>Harrow AC</t>
  </si>
  <si>
    <t>Kingston AC &amp; Poly Harriers</t>
  </si>
  <si>
    <t>Dorking &amp; Mole Valley AC</t>
  </si>
  <si>
    <t>St Albans Striders</t>
  </si>
  <si>
    <t>Swindon Harriers</t>
  </si>
  <si>
    <t>Vale of Aylesbury AC</t>
  </si>
  <si>
    <t>Hastings AC</t>
  </si>
  <si>
    <t>Hillingdon AC</t>
  </si>
  <si>
    <t>Wells City Harriers</t>
  </si>
  <si>
    <t>Huntingdonshire AC</t>
  </si>
  <si>
    <t>Redway Runners</t>
  </si>
  <si>
    <t>Thames Valley Harriers</t>
  </si>
  <si>
    <t>Hercules Wimbledon AC</t>
  </si>
  <si>
    <t>Abingdon AC</t>
  </si>
  <si>
    <t>City of Norwich AC</t>
  </si>
  <si>
    <t>GoodGym Race Team</t>
  </si>
  <si>
    <t>Dulwich Runners</t>
  </si>
  <si>
    <t>26.2 RRC</t>
  </si>
  <si>
    <t>London Heathside</t>
  </si>
  <si>
    <t>Maidstone Harriers</t>
  </si>
  <si>
    <t>Croydon Harriers</t>
  </si>
  <si>
    <t>Serpentine RC</t>
  </si>
  <si>
    <t>South London Harriers</t>
  </si>
  <si>
    <t>Thames Hare &amp; Hounds</t>
  </si>
  <si>
    <t>Ranelagh Harriers</t>
  </si>
  <si>
    <t>Peterborough AC</t>
  </si>
  <si>
    <t>Wycombe Phoenix Harriers</t>
  </si>
  <si>
    <t>Bure Valley Harriers</t>
  </si>
  <si>
    <t>Victoria Park H &amp; Tower H AC</t>
  </si>
  <si>
    <t>Chiltern Harriers AC</t>
  </si>
  <si>
    <t>South Kent Harriers</t>
  </si>
  <si>
    <t>Hastings Runners</t>
  </si>
  <si>
    <t>Winchester &amp; District AC</t>
  </si>
  <si>
    <t>The Stragglers RC</t>
  </si>
  <si>
    <t>Nene Valley Harriers</t>
  </si>
  <si>
    <t>Oxford City AC</t>
  </si>
  <si>
    <t>Sutton &amp; District AC</t>
  </si>
  <si>
    <t>Epsom Oddballs RC</t>
  </si>
  <si>
    <t>Camberley &amp; District AC</t>
  </si>
  <si>
    <t>Pos</t>
  </si>
  <si>
    <t>Total Time</t>
  </si>
  <si>
    <t>Club</t>
  </si>
  <si>
    <t>Race NO</t>
  </si>
  <si>
    <t>Leg 1</t>
  </si>
  <si>
    <t>Leg 2</t>
  </si>
  <si>
    <t>Leg 3</t>
  </si>
  <si>
    <t>Leg 4</t>
  </si>
  <si>
    <t>Tonbridge AC</t>
  </si>
  <si>
    <t>Posn</t>
  </si>
  <si>
    <t>Time</t>
  </si>
  <si>
    <t>Team</t>
  </si>
  <si>
    <t>Leg 5</t>
  </si>
  <si>
    <t>Leg 6</t>
  </si>
  <si>
    <t>Cornwall AC</t>
  </si>
  <si>
    <t>Bracknell AC</t>
  </si>
  <si>
    <t>Crawley AC</t>
  </si>
  <si>
    <t>City of Portsmouth AC</t>
  </si>
  <si>
    <t>Cookham RC</t>
  </si>
  <si>
    <t>West Suffolk AC</t>
  </si>
  <si>
    <t>Epsom &amp; Ewell Harriers</t>
  </si>
  <si>
    <t>Poole AC</t>
  </si>
  <si>
    <t>North Norfolk Harriers</t>
  </si>
  <si>
    <t>Reigate Priory AC</t>
  </si>
  <si>
    <t>Race No</t>
  </si>
  <si>
    <t>St Mary's Richmond AC</t>
  </si>
  <si>
    <t>Woking AC</t>
  </si>
  <si>
    <t>Race no</t>
  </si>
  <si>
    <t>The Latymer School</t>
  </si>
  <si>
    <t>Havering AC</t>
  </si>
  <si>
    <t>Luton AC</t>
  </si>
  <si>
    <t>Arena 80 AC</t>
  </si>
  <si>
    <t>Chelmsford AC</t>
  </si>
  <si>
    <t>Barnet &amp; District AC</t>
  </si>
  <si>
    <t>Hadleigh Hares AC</t>
  </si>
  <si>
    <t>Guernsey AC</t>
  </si>
  <si>
    <t>Huxley Crush</t>
  </si>
  <si>
    <t>George Burbage</t>
  </si>
  <si>
    <t>Albert Kreuzberg</t>
  </si>
  <si>
    <t>Ananhan Ganguli</t>
  </si>
  <si>
    <t>Joe Butterfield</t>
  </si>
  <si>
    <t>Sam Breed</t>
  </si>
  <si>
    <t>Alfred Osborne</t>
  </si>
  <si>
    <t>Ollie Croll</t>
  </si>
  <si>
    <t>Matthew Aldred</t>
  </si>
  <si>
    <t>Cormac Nisbett</t>
  </si>
  <si>
    <t>Tom Emery</t>
  </si>
  <si>
    <t>Woody Jackson</t>
  </si>
  <si>
    <t>Isaac Morris</t>
  </si>
  <si>
    <t>Gabe Parmenter</t>
  </si>
  <si>
    <t>George Keen</t>
  </si>
  <si>
    <t>Luca McGrath</t>
  </si>
  <si>
    <t>Daniel Shattock</t>
  </si>
  <si>
    <t>Ollie Pickup</t>
  </si>
  <si>
    <t>Rudi Morrell</t>
  </si>
  <si>
    <t>Harry Ware</t>
  </si>
  <si>
    <t xml:space="preserve">Max Gregson </t>
  </si>
  <si>
    <t>Jamie Sears</t>
  </si>
  <si>
    <t>George Shaw</t>
  </si>
  <si>
    <t>Ben Campbell</t>
  </si>
  <si>
    <t>Charlie Borgnis</t>
  </si>
  <si>
    <t>Hector Daniel</t>
  </si>
  <si>
    <t>Oliver Barrett</t>
  </si>
  <si>
    <t>Edward Enser</t>
  </si>
  <si>
    <t>Ben Brown</t>
  </si>
  <si>
    <t>George Lambert</t>
  </si>
  <si>
    <t>Theo Abbt</t>
  </si>
  <si>
    <t>Lars Feyerabend-Powell</t>
  </si>
  <si>
    <t>Thomas Briggs</t>
  </si>
  <si>
    <t xml:space="preserve">Ben Chesterfield </t>
  </si>
  <si>
    <t>Michael Shingleton-Smith</t>
  </si>
  <si>
    <t>Harry Harvey</t>
  </si>
  <si>
    <t>Tom Gaunce</t>
  </si>
  <si>
    <t xml:space="preserve">Alexander McDonald </t>
  </si>
  <si>
    <t>Alex Fine</t>
  </si>
  <si>
    <t>Sach Segal</t>
  </si>
  <si>
    <t>Ryan Howe</t>
  </si>
  <si>
    <t>Lewis Buchellett</t>
  </si>
  <si>
    <t>Martin Courtois</t>
  </si>
  <si>
    <t>Jake Barnett</t>
  </si>
  <si>
    <t>Matthew Pickering</t>
  </si>
  <si>
    <t>Oscar Curry</t>
  </si>
  <si>
    <t>Gusie Lewis</t>
  </si>
  <si>
    <t>Freddie Fowler</t>
  </si>
  <si>
    <t>Tom Henderson</t>
  </si>
  <si>
    <t>Leon Lefreniere</t>
  </si>
  <si>
    <t>Finn Canning</t>
  </si>
  <si>
    <t>Lloris Minchin</t>
  </si>
  <si>
    <t>Guy Stevens</t>
  </si>
  <si>
    <t>Leon Ruffle</t>
  </si>
  <si>
    <t>Aidan Leavey</t>
  </si>
  <si>
    <t>Jack Hedderly</t>
  </si>
  <si>
    <t>Jonas Judah</t>
  </si>
  <si>
    <t>Callum Puxty</t>
  </si>
  <si>
    <t>William Cooper</t>
  </si>
  <si>
    <t>Adam Morrissy</t>
  </si>
  <si>
    <t>Cameron Walker-Powell</t>
  </si>
  <si>
    <t>William Campbell</t>
  </si>
  <si>
    <t>Bradleu Whitlock</t>
  </si>
  <si>
    <t>Eddie Puser</t>
  </si>
  <si>
    <t>Will Matthews</t>
  </si>
  <si>
    <t>Miles Waterworth</t>
  </si>
  <si>
    <t>William Muzio</t>
  </si>
  <si>
    <t>Henry Yelling</t>
  </si>
  <si>
    <t>David Asia Miller</t>
  </si>
  <si>
    <t>Fabian Hurst</t>
  </si>
  <si>
    <t>Alex Spaul</t>
  </si>
  <si>
    <t>Christo Chilton</t>
  </si>
  <si>
    <t>Joe Barrer</t>
  </si>
  <si>
    <t>Callum Howson</t>
  </si>
  <si>
    <t>Daniel Slaven</t>
  </si>
  <si>
    <t>Jake Valkenbourg</t>
  </si>
  <si>
    <t>Nicholas Hollan-Ellidge</t>
  </si>
  <si>
    <t>Finley Donjon</t>
  </si>
  <si>
    <t>Tomas Harris</t>
  </si>
  <si>
    <t>Thomas Fox</t>
  </si>
  <si>
    <t>Samuel Greenstein</t>
  </si>
  <si>
    <t>Archie Nash</t>
  </si>
  <si>
    <t>Theo Boden</t>
  </si>
  <si>
    <t>Toby Edwards</t>
  </si>
  <si>
    <t>Rocco Hudson</t>
  </si>
  <si>
    <t>George Thomas</t>
  </si>
  <si>
    <t>Matthew Knight</t>
  </si>
  <si>
    <t>Kai Norbron</t>
  </si>
  <si>
    <t>Jack Calliss</t>
  </si>
  <si>
    <t>Euan Russell</t>
  </si>
  <si>
    <t>Tom Lebeau</t>
  </si>
  <si>
    <t>Frank McGrath</t>
  </si>
  <si>
    <t>Fraser Bradshaw</t>
  </si>
  <si>
    <t>Charlie Rickards</t>
  </si>
  <si>
    <t>Aidan Marshall</t>
  </si>
  <si>
    <t>Elliott McCarthy</t>
  </si>
  <si>
    <t>Josh Dilley</t>
  </si>
  <si>
    <t>Callum BleazaRd</t>
  </si>
  <si>
    <t>Edwin Istead</t>
  </si>
  <si>
    <t>Nick Holdsworth</t>
  </si>
  <si>
    <t>Tiler Gregory</t>
  </si>
  <si>
    <t>George Mitchell</t>
  </si>
  <si>
    <t>Jago Lbuzzi</t>
  </si>
  <si>
    <t>Adam West</t>
  </si>
  <si>
    <t>Laurie Gawne</t>
  </si>
  <si>
    <t>Jamie Powell</t>
  </si>
  <si>
    <t>Thomas Askey</t>
  </si>
  <si>
    <t>Oakley Denson</t>
  </si>
  <si>
    <t xml:space="preserve">Matthew Duckering </t>
  </si>
  <si>
    <t>Charlie Cox</t>
  </si>
  <si>
    <t>Toby Pace</t>
  </si>
  <si>
    <t>Ben Yates</t>
  </si>
  <si>
    <t>Oliver Doughty</t>
  </si>
  <si>
    <t>Fletcher Hart</t>
  </si>
  <si>
    <t xml:space="preserve">Sam White </t>
  </si>
  <si>
    <t>Tom Dram</t>
  </si>
  <si>
    <t>Ted Barnicoat</t>
  </si>
  <si>
    <t>Christopher Irvine</t>
  </si>
  <si>
    <t>Thomas Lines</t>
  </si>
  <si>
    <t>Joshua Lytton</t>
  </si>
  <si>
    <t>Enzo Endean</t>
  </si>
  <si>
    <t>Adam Grimes</t>
  </si>
  <si>
    <t>Noah Brown</t>
  </si>
  <si>
    <t>William Duncan</t>
  </si>
  <si>
    <t>Cosmo Derangi</t>
  </si>
  <si>
    <t>Ethan Booth</t>
  </si>
  <si>
    <t>Alexander Riley</t>
  </si>
  <si>
    <t>Kit Monti</t>
  </si>
  <si>
    <t>John Kershaw</t>
  </si>
  <si>
    <t>Matthew Ralph</t>
  </si>
  <si>
    <t>Alfie Packett</t>
  </si>
  <si>
    <t>Nute Holloway</t>
  </si>
  <si>
    <t>William Mann</t>
  </si>
  <si>
    <t>Dominic Spaul</t>
  </si>
  <si>
    <t>Harry Bell</t>
  </si>
  <si>
    <t>Evan Cowell-New</t>
  </si>
  <si>
    <t>Ben Birch</t>
  </si>
  <si>
    <t>Beau Timmins-Martin</t>
  </si>
  <si>
    <t>Joshua Lee Baum</t>
  </si>
  <si>
    <t>Harry Segden</t>
  </si>
  <si>
    <t>Connor Law</t>
  </si>
  <si>
    <t>Josh Alexander</t>
  </si>
  <si>
    <t>Tathan Brookes</t>
  </si>
  <si>
    <t>Nicholas Didaskalou</t>
  </si>
  <si>
    <t>Oliver Robertson</t>
  </si>
  <si>
    <t>Oles Chaban</t>
  </si>
  <si>
    <t>Arthur Staruis</t>
  </si>
  <si>
    <t xml:space="preserve">Alfie Turner </t>
  </si>
  <si>
    <t>Charlie Rollo</t>
  </si>
  <si>
    <t>Sol Inglis</t>
  </si>
  <si>
    <t>Zach Nicholls</t>
  </si>
  <si>
    <t>Natha Ruback</t>
  </si>
  <si>
    <t>Aron Yona</t>
  </si>
  <si>
    <t>James Hayward</t>
  </si>
  <si>
    <t>Harry Smith</t>
  </si>
  <si>
    <t>Miles Adams</t>
  </si>
  <si>
    <t>George Broadhead</t>
  </si>
  <si>
    <t>James Winship</t>
  </si>
  <si>
    <t>Luke Stanton</t>
  </si>
  <si>
    <t>Abdirahim Hamud</t>
  </si>
  <si>
    <t>Luke McGarvie</t>
  </si>
  <si>
    <t>Innes O'Malley</t>
  </si>
  <si>
    <t>Max Naylor</t>
  </si>
  <si>
    <t>James Micham</t>
  </si>
  <si>
    <t>Imran Salim</t>
  </si>
  <si>
    <t>Douglas Aikman</t>
  </si>
  <si>
    <t>Ebuka Nkamou</t>
  </si>
  <si>
    <t>Name</t>
  </si>
  <si>
    <t>Lily Tse</t>
  </si>
  <si>
    <t>Mia Pullen</t>
  </si>
  <si>
    <t>Antonia Jubb</t>
  </si>
  <si>
    <t>Jemima Bowen</t>
  </si>
  <si>
    <t>Katie Sakaria</t>
  </si>
  <si>
    <t>Julia Latin</t>
  </si>
  <si>
    <t>Abigail Jose</t>
  </si>
  <si>
    <t>Erin Devery</t>
  </si>
  <si>
    <t>Maisy Luke</t>
  </si>
  <si>
    <t>Rachel Clutterbuck</t>
  </si>
  <si>
    <t>Oona Gibbons</t>
  </si>
  <si>
    <t>Charlotte Dewar</t>
  </si>
  <si>
    <t>Abbie Henderson</t>
  </si>
  <si>
    <t>Rosa Williams</t>
  </si>
  <si>
    <t>Holly Henderson</t>
  </si>
  <si>
    <t>Maddison Grandin</t>
  </si>
  <si>
    <t>Millie Dethick</t>
  </si>
  <si>
    <t>Kitty Mair</t>
  </si>
  <si>
    <t>Lauren Wormley</t>
  </si>
  <si>
    <t>Aimie Harvey</t>
  </si>
  <si>
    <t>Charlotte Wormley</t>
  </si>
  <si>
    <t>Annabella Bailey</t>
  </si>
  <si>
    <t>Johanna Nicholson</t>
  </si>
  <si>
    <t>Stella Thomas</t>
  </si>
  <si>
    <t>Robyn Fossa</t>
  </si>
  <si>
    <t>Katie Youp</t>
  </si>
  <si>
    <t>Annie Mann</t>
  </si>
  <si>
    <t>Memphis Symonds</t>
  </si>
  <si>
    <t>Madison Kelly</t>
  </si>
  <si>
    <t>Tia-Lilly Crane</t>
  </si>
  <si>
    <t>Gabriella Martin</t>
  </si>
  <si>
    <t>Lara Manes</t>
  </si>
  <si>
    <t>Paris French</t>
  </si>
  <si>
    <t>Manisha Daue</t>
  </si>
  <si>
    <t>Sophie Quey-Clark</t>
  </si>
  <si>
    <t>Ella Benson</t>
  </si>
  <si>
    <t>Natalie Simmons</t>
  </si>
  <si>
    <t>Amelia Baker</t>
  </si>
  <si>
    <t>Emma Abbey</t>
  </si>
  <si>
    <t>Harriet Hillman</t>
  </si>
  <si>
    <t>Lauren Pawsen</t>
  </si>
  <si>
    <t>Beth Davidse</t>
  </si>
  <si>
    <t>Grace Daniels</t>
  </si>
  <si>
    <t>Alice Daniels</t>
  </si>
  <si>
    <t xml:space="preserve">Sadie Harris </t>
  </si>
  <si>
    <t>Rosie Kelly</t>
  </si>
  <si>
    <t>Charlotte Borgars</t>
  </si>
  <si>
    <t xml:space="preserve">Olivia East </t>
  </si>
  <si>
    <t xml:space="preserve">Bella Digby </t>
  </si>
  <si>
    <t>Emily Dunkley</t>
  </si>
  <si>
    <t>Siena Brancato</t>
  </si>
  <si>
    <t>Jemima Ridley</t>
  </si>
  <si>
    <t>Cara Terry</t>
  </si>
  <si>
    <t>Isabelle Law</t>
  </si>
  <si>
    <t>Siaenna Richardson</t>
  </si>
  <si>
    <t>Jessie Hill</t>
  </si>
  <si>
    <t>Summer Chapman</t>
  </si>
  <si>
    <t>Hannah Wolley</t>
  </si>
  <si>
    <t>Kiki Webb</t>
  </si>
  <si>
    <t xml:space="preserve">Ruby Wilson </t>
  </si>
  <si>
    <t>Sima Saadatzadeh</t>
  </si>
  <si>
    <t>Eadie Yelling</t>
  </si>
  <si>
    <t>Esme Abbott</t>
  </si>
  <si>
    <t>Georjie Pegg</t>
  </si>
  <si>
    <t>Eledin Phillips</t>
  </si>
  <si>
    <t>Dana Fraser</t>
  </si>
  <si>
    <t>Rebecca West</t>
  </si>
  <si>
    <t>Susannah Agailor-Agon</t>
  </si>
  <si>
    <t>Ella Newman</t>
  </si>
  <si>
    <t>Camilla Linton</t>
  </si>
  <si>
    <t>Jemima Crocker</t>
  </si>
  <si>
    <t>Rose Chesterfield</t>
  </si>
  <si>
    <t>Eva Marshall</t>
  </si>
  <si>
    <t>Molly Howell</t>
  </si>
  <si>
    <t>Lorna Coull</t>
  </si>
  <si>
    <t>Cameron Kelly Gordon</t>
  </si>
  <si>
    <t>Amarisa Sibley</t>
  </si>
  <si>
    <t>Lily Meers</t>
  </si>
  <si>
    <t>Hannah Ashby</t>
  </si>
  <si>
    <t>Maddie Hughes</t>
  </si>
  <si>
    <t>Ellie Shield</t>
  </si>
  <si>
    <t>Mollie Barrett</t>
  </si>
  <si>
    <t>Pearl Pennington</t>
  </si>
  <si>
    <t>Sophie Packham</t>
  </si>
  <si>
    <t>Biancamaria Polloni</t>
  </si>
  <si>
    <t>Alexia Araujo Coasilva</t>
  </si>
  <si>
    <t>Imogen Hadley</t>
  </si>
  <si>
    <t>Jasmine Kindly</t>
  </si>
  <si>
    <t>Evie Denton</t>
  </si>
  <si>
    <t>Jodie Mandeville</t>
  </si>
  <si>
    <t>Lauren Armitage</t>
  </si>
  <si>
    <t>Ore Adewale</t>
  </si>
  <si>
    <t>Mille Thorpe</t>
  </si>
  <si>
    <t>Clemmie Thorpe</t>
  </si>
  <si>
    <t>Katie Barnes</t>
  </si>
  <si>
    <t>Evie Elsom</t>
  </si>
  <si>
    <t>Chloe Royle</t>
  </si>
  <si>
    <t>Riona Stockley</t>
  </si>
  <si>
    <t>Grace Fordham</t>
  </si>
  <si>
    <t>Stella Pope</t>
  </si>
  <si>
    <t>Evie Bishop-Pell</t>
  </si>
  <si>
    <t>Jemma Kearney</t>
  </si>
  <si>
    <t>Kensa Horner</t>
  </si>
  <si>
    <t>Emily Roberts</t>
  </si>
  <si>
    <t>Amelia Taylor</t>
  </si>
  <si>
    <t>Sarah McGrath</t>
  </si>
  <si>
    <t>Lily Palmer</t>
  </si>
  <si>
    <t>Sarah Laitner</t>
  </si>
  <si>
    <t>Megan Sawers</t>
  </si>
  <si>
    <t>Josephine O'Neill</t>
  </si>
  <si>
    <t>Molly Kenward</t>
  </si>
  <si>
    <t>Isabella Louth</t>
  </si>
  <si>
    <t>Hannah Clarke</t>
  </si>
  <si>
    <t>Amelia Willars</t>
  </si>
  <si>
    <t>Eva Marsh</t>
  </si>
  <si>
    <t>Izzy McManus</t>
  </si>
  <si>
    <t>Rowie Braid</t>
  </si>
  <si>
    <t>Katie Olive</t>
  </si>
  <si>
    <t>Sophie Leslie</t>
  </si>
  <si>
    <t>Sophie Worrall</t>
  </si>
  <si>
    <t>Amelie Taylor</t>
  </si>
  <si>
    <t>Marni Sillitoe</t>
  </si>
  <si>
    <t>Lila Battell</t>
  </si>
  <si>
    <t>Phoebe Dunbar</t>
  </si>
  <si>
    <t>Abi Stafford</t>
  </si>
  <si>
    <t>Sophie Lomas</t>
  </si>
  <si>
    <t>Nicole Chamberlain</t>
  </si>
  <si>
    <t>Lisa Duke</t>
  </si>
  <si>
    <t>Lucy Roberts</t>
  </si>
  <si>
    <t>Jenna Hooper</t>
  </si>
  <si>
    <t>Jana Sethna-McIntosh</t>
  </si>
  <si>
    <t>Holly Perks</t>
  </si>
  <si>
    <t>Eleanor Mowbray</t>
  </si>
  <si>
    <t xml:space="preserve">Sophia Horwood </t>
  </si>
  <si>
    <t>Charlotte Smith</t>
  </si>
  <si>
    <t xml:space="preserve">Nicole McGouern </t>
  </si>
  <si>
    <t xml:space="preserve">Angel Doyle </t>
  </si>
  <si>
    <t>Lydia Louw</t>
  </si>
  <si>
    <t>Daisy Parry</t>
  </si>
  <si>
    <t>Katy Bowler</t>
  </si>
  <si>
    <t>Allysha Mead</t>
  </si>
  <si>
    <t>Charlotte Edge</t>
  </si>
  <si>
    <t>Sasha Mueller</t>
  </si>
  <si>
    <t>Olivia Sparks</t>
  </si>
  <si>
    <t>Freya Wilcox</t>
  </si>
  <si>
    <t>Alma Thomsen</t>
  </si>
  <si>
    <t>Kelly Marie Marsh</t>
  </si>
  <si>
    <t>Kate New</t>
  </si>
  <si>
    <t>Josie Ryder</t>
  </si>
  <si>
    <t xml:space="preserve">Abbi McCallum </t>
  </si>
  <si>
    <t>Hetty Life</t>
  </si>
  <si>
    <t>Sophie McKee</t>
  </si>
  <si>
    <t>Amber Bailey</t>
  </si>
  <si>
    <t>Abbey Goodman</t>
  </si>
  <si>
    <t xml:space="preserve">Iris Brown </t>
  </si>
  <si>
    <t>Minette Watkins</t>
  </si>
  <si>
    <t>Sabrina Fores</t>
  </si>
  <si>
    <t>Grace Cooney</t>
  </si>
  <si>
    <t>Zoe Crugwagen</t>
  </si>
  <si>
    <t>Lola Batt</t>
  </si>
  <si>
    <t>Lydia Godfrey</t>
  </si>
  <si>
    <t>Aimi Weightman</t>
  </si>
  <si>
    <t>Jessica Hayward</t>
  </si>
  <si>
    <t>Jess Smith</t>
  </si>
  <si>
    <t>Sian Smith</t>
  </si>
  <si>
    <t>Francesca Manrow</t>
  </si>
  <si>
    <t>Eleanor Griffin</t>
  </si>
  <si>
    <t>Ed Henderson</t>
  </si>
  <si>
    <t>Ryan Martin</t>
  </si>
  <si>
    <t>Dylan Spencer</t>
  </si>
  <si>
    <t>Will Barncoat</t>
  </si>
  <si>
    <t>Alex Aldred</t>
  </si>
  <si>
    <t>Thomas Job</t>
  </si>
  <si>
    <t>Tom Hunter</t>
  </si>
  <si>
    <t>Angus Williams</t>
  </si>
  <si>
    <t>Sam Hodgson</t>
  </si>
  <si>
    <t>William Goddard</t>
  </si>
  <si>
    <t>Luke Lom Hynes</t>
  </si>
  <si>
    <t>Harvey Williams</t>
  </si>
  <si>
    <t>Finn McGrath</t>
  </si>
  <si>
    <t>Corban Wood</t>
  </si>
  <si>
    <t>Jorge Aguilar-Ason</t>
  </si>
  <si>
    <t>Joseph Wheeler</t>
  </si>
  <si>
    <t>Rowan Fuss</t>
  </si>
  <si>
    <t>Jack Burton</t>
  </si>
  <si>
    <t>Joe Seal</t>
  </si>
  <si>
    <t>Nicholas Smith</t>
  </si>
  <si>
    <t>Matthew Raynor</t>
  </si>
  <si>
    <t>Oliver Moor</t>
  </si>
  <si>
    <t>Tom Rickards</t>
  </si>
  <si>
    <t>Leon Bradshaw</t>
  </si>
  <si>
    <t>Charlie Krammer</t>
  </si>
  <si>
    <t xml:space="preserve">Jocob Alley </t>
  </si>
  <si>
    <t>Jacob Harrison</t>
  </si>
  <si>
    <t>Jaden Kennedy</t>
  </si>
  <si>
    <t>Greg Herring</t>
  </si>
  <si>
    <t>Tristan Cook</t>
  </si>
  <si>
    <t>James Vinnicomb</t>
  </si>
  <si>
    <t>Alex Alston</t>
  </si>
  <si>
    <t>Joseph Luker</t>
  </si>
  <si>
    <t>Adam Firsht</t>
  </si>
  <si>
    <t>Archie Rowles</t>
  </si>
  <si>
    <t>Patrick Connolly</t>
  </si>
  <si>
    <t>Will Browne</t>
  </si>
  <si>
    <t>Jalei Atkin</t>
  </si>
  <si>
    <t xml:space="preserve">Joshua Knights </t>
  </si>
  <si>
    <t>Danny Adams</t>
  </si>
  <si>
    <t>Nick Hobbs</t>
  </si>
  <si>
    <t>Matthew Quarterman</t>
  </si>
  <si>
    <t>Daniel Maydelo</t>
  </si>
  <si>
    <t>James White</t>
  </si>
  <si>
    <t>Alfie Spear</t>
  </si>
  <si>
    <t>Harry Hyde</t>
  </si>
  <si>
    <t>George Monolis</t>
  </si>
  <si>
    <t>Bailey Roberts</t>
  </si>
  <si>
    <t>Cameron Coveney</t>
  </si>
  <si>
    <t>Joshua Kemp</t>
  </si>
  <si>
    <t>Ted Hodgson</t>
  </si>
  <si>
    <t>Will Parkinson</t>
  </si>
  <si>
    <t>Charlie Wagstaff</t>
  </si>
  <si>
    <t>Toby Ferryman</t>
  </si>
  <si>
    <t>Liam Stone</t>
  </si>
  <si>
    <t>Barney Jackman</t>
  </si>
  <si>
    <t>James Crombie</t>
  </si>
  <si>
    <t>Lewis Countnage</t>
  </si>
  <si>
    <t>Oiscra Tomlinson</t>
  </si>
  <si>
    <t>Carlos Nieto</t>
  </si>
  <si>
    <t xml:space="preserve">Jack Dickson </t>
  </si>
  <si>
    <t>Thomas Cooper</t>
  </si>
  <si>
    <t>Robert Quigley</t>
  </si>
  <si>
    <t>James Allison</t>
  </si>
  <si>
    <t>Ethan Seal</t>
  </si>
  <si>
    <t>Louis Harhalokis</t>
  </si>
  <si>
    <t>Thomas Chaplin</t>
  </si>
  <si>
    <t>Sam Myers</t>
  </si>
  <si>
    <t>Aidan Aherne</t>
  </si>
  <si>
    <t>Akash Sohal</t>
  </si>
  <si>
    <t>Josh Poncha</t>
  </si>
  <si>
    <t>Declan Connolly</t>
  </si>
  <si>
    <t xml:space="preserve">Max Dickson </t>
  </si>
  <si>
    <t>Olly Wilson</t>
  </si>
  <si>
    <t>Micheal Welds-Bounne</t>
  </si>
  <si>
    <t>Dylan Michel</t>
  </si>
  <si>
    <t>Matti Harris</t>
  </si>
  <si>
    <t>Jonathan Boardman</t>
  </si>
  <si>
    <t>Gilad Nichshen</t>
  </si>
  <si>
    <t xml:space="preserve">Louis Peterson </t>
  </si>
  <si>
    <t>James Carruthers</t>
  </si>
  <si>
    <t>James Watson</t>
  </si>
  <si>
    <t>Matthew Clifford</t>
  </si>
  <si>
    <t>Baxter Fletcher</t>
  </si>
  <si>
    <t>Josh Pay</t>
  </si>
  <si>
    <t>George Taylor</t>
  </si>
  <si>
    <t>Oscar Davies</t>
  </si>
  <si>
    <t>Tom Brash</t>
  </si>
  <si>
    <t>Sam Reardon</t>
  </si>
  <si>
    <t>Freddy Georgiou</t>
  </si>
  <si>
    <t>Alex Sibley</t>
  </si>
  <si>
    <t>Harry Cunningham</t>
  </si>
  <si>
    <t>Jack Gunning</t>
  </si>
  <si>
    <t>Archie Pierce</t>
  </si>
  <si>
    <t>Patrick Mochan</t>
  </si>
  <si>
    <t>Laurie Baker</t>
  </si>
  <si>
    <t>Ben McCabe</t>
  </si>
  <si>
    <t>Fraser Hills</t>
  </si>
  <si>
    <t>Dominic Parsons</t>
  </si>
  <si>
    <t>Josh Smith</t>
  </si>
  <si>
    <t>Liam Nixon</t>
  </si>
  <si>
    <t>Alistair Nixon</t>
  </si>
  <si>
    <t>Alistair Ferguson</t>
  </si>
  <si>
    <t>Douglas Scally</t>
  </si>
  <si>
    <t>Sam Roberts</t>
  </si>
  <si>
    <t>Dominic Exworthy</t>
  </si>
  <si>
    <t>Max Anderston</t>
  </si>
  <si>
    <t>Luke Stevens-Cox</t>
  </si>
  <si>
    <t>Ben Findlay</t>
  </si>
  <si>
    <t>Callum Balme</t>
  </si>
  <si>
    <t>Ben Harrison</t>
  </si>
  <si>
    <t xml:space="preserve">Edward Mitchell </t>
  </si>
  <si>
    <t>Isaac Murray</t>
  </si>
  <si>
    <t>Luke Downing</t>
  </si>
  <si>
    <t>Dawson Smith</t>
  </si>
  <si>
    <t>Tom Porter</t>
  </si>
  <si>
    <t>Alfie Smith</t>
  </si>
  <si>
    <t>Joe Lawrence</t>
  </si>
  <si>
    <t>Owen Waite</t>
  </si>
  <si>
    <t>Bernhard Mealing</t>
  </si>
  <si>
    <t>Toby Watson</t>
  </si>
  <si>
    <t>Leo Stockman</t>
  </si>
  <si>
    <t>William Carr</t>
  </si>
  <si>
    <t>Max Spear</t>
  </si>
  <si>
    <t>Isaac Wong</t>
  </si>
  <si>
    <t>Alfie Mumford</t>
  </si>
  <si>
    <t>Patrick Brown</t>
  </si>
  <si>
    <t xml:space="preserve">Theo Lewis </t>
  </si>
  <si>
    <t>Alex Dunn</t>
  </si>
  <si>
    <t>Hugo Lewis</t>
  </si>
  <si>
    <t>Adam Hudson</t>
  </si>
  <si>
    <t xml:space="preserve">Kie Francis </t>
  </si>
  <si>
    <t>Alfie Clay</t>
  </si>
  <si>
    <t>Morgan Smith</t>
  </si>
  <si>
    <t>Nathaniel Dixon</t>
  </si>
  <si>
    <t>Tom Armstrong</t>
  </si>
  <si>
    <t>Euan Sinclair</t>
  </si>
  <si>
    <t>Joe Murphy</t>
  </si>
  <si>
    <t>Will Murphy</t>
  </si>
  <si>
    <t>Basil Rock</t>
  </si>
  <si>
    <t>Nelson Gordon</t>
  </si>
  <si>
    <t>Luke Walsh</t>
  </si>
  <si>
    <t>Shami Umasankar</t>
  </si>
  <si>
    <t>Charlie Turner</t>
  </si>
  <si>
    <t>Finlay Spear</t>
  </si>
  <si>
    <t>Adam Duke</t>
  </si>
  <si>
    <t>George Miller</t>
  </si>
  <si>
    <t>Harley Norman</t>
  </si>
  <si>
    <t>Henry Smith</t>
  </si>
  <si>
    <t>Sam Ellis</t>
  </si>
  <si>
    <t>Jago Green</t>
  </si>
  <si>
    <t>Joe McHugh</t>
  </si>
  <si>
    <t>Angus Caruth</t>
  </si>
  <si>
    <t>Jake Stadie</t>
  </si>
  <si>
    <t>Leo Basi</t>
  </si>
  <si>
    <t>Jacob Cavendish</t>
  </si>
  <si>
    <t>Ewan Lorimer</t>
  </si>
  <si>
    <t>James Rushby</t>
  </si>
  <si>
    <t>Matt O'Donovan</t>
  </si>
  <si>
    <t>Cameron Enser</t>
  </si>
  <si>
    <t>Danny Wessleu</t>
  </si>
  <si>
    <t>Torin Brooks</t>
  </si>
  <si>
    <t>Tony Holley</t>
  </si>
  <si>
    <t>Oliver O'Malley</t>
  </si>
  <si>
    <t>Matthew Rogers</t>
  </si>
  <si>
    <t>Billy Life</t>
  </si>
  <si>
    <t>Ahmed Hanad</t>
  </si>
  <si>
    <t>Abdifaiah Khalif</t>
  </si>
  <si>
    <t>Adam Ireland</t>
  </si>
  <si>
    <t>Max McGarvie</t>
  </si>
  <si>
    <t>Matthew Crow</t>
  </si>
  <si>
    <t>Mohamed Ali</t>
  </si>
  <si>
    <t>Jordi Evans-Rodriguez</t>
  </si>
  <si>
    <t>Ross Vanheerde</t>
  </si>
  <si>
    <t>Oliver Smith</t>
  </si>
  <si>
    <t>Alex Blackburn</t>
  </si>
  <si>
    <t>Seamus Morrison</t>
  </si>
  <si>
    <t>Jenson Howard</t>
  </si>
  <si>
    <t>Luca Elliot</t>
  </si>
  <si>
    <t>Will Ebbett</t>
  </si>
  <si>
    <t>Aryan Gupta</t>
  </si>
  <si>
    <t>Angus Chisholm</t>
  </si>
  <si>
    <t>Under 13 Boys</t>
  </si>
  <si>
    <t>Under 13 Girls</t>
  </si>
  <si>
    <t>Under 15 Boys</t>
  </si>
  <si>
    <t>Under 15 Girls</t>
  </si>
  <si>
    <t>Kiara Volkenburg</t>
  </si>
  <si>
    <t>Anwen Thomas</t>
  </si>
  <si>
    <t>Sasha Tydeman</t>
  </si>
  <si>
    <t>Isobel Penniceard</t>
  </si>
  <si>
    <t>Maayan Radus</t>
  </si>
  <si>
    <t>Maya Ramnrine</t>
  </si>
  <si>
    <t>Jane Williamson</t>
  </si>
  <si>
    <t>Sofia Perusko</t>
  </si>
  <si>
    <t>Ellie Dolby</t>
  </si>
  <si>
    <t>Grace Forster</t>
  </si>
  <si>
    <t>Amy Young</t>
  </si>
  <si>
    <t>Naomi Harriss</t>
  </si>
  <si>
    <t>Martha Collings</t>
  </si>
  <si>
    <t>Rebecca Losh</t>
  </si>
  <si>
    <t>Jess  Neal</t>
  </si>
  <si>
    <t>Tia Hansford</t>
  </si>
  <si>
    <t>Madeleine Short</t>
  </si>
  <si>
    <t>Rebekah Riches</t>
  </si>
  <si>
    <t>Choire Lister</t>
  </si>
  <si>
    <t>Matilda Taylor</t>
  </si>
  <si>
    <t>Poppy Craig-McFeely</t>
  </si>
  <si>
    <t>Lucy Wells</t>
  </si>
  <si>
    <t>Isabelle Craven</t>
  </si>
  <si>
    <t>Holly Bunn</t>
  </si>
  <si>
    <t>Ciara Muzio</t>
  </si>
  <si>
    <t>Charlie Parsons</t>
  </si>
  <si>
    <t>Holly Biggar</t>
  </si>
  <si>
    <t>Lydia Carter</t>
  </si>
  <si>
    <t>Emma Wilson</t>
  </si>
  <si>
    <t>Ella Peters</t>
  </si>
  <si>
    <t>Olivia Berry</t>
  </si>
  <si>
    <t>Eliska Watling</t>
  </si>
  <si>
    <t>Grace Bowden Stone</t>
  </si>
  <si>
    <t>Eliza Sutton</t>
  </si>
  <si>
    <t>Aisling Dunne</t>
  </si>
  <si>
    <t>Georgia Whalley</t>
  </si>
  <si>
    <t xml:space="preserve">Sophie Williams </t>
  </si>
  <si>
    <t>Ellie Slevin</t>
  </si>
  <si>
    <t>Hatty Bell</t>
  </si>
  <si>
    <t>Demi Goddard</t>
  </si>
  <si>
    <t>Kyra Sentha-Mcintosh</t>
  </si>
  <si>
    <t>Freya Sutton</t>
  </si>
  <si>
    <t>Kelsey Pullin</t>
  </si>
  <si>
    <t>Tilly Barrett</t>
  </si>
  <si>
    <t>Maddie Casey</t>
  </si>
  <si>
    <t>Holly Landon</t>
  </si>
  <si>
    <t>Sydney Allen</t>
  </si>
  <si>
    <t>Ocmagh O'Driscoll</t>
  </si>
  <si>
    <t>Beau Burton</t>
  </si>
  <si>
    <t>India Adams</t>
  </si>
  <si>
    <t>Francesca Evered</t>
  </si>
  <si>
    <t>Holly Sutton Trott</t>
  </si>
  <si>
    <t>Isabelle Brydon</t>
  </si>
  <si>
    <t>Amalie Primdal</t>
  </si>
  <si>
    <t>Niamh Huxford</t>
  </si>
  <si>
    <t>Chloe Cavill</t>
  </si>
  <si>
    <t>Georgia Evans</t>
  </si>
  <si>
    <t>Olivia Colegrave</t>
  </si>
  <si>
    <t>Freya John</t>
  </si>
  <si>
    <t>Isobel Rabjohns</t>
  </si>
  <si>
    <t>Freya Jones</t>
  </si>
  <si>
    <t>Ruby Abbott</t>
  </si>
  <si>
    <t xml:space="preserve">Poppy Edwards </t>
  </si>
  <si>
    <t>Jess Court</t>
  </si>
  <si>
    <t>Amy Hughes</t>
  </si>
  <si>
    <t>Ella Litjens</t>
  </si>
  <si>
    <t>Phoebe Carlile</t>
  </si>
  <si>
    <t>Amy Mills</t>
  </si>
  <si>
    <t xml:space="preserve">Saskia Butt </t>
  </si>
  <si>
    <t>Astrid Blackledge</t>
  </si>
  <si>
    <t>Emma Harris</t>
  </si>
  <si>
    <t>Jasmine Fuster</t>
  </si>
  <si>
    <t>Darcy Cooper</t>
  </si>
  <si>
    <t>Maria Ratcliffe</t>
  </si>
  <si>
    <t>Sophie Mulcahy</t>
  </si>
  <si>
    <t>Steven Cross</t>
  </si>
  <si>
    <t>Amy Miller</t>
  </si>
  <si>
    <t>Ava White</t>
  </si>
  <si>
    <t>Eloisa Harris</t>
  </si>
  <si>
    <t>Jasmine Young</t>
  </si>
  <si>
    <t xml:space="preserve">Daniella Harper </t>
  </si>
  <si>
    <t>Zakia Mossi</t>
  </si>
  <si>
    <t>Eva Holland</t>
  </si>
  <si>
    <t>Maisie Collis</t>
  </si>
  <si>
    <t>Bluebell Cooke</t>
  </si>
  <si>
    <t>Grace Ingles</t>
  </si>
  <si>
    <t>Grace Jermy</t>
  </si>
  <si>
    <t>Kale Willis</t>
  </si>
  <si>
    <t>Emilie Castagna</t>
  </si>
  <si>
    <t>Ashia Wilson</t>
  </si>
  <si>
    <t>Alice Garner</t>
  </si>
  <si>
    <t>Pippa Roessler</t>
  </si>
  <si>
    <t>Ellen Weir</t>
  </si>
  <si>
    <t>Georgie Clarke</t>
  </si>
  <si>
    <t>Hannah Read</t>
  </si>
  <si>
    <t>Abigail Baines</t>
  </si>
  <si>
    <t>Isabella Beck</t>
  </si>
  <si>
    <t>Hannah Foster</t>
  </si>
  <si>
    <t>Ruby Horton</t>
  </si>
  <si>
    <t>Emma Boswell</t>
  </si>
  <si>
    <t>Bethany Panton</t>
  </si>
  <si>
    <t>Lucrezia Polloni</t>
  </si>
  <si>
    <t>Jinaan Lockwood</t>
  </si>
  <si>
    <t>Orla Williams</t>
  </si>
  <si>
    <t>Nicola Lee</t>
  </si>
  <si>
    <t>Renee Whalley</t>
  </si>
  <si>
    <t>Alex Mann</t>
  </si>
  <si>
    <t>Lois Dooley</t>
  </si>
  <si>
    <t xml:space="preserve">Anna Thomas </t>
  </si>
  <si>
    <t>Amy Dove</t>
  </si>
  <si>
    <t>Erika Body</t>
  </si>
  <si>
    <t>Evie Clements</t>
  </si>
  <si>
    <t>Josie Nicholls</t>
  </si>
  <si>
    <t>Alicia Athersmith</t>
  </si>
  <si>
    <t>Olivia Earthy</t>
  </si>
  <si>
    <t>Lizzie Ingram</t>
  </si>
  <si>
    <t>Imogen Deakin</t>
  </si>
  <si>
    <t>Ella Fryer</t>
  </si>
  <si>
    <t>Gracie Barnard</t>
  </si>
  <si>
    <t>Emily Muzio</t>
  </si>
  <si>
    <t>Frances Haines</t>
  </si>
  <si>
    <t>Aino Turchen</t>
  </si>
  <si>
    <t>Susannah Lecoutre</t>
  </si>
  <si>
    <t>Della Sakaria</t>
  </si>
  <si>
    <t>Maddy Wood</t>
  </si>
  <si>
    <t>Kirsten Stilwell</t>
  </si>
  <si>
    <t>Rosie Hammond</t>
  </si>
  <si>
    <t>Tilly Stevens-Cox</t>
  </si>
  <si>
    <t>Phillipine Poupart-Lafarge</t>
  </si>
  <si>
    <t>Niamh Murphy</t>
  </si>
  <si>
    <t>Niamh Hernon</t>
  </si>
  <si>
    <t>Enid Ledward</t>
  </si>
  <si>
    <t>Heidi Forsyth</t>
  </si>
  <si>
    <t>Zoe White</t>
  </si>
  <si>
    <t>Lavinia Rai</t>
  </si>
  <si>
    <t>Amelia Skihell</t>
  </si>
  <si>
    <t>Rachel Oram</t>
  </si>
  <si>
    <t>Katie Clutterbuck</t>
  </si>
  <si>
    <t>Lily Rolfe</t>
  </si>
  <si>
    <t>Tessa Weavers</t>
  </si>
  <si>
    <t>Alannah Chadwick</t>
  </si>
  <si>
    <t>Millie Hughes</t>
  </si>
  <si>
    <t>Alicia Bushell</t>
  </si>
  <si>
    <t>Charlotte Arkwright</t>
  </si>
  <si>
    <t>Charlotte Tame</t>
  </si>
  <si>
    <t>Ella Smith</t>
  </si>
  <si>
    <t>Sabrina Mannes</t>
  </si>
  <si>
    <t>Jess Butland</t>
  </si>
  <si>
    <t>Jessica Tabraham</t>
  </si>
  <si>
    <t>Poppy Walters</t>
  </si>
  <si>
    <t>Ella Barker</t>
  </si>
  <si>
    <t>Charlott Pratt</t>
  </si>
  <si>
    <t>Rebecca Benney</t>
  </si>
  <si>
    <t>Amanda Stapley</t>
  </si>
  <si>
    <t>Lucy Broderick</t>
  </si>
  <si>
    <t>Ruby Dunkley</t>
  </si>
  <si>
    <t>Niamh Milmo</t>
  </si>
  <si>
    <t>Natalya Smith</t>
  </si>
  <si>
    <t>Ellie O'Neil</t>
  </si>
  <si>
    <t>Sophie Torrance</t>
  </si>
  <si>
    <t>Grace McKee</t>
  </si>
  <si>
    <t>Grace Flemons</t>
  </si>
  <si>
    <t>Milly Daniels</t>
  </si>
  <si>
    <t>Jessica Lister</t>
  </si>
  <si>
    <t>Francesca Clayton</t>
  </si>
  <si>
    <t>Izzie Jones</t>
  </si>
  <si>
    <t>Mieke Bedlington</t>
  </si>
  <si>
    <t>Amter Howell</t>
  </si>
  <si>
    <t>Freya Daews</t>
  </si>
  <si>
    <t>Esmee Harding</t>
  </si>
  <si>
    <t>Lara Tolson</t>
  </si>
  <si>
    <t>Rebecca Morely</t>
  </si>
  <si>
    <t>Libby Stinson</t>
  </si>
  <si>
    <t>Georgina Ballard</t>
  </si>
  <si>
    <t>Lucy Hall</t>
  </si>
  <si>
    <t>Holly Hodgskinson</t>
  </si>
  <si>
    <t>Marisa Mistry</t>
  </si>
  <si>
    <t>Anna Buckmaster</t>
  </si>
  <si>
    <t>Ruby Harrison</t>
  </si>
  <si>
    <t>Erin Bracknell</t>
  </si>
  <si>
    <t>Harriet Alexander</t>
  </si>
  <si>
    <t>Alix Buccardix</t>
  </si>
  <si>
    <t>Jojo Mclean</t>
  </si>
  <si>
    <t>Leanne Moore</t>
  </si>
  <si>
    <t>Antara Singh</t>
  </si>
  <si>
    <t>Aaliyah Arkell</t>
  </si>
  <si>
    <t>Jemima Batty</t>
  </si>
  <si>
    <t>Abby Barton</t>
  </si>
  <si>
    <t>Mia Smith</t>
  </si>
  <si>
    <t>Maddie Eldridge</t>
  </si>
  <si>
    <t>Lara Packnee</t>
  </si>
  <si>
    <t>Anya Froggatt</t>
  </si>
  <si>
    <t>Nicole Law</t>
  </si>
  <si>
    <t>Madison Foxcroft</t>
  </si>
  <si>
    <t>Elena Ronkarati</t>
  </si>
  <si>
    <t>Katie Lloyd</t>
  </si>
  <si>
    <t>Ella Walker</t>
  </si>
  <si>
    <t>Maisy Minkin</t>
  </si>
  <si>
    <t>Phoebe Matravess</t>
  </si>
  <si>
    <t>Amelie Moris</t>
  </si>
  <si>
    <t>Camilla Robson</t>
  </si>
  <si>
    <t>Lucy Robertson</t>
  </si>
  <si>
    <t>Capucine Rousset</t>
  </si>
  <si>
    <t>Poppy Palmer-Malins</t>
  </si>
  <si>
    <t>Madeleine Smith-Gondorio</t>
  </si>
  <si>
    <t>Ana Duffy Markovic</t>
  </si>
  <si>
    <t>Bori Szegedi</t>
  </si>
  <si>
    <t>Joely Watkinson</t>
  </si>
  <si>
    <t>Charlotte Wardie</t>
  </si>
  <si>
    <t>Kaie Coles</t>
  </si>
  <si>
    <t>Imogen Davis</t>
  </si>
  <si>
    <t>Heidi Taylor</t>
  </si>
  <si>
    <t>Emily Borgers</t>
  </si>
  <si>
    <t>Beatrix Tulvers</t>
  </si>
  <si>
    <t>Emeline Brown</t>
  </si>
  <si>
    <t>Anya Stacy</t>
  </si>
  <si>
    <t>Selma Hegvold</t>
  </si>
  <si>
    <t>Albane Fery</t>
  </si>
  <si>
    <t>DSQ team due to following incorrect route</t>
  </si>
  <si>
    <t>Under 17 Men</t>
  </si>
  <si>
    <t>Scroll across for each age category</t>
  </si>
  <si>
    <t>David Dow</t>
  </si>
  <si>
    <t>Oliver Newman</t>
  </si>
  <si>
    <t>Thomas Keen</t>
  </si>
  <si>
    <t>Jem O'Flaherty</t>
  </si>
  <si>
    <t>Liam Garrett</t>
  </si>
  <si>
    <t>James Young</t>
  </si>
  <si>
    <t>Joseph</t>
  </si>
  <si>
    <t>Elliot Pocock</t>
  </si>
  <si>
    <t>Marcus Shartry</t>
  </si>
  <si>
    <t>Luke van Oudtshoom</t>
  </si>
  <si>
    <t>Max Heyden</t>
  </si>
  <si>
    <t>Adam Kimber</t>
  </si>
  <si>
    <t>Ollie Purser</t>
  </si>
  <si>
    <t>Josh Goldfinch</t>
  </si>
  <si>
    <t>Ethan Pierce</t>
  </si>
  <si>
    <t>Max Socket</t>
  </si>
  <si>
    <t xml:space="preserve">Dan Patel </t>
  </si>
  <si>
    <t>Ben McIntyre</t>
  </si>
  <si>
    <t>Will Mahoney</t>
  </si>
  <si>
    <t>Tom Mead</t>
  </si>
  <si>
    <t>Tom Greenacre</t>
  </si>
  <si>
    <t>Jack White</t>
  </si>
  <si>
    <t xml:space="preserve">Nick Wiltshire </t>
  </si>
  <si>
    <t>Eddie Steveni</t>
  </si>
  <si>
    <t>Joseph Mott</t>
  </si>
  <si>
    <t>Ben Rollings</t>
  </si>
  <si>
    <t>Zak Mahamed</t>
  </si>
  <si>
    <t>Toby Hale</t>
  </si>
  <si>
    <t>Max Satterley</t>
  </si>
  <si>
    <t>Ben Williams</t>
  </si>
  <si>
    <t>Kristof Klimek</t>
  </si>
  <si>
    <t>Samuel Goodchild</t>
  </si>
  <si>
    <t>Abhika Gupita</t>
  </si>
  <si>
    <t>Jacob Mcalhone</t>
  </si>
  <si>
    <t>Aaron Enser</t>
  </si>
  <si>
    <t>Harry Digby</t>
  </si>
  <si>
    <t>Ben Wills</t>
  </si>
  <si>
    <t>Maxwell Cooper</t>
  </si>
  <si>
    <t>Tommy Davies</t>
  </si>
  <si>
    <t>Cameron Reid</t>
  </si>
  <si>
    <t>Ben Smith</t>
  </si>
  <si>
    <t>Oliver Jackson</t>
  </si>
  <si>
    <t>Aiden Killeen</t>
  </si>
  <si>
    <t>Cameron Gillics</t>
  </si>
  <si>
    <t>Jake Harrison</t>
  </si>
  <si>
    <t>Isaac Guard</t>
  </si>
  <si>
    <t>Peter Guy</t>
  </si>
  <si>
    <t>Callum Myatt</t>
  </si>
  <si>
    <t>Ben Gardiner</t>
  </si>
  <si>
    <t>Matthew Francis</t>
  </si>
  <si>
    <t>Charlie Kershaw</t>
  </si>
  <si>
    <t>Dan Howells</t>
  </si>
  <si>
    <t>Thee Doran</t>
  </si>
  <si>
    <t>Xavier Booth</t>
  </si>
  <si>
    <t>Robbie Tambling</t>
  </si>
  <si>
    <t>Jordan O'Dongo</t>
  </si>
  <si>
    <t>Isaac Flanagan</t>
  </si>
  <si>
    <t>Luke Hillary</t>
  </si>
  <si>
    <t>Finn Harvey</t>
  </si>
  <si>
    <t>David Stone</t>
  </si>
  <si>
    <t>Ben Kelly</t>
  </si>
  <si>
    <t>Ben Winford</t>
  </si>
  <si>
    <t>Max Borgnis</t>
  </si>
  <si>
    <t>Adam Dart</t>
  </si>
  <si>
    <t>Oliver Hall</t>
  </si>
  <si>
    <t>Harry Withers</t>
  </si>
  <si>
    <t>Sam Wilkinson</t>
  </si>
  <si>
    <t>Henry Taylor</t>
  </si>
  <si>
    <t>Sam Kane</t>
  </si>
  <si>
    <t>Max Brazier</t>
  </si>
  <si>
    <t>Alfie Zak</t>
  </si>
  <si>
    <t>Austin Harris</t>
  </si>
  <si>
    <t>Oliver Haddad</t>
  </si>
  <si>
    <t>Isaac Adni</t>
  </si>
  <si>
    <t>Ed Blythman</t>
  </si>
  <si>
    <t>Jamie Webster</t>
  </si>
  <si>
    <t>Harry Brodie</t>
  </si>
  <si>
    <t>Isaac Lunn</t>
  </si>
  <si>
    <t>Will Bowran</t>
  </si>
  <si>
    <t>Scott Brice</t>
  </si>
  <si>
    <t>Cameron Clarke</t>
  </si>
  <si>
    <t>Oliver Davies</t>
  </si>
  <si>
    <t>Jack Pearson</t>
  </si>
  <si>
    <t>Max Chitty</t>
  </si>
  <si>
    <t>Nathan Fitzpatrick</t>
  </si>
  <si>
    <t>Hugo Hewitt</t>
  </si>
  <si>
    <t>Anold Perana</t>
  </si>
  <si>
    <t>Thomas Thayre</t>
  </si>
  <si>
    <t>Joe Smith</t>
  </si>
  <si>
    <t>Ifetobi Salako</t>
  </si>
  <si>
    <t>Soul Hallums</t>
  </si>
  <si>
    <t>Ryan Crockett</t>
  </si>
  <si>
    <t>Neal Kesterton</t>
  </si>
  <si>
    <t>Ross McGarvie</t>
  </si>
  <si>
    <t>Mezyan Freds</t>
  </si>
  <si>
    <t>Alex Hutchison</t>
  </si>
  <si>
    <t>George Pool</t>
  </si>
  <si>
    <t>Reece Lincoln</t>
  </si>
  <si>
    <t>Ryan Morrissy</t>
  </si>
  <si>
    <t>Mittio Mohamadian</t>
  </si>
  <si>
    <t>Dylan Hepworth</t>
  </si>
  <si>
    <t>Daniel Greenstein</t>
  </si>
  <si>
    <t>Matthew Clutterbuck</t>
  </si>
  <si>
    <t>Xzaiw Kothari</t>
  </si>
  <si>
    <t>Matthew Daines</t>
  </si>
  <si>
    <t>Nathan Holmes</t>
  </si>
  <si>
    <t>Stephen Larcry</t>
  </si>
  <si>
    <t>Sam Shepherd</t>
  </si>
  <si>
    <t>Callum Hockey</t>
  </si>
  <si>
    <t>Zak Hansen</t>
  </si>
  <si>
    <t>Owen Cawood</t>
  </si>
  <si>
    <t>Charlie Andrews</t>
  </si>
  <si>
    <t>Carlos Ohler</t>
  </si>
  <si>
    <t>Cameron Ackroyd</t>
  </si>
  <si>
    <t>Callum Long</t>
  </si>
  <si>
    <t>Bilal Bentchakal</t>
  </si>
  <si>
    <t>Ben Gillham</t>
  </si>
  <si>
    <t>Jack Johnson</t>
  </si>
  <si>
    <t>Rhys Foyster</t>
  </si>
  <si>
    <t>Christian Kielinger</t>
  </si>
  <si>
    <t>Jack Hempstead</t>
  </si>
  <si>
    <t>Edward Watson</t>
  </si>
  <si>
    <t>Ben Finch</t>
  </si>
  <si>
    <t>Ernie Williams</t>
  </si>
  <si>
    <t>Tia Wilson</t>
  </si>
  <si>
    <t>Yasmin Marghini</t>
  </si>
  <si>
    <t xml:space="preserve">Molly Sweetman </t>
  </si>
  <si>
    <t>Harmony Cooper</t>
  </si>
  <si>
    <t xml:space="preserve">Rebecca Bullock </t>
  </si>
  <si>
    <t>Olivia Allum</t>
  </si>
  <si>
    <t>Ekllie Taylor</t>
  </si>
  <si>
    <t>Lia Radus</t>
  </si>
  <si>
    <t>Katie Balme</t>
  </si>
  <si>
    <t>Alice Clements</t>
  </si>
  <si>
    <t>Kayah Wilks</t>
  </si>
  <si>
    <t>Lily Tappenden</t>
  </si>
  <si>
    <t>Cerys Vico</t>
  </si>
  <si>
    <t>Sandra Stapihoiu</t>
  </si>
  <si>
    <t>Helena Dyce</t>
  </si>
  <si>
    <t>Libby Jay</t>
  </si>
  <si>
    <t xml:space="preserve">Issy Stockley </t>
  </si>
  <si>
    <t>Isabel Livesey</t>
  </si>
  <si>
    <t>Katie Driver</t>
  </si>
  <si>
    <t>Emmie Savory</t>
  </si>
  <si>
    <t>Clarissa Nicholls</t>
  </si>
  <si>
    <t>Morsan Hanson</t>
  </si>
  <si>
    <t>Amber Wright</t>
  </si>
  <si>
    <t>Imogen Wood</t>
  </si>
  <si>
    <t>Melody Batt</t>
  </si>
  <si>
    <t>Mia Billings</t>
  </si>
  <si>
    <t>Kelsi Cornish</t>
  </si>
  <si>
    <t>Jessica Moore</t>
  </si>
  <si>
    <t>Isabelle Taylor</t>
  </si>
  <si>
    <t>Emily Spencer-Jones</t>
  </si>
  <si>
    <t>Jessica Itwer</t>
  </si>
  <si>
    <t>Sophie Dove</t>
  </si>
  <si>
    <t>Scarlett Kent</t>
  </si>
  <si>
    <t>Emily Coulson</t>
  </si>
  <si>
    <t>Sophie Poole</t>
  </si>
  <si>
    <t>Penelope Batty</t>
  </si>
  <si>
    <t>Sophie Capel</t>
  </si>
  <si>
    <t>Chloe Hayward</t>
  </si>
  <si>
    <t xml:space="preserve">Ana Montgomery </t>
  </si>
  <si>
    <t>Aysha Saifuliah</t>
  </si>
  <si>
    <t>Amy Barry</t>
  </si>
  <si>
    <t>Kaya Sittampakam-Main</t>
  </si>
  <si>
    <t>Ella Noble</t>
  </si>
  <si>
    <t>Stephanie Taylor</t>
  </si>
  <si>
    <t>Kathryn Buntho</t>
  </si>
  <si>
    <t>Emma Smith</t>
  </si>
  <si>
    <t>Under 17 Women</t>
  </si>
  <si>
    <t>Incomplete</t>
  </si>
  <si>
    <t>Declaration</t>
  </si>
  <si>
    <t>Form</t>
  </si>
  <si>
    <t>Colin Bailey-Wood</t>
  </si>
  <si>
    <t>Gary Budinger</t>
  </si>
  <si>
    <t>Chris Loizou</t>
  </si>
  <si>
    <t>Duncan Hussey</t>
  </si>
  <si>
    <t>Senior Men</t>
  </si>
  <si>
    <t>Vet 40 Men</t>
  </si>
  <si>
    <t>Simon Coombes</t>
  </si>
  <si>
    <t xml:space="preserve">Seb Briggs </t>
  </si>
  <si>
    <t>Richard Newsome</t>
  </si>
  <si>
    <t xml:space="preserve">Mark Worringham </t>
  </si>
  <si>
    <t xml:space="preserve">Daniel Anderson </t>
  </si>
  <si>
    <t>John Kettle</t>
  </si>
  <si>
    <t>Phil Sanders</t>
  </si>
  <si>
    <t>Andy Bond</t>
  </si>
  <si>
    <t xml:space="preserve">Steve Davies </t>
  </si>
  <si>
    <t>Andrew Mitchell</t>
  </si>
  <si>
    <t>Alan Turnball</t>
  </si>
  <si>
    <t>Matthew Bristow</t>
  </si>
  <si>
    <t>Chris Minns</t>
  </si>
  <si>
    <t>Richard Bidgood</t>
  </si>
  <si>
    <t>James Sadlier</t>
  </si>
  <si>
    <t>Naol Abaeibe</t>
  </si>
  <si>
    <t>Daniel Gillett</t>
  </si>
  <si>
    <t xml:space="preserve">Dan Johns </t>
  </si>
  <si>
    <t>Deron Fagan</t>
  </si>
  <si>
    <t>Steve Hall</t>
  </si>
  <si>
    <t>John Creane</t>
  </si>
  <si>
    <t>Peter Collins</t>
  </si>
  <si>
    <t>Mike Chambers</t>
  </si>
  <si>
    <t>Chris Stevenson</t>
  </si>
  <si>
    <t>Andrew Davies</t>
  </si>
  <si>
    <t>Greg Bennett</t>
  </si>
  <si>
    <t>Paul McCleery</t>
  </si>
  <si>
    <t>Paul Clifford-Jones</t>
  </si>
  <si>
    <t>Adrian Maidment</t>
  </si>
  <si>
    <t>Andy Del Nevo</t>
  </si>
  <si>
    <t>Stephen Vincent</t>
  </si>
  <si>
    <t>Richard Hooley</t>
  </si>
  <si>
    <t>David Beadie</t>
  </si>
  <si>
    <t>James Ward</t>
  </si>
  <si>
    <t>Darren Davidse</t>
  </si>
  <si>
    <t>Gavin Evans</t>
  </si>
  <si>
    <t>Steven Pairman</t>
  </si>
  <si>
    <t>James Moore</t>
  </si>
  <si>
    <t>Malcolm Fletcher</t>
  </si>
  <si>
    <t>James Ritchie</t>
  </si>
  <si>
    <t>Rob Peacock</t>
  </si>
  <si>
    <t>Duncan Prior</t>
  </si>
  <si>
    <t>Stewart Anderson</t>
  </si>
  <si>
    <t>Mick Huskinson</t>
  </si>
  <si>
    <t>Pete Benedickter</t>
  </si>
  <si>
    <t>Andy Edmonds</t>
  </si>
  <si>
    <t>Dan Whittaker</t>
  </si>
  <si>
    <t>John Dill</t>
  </si>
  <si>
    <t>Kelvin Lowes</t>
  </si>
  <si>
    <t>John McCawley</t>
  </si>
  <si>
    <t>Martin Shore</t>
  </si>
  <si>
    <t>James Smith</t>
  </si>
  <si>
    <t>Neil Rae</t>
  </si>
  <si>
    <t>Darren Bradley</t>
  </si>
  <si>
    <t>Ben Reynolds</t>
  </si>
  <si>
    <t>Steve Marcer</t>
  </si>
  <si>
    <t>Rick Jenner</t>
  </si>
  <si>
    <t>Vet 50 Men</t>
  </si>
  <si>
    <t>Vet 60 Men</t>
  </si>
  <si>
    <t>Dave Neal</t>
  </si>
  <si>
    <t>Roy Ruder</t>
  </si>
  <si>
    <t>Mark Tennyson</t>
  </si>
  <si>
    <t>Tony Tuohy</t>
  </si>
  <si>
    <t>David Blackman</t>
  </si>
  <si>
    <t>David OGDEN</t>
  </si>
  <si>
    <t>Jon Sleeman</t>
  </si>
  <si>
    <t xml:space="preserve">Colin Armstrong </t>
  </si>
  <si>
    <t>Robert Poucter</t>
  </si>
  <si>
    <t xml:space="preserve">Paul Crompton </t>
  </si>
  <si>
    <t>Henry Edwards-Evans</t>
  </si>
  <si>
    <t>Ken Hughes</t>
  </si>
  <si>
    <t>Ian Strong</t>
  </si>
  <si>
    <t>Peter Clarke</t>
  </si>
  <si>
    <t>Glen Quarton</t>
  </si>
  <si>
    <t>Charlie Ritchie</t>
  </si>
  <si>
    <t>John Exley</t>
  </si>
  <si>
    <t>Nick Brown</t>
  </si>
  <si>
    <t>Matt Saunders</t>
  </si>
  <si>
    <t>John Barron</t>
  </si>
  <si>
    <t>Charles Lawrie</t>
  </si>
  <si>
    <t>Richie Pearson</t>
  </si>
  <si>
    <t>John Bienall</t>
  </si>
  <si>
    <t>No</t>
  </si>
  <si>
    <t>Senior Women</t>
  </si>
  <si>
    <t>Katie Bingle</t>
  </si>
  <si>
    <t xml:space="preserve">Jo Harvey </t>
  </si>
  <si>
    <t>Phillipa Blunden</t>
  </si>
  <si>
    <t>Emily Hosker Thomhill</t>
  </si>
  <si>
    <t>Charlie Christensen</t>
  </si>
  <si>
    <t>Katy Hedgethorne</t>
  </si>
  <si>
    <t>Becky Hair</t>
  </si>
  <si>
    <t>Julia Paternain</t>
  </si>
  <si>
    <t>Holly Archer</t>
  </si>
  <si>
    <t>Emily Moyes</t>
  </si>
  <si>
    <t>Justine Anthony</t>
  </si>
  <si>
    <t>Megan Newton</t>
  </si>
  <si>
    <t>Sarah Johnson</t>
  </si>
  <si>
    <t>Kosana Weir</t>
  </si>
  <si>
    <t>Tracy Barlow</t>
  </si>
  <si>
    <t>India Weir</t>
  </si>
  <si>
    <t>Jen Elkins</t>
  </si>
  <si>
    <t>Laura Brenton</t>
  </si>
  <si>
    <t>Bryher Bowness</t>
  </si>
  <si>
    <t>Ellie Monks</t>
  </si>
  <si>
    <t>Lucie Custance</t>
  </si>
  <si>
    <t>Rachel Baker</t>
  </si>
  <si>
    <t>Gabriel Carworth</t>
  </si>
  <si>
    <t>Stephanie Davies</t>
  </si>
  <si>
    <t>Sarah Lackman</t>
  </si>
  <si>
    <t>Cordelia Parker</t>
  </si>
  <si>
    <t>Chloe Ridewood</t>
  </si>
  <si>
    <t>Florence Wiggnis</t>
  </si>
  <si>
    <t>Julia Tomczak</t>
  </si>
  <si>
    <t>Mary James</t>
  </si>
  <si>
    <t>Jo Vickens</t>
  </si>
  <si>
    <t xml:space="preserve">Steph McCall </t>
  </si>
  <si>
    <t>Sophie Kelly</t>
  </si>
  <si>
    <t>Maija Kozlova</t>
  </si>
  <si>
    <t>Claire Somerton</t>
  </si>
  <si>
    <t>Lizzie Goldie-Scot</t>
  </si>
  <si>
    <t>Saron Haileselase</t>
  </si>
  <si>
    <t>Sophie Harris</t>
  </si>
  <si>
    <t>Helen White</t>
  </si>
  <si>
    <t>Helen Gray</t>
  </si>
  <si>
    <t>Marina Johnson</t>
  </si>
  <si>
    <t>Sarah Pemberton</t>
  </si>
  <si>
    <t>Victoria Crawford</t>
  </si>
  <si>
    <t>Carolyn Plateau-Johnson</t>
  </si>
  <si>
    <t>Elaine Rayner</t>
  </si>
  <si>
    <t>Amy Leach</t>
  </si>
  <si>
    <t>Niamh Bridsom-Hubbard</t>
  </si>
  <si>
    <t>Dani Barnes-Heenex</t>
  </si>
  <si>
    <t>Alexandra Barbour</t>
  </si>
  <si>
    <t>Matilda Compton-Stewart</t>
  </si>
  <si>
    <t>Charlotte Firth</t>
  </si>
  <si>
    <t>Hannah Viner</t>
  </si>
  <si>
    <t>Ashley Scott</t>
  </si>
  <si>
    <t>Emma Burgess</t>
  </si>
  <si>
    <t>Esther Pigney</t>
  </si>
  <si>
    <t>Gabi Eglen</t>
  </si>
  <si>
    <t>Laura Gent</t>
  </si>
  <si>
    <t>Nanay Scott</t>
  </si>
  <si>
    <t>Tilly Horton</t>
  </si>
  <si>
    <t>Cecilia Siruffo</t>
  </si>
  <si>
    <t>Hannah Irwin</t>
  </si>
  <si>
    <t>Chloe Crossman</t>
  </si>
  <si>
    <t>Amy Jo Clarke</t>
  </si>
  <si>
    <t>Julie Briggs</t>
  </si>
  <si>
    <t>Helena Rooney</t>
  </si>
  <si>
    <t>Tara Shanahan</t>
  </si>
  <si>
    <t>Maisie Trafford</t>
  </si>
  <si>
    <t>Heidi Tregewza</t>
  </si>
  <si>
    <t>Amy Sole</t>
  </si>
  <si>
    <t>Emma Stepto</t>
  </si>
  <si>
    <t>Emma Eva</t>
  </si>
  <si>
    <t>Kim Johansen</t>
  </si>
  <si>
    <t>Alexa Joel</t>
  </si>
  <si>
    <t>Rebecca Cole</t>
  </si>
  <si>
    <t>Hayley Pegg</t>
  </si>
  <si>
    <t>Stacey Clusker</t>
  </si>
  <si>
    <t>Louise Nash</t>
  </si>
  <si>
    <t>Sophie Markwick</t>
  </si>
  <si>
    <t>Sarah Roff</t>
  </si>
  <si>
    <t>Amelia Quirk</t>
  </si>
  <si>
    <t>Elena Carey</t>
  </si>
  <si>
    <t>Hannah Barnard</t>
  </si>
  <si>
    <t>Phoebe Roberts</t>
  </si>
  <si>
    <t>Sarah Kingston</t>
  </si>
  <si>
    <t>Karla Borland</t>
  </si>
  <si>
    <t>Anna Sharo</t>
  </si>
  <si>
    <t>Miriam Jones Walters</t>
  </si>
  <si>
    <t>Chloe Tighe</t>
  </si>
  <si>
    <t>Zoe Tomkins</t>
  </si>
  <si>
    <t>Katie Kepward</t>
  </si>
  <si>
    <t>Julia Wedmare</t>
  </si>
  <si>
    <t>Isabel Brinson</t>
  </si>
  <si>
    <t>Naomi Lenane</t>
  </si>
  <si>
    <t>Ella Witts</t>
  </si>
  <si>
    <t>Diana Norman</t>
  </si>
  <si>
    <t>Alice Burgin</t>
  </si>
  <si>
    <t>Diana  Chambers</t>
  </si>
  <si>
    <t>Josie Smith</t>
  </si>
  <si>
    <t>Lauren Nichols</t>
  </si>
  <si>
    <t>Teresa Murphy</t>
  </si>
  <si>
    <t>Isabel Bradley</t>
  </si>
  <si>
    <t>Lydia Blackmore</t>
  </si>
  <si>
    <t>Alison Thomson</t>
  </si>
  <si>
    <t>Lizzie Squibbs</t>
  </si>
  <si>
    <t>Maisie Grice</t>
  </si>
  <si>
    <t>Eugenie Cockle</t>
  </si>
  <si>
    <t>Beth Hubbard</t>
  </si>
  <si>
    <t>Kirsty Walker</t>
  </si>
  <si>
    <t>Anna Godfrey</t>
  </si>
  <si>
    <t>Sophie Crumly</t>
  </si>
  <si>
    <t>Hayleigh Wood</t>
  </si>
  <si>
    <t>Alexandra Bard</t>
  </si>
  <si>
    <t>Sam Ludlow-Taylor</t>
  </si>
  <si>
    <t>Jen Green</t>
  </si>
  <si>
    <t>Emilie Isaacs</t>
  </si>
  <si>
    <t>Maria Halley</t>
  </si>
  <si>
    <t>Katie Ferguson</t>
  </si>
  <si>
    <t>Ali Campbell</t>
  </si>
  <si>
    <t>Ann Brenan</t>
  </si>
  <si>
    <t>Jo Kent</t>
  </si>
  <si>
    <t>Nicky Atkin</t>
  </si>
  <si>
    <t>Zoe Levin</t>
  </si>
  <si>
    <t>Danielle Stapleton</t>
  </si>
  <si>
    <t>Beckie Chapman</t>
  </si>
  <si>
    <t>Katie Falcona-Wills</t>
  </si>
  <si>
    <t>Jen Duffy</t>
  </si>
  <si>
    <t>Sara Thomas</t>
  </si>
  <si>
    <t>Megan Steer</t>
  </si>
  <si>
    <t>Sophie Olney</t>
  </si>
  <si>
    <t>Juliet Merelie</t>
  </si>
  <si>
    <t>Hannah Rayden</t>
  </si>
  <si>
    <t>Laura Shewbridge</t>
  </si>
  <si>
    <t>Emma Mortimer</t>
  </si>
  <si>
    <t>Elisa Bostock</t>
  </si>
  <si>
    <t>Angela Wray</t>
  </si>
  <si>
    <t xml:space="preserve">Rachel Thomas </t>
  </si>
  <si>
    <t>Susan Bint</t>
  </si>
  <si>
    <t>Charlotte Maling</t>
  </si>
  <si>
    <t>Cheryl Evans</t>
  </si>
  <si>
    <t>Rebecca Curtis-Hall</t>
  </si>
  <si>
    <t>Suzy Whatmough</t>
  </si>
  <si>
    <t>Marie Synnott-Wells</t>
  </si>
  <si>
    <t>Jo Billings</t>
  </si>
  <si>
    <t>Zoe Kurle</t>
  </si>
  <si>
    <t>Emily Smith</t>
  </si>
  <si>
    <t>Caitlin Carnegie</t>
  </si>
  <si>
    <t>Rachel Glaisher</t>
  </si>
  <si>
    <t>Rosa Serafini</t>
  </si>
  <si>
    <t>Sarah Swinhoe</t>
  </si>
  <si>
    <t>Sarah Duke</t>
  </si>
  <si>
    <t>Katie Sandford</t>
  </si>
  <si>
    <t>Maddie Deadman</t>
  </si>
  <si>
    <t>Charlotte Earl</t>
  </si>
  <si>
    <t>Jessica Sutton</t>
  </si>
  <si>
    <t>Macy Watson</t>
  </si>
  <si>
    <t>Fanny Vein</t>
  </si>
  <si>
    <t>Liz Kipling</t>
  </si>
  <si>
    <t>Clare Flowker</t>
  </si>
  <si>
    <t>Rebecca Northmere</t>
  </si>
  <si>
    <t>Cherry Wang</t>
  </si>
  <si>
    <t>Lauren Mator</t>
  </si>
  <si>
    <t>Amy Aronson</t>
  </si>
  <si>
    <t>Ann Cohen</t>
  </si>
  <si>
    <t>Lucy Elms</t>
  </si>
  <si>
    <t>Ellie Balfe</t>
  </si>
  <si>
    <t>Laura Vincent</t>
  </si>
  <si>
    <t>Ola Balme</t>
  </si>
  <si>
    <t>Ruth Jones</t>
  </si>
  <si>
    <t>Emma Stevens</t>
  </si>
  <si>
    <t>Katie Standen</t>
  </si>
  <si>
    <t>Lucy waggstaff</t>
  </si>
  <si>
    <t>Paula Blackledge</t>
  </si>
  <si>
    <t>Amy Gamblin</t>
  </si>
  <si>
    <t>Rosie Neill</t>
  </si>
  <si>
    <t>Phoebe Connolly</t>
  </si>
  <si>
    <t>Sarah Caskey</t>
  </si>
  <si>
    <t>Chloe Finley</t>
  </si>
  <si>
    <t>Wendy Perkins</t>
  </si>
  <si>
    <t>Ellen Ellard</t>
  </si>
  <si>
    <t>Ieva Klavina</t>
  </si>
  <si>
    <t>Amelia Darnell</t>
  </si>
  <si>
    <t>Claire Webster</t>
  </si>
  <si>
    <t>Kelly Crawford</t>
  </si>
  <si>
    <t>Eileen Brandley</t>
  </si>
  <si>
    <t>Alison Purnell</t>
  </si>
  <si>
    <t>Chloe Binley</t>
  </si>
  <si>
    <t>Lisa Thomas</t>
  </si>
  <si>
    <t>Anna Harwood</t>
  </si>
  <si>
    <t>Ciara Williams</t>
  </si>
  <si>
    <t>Alex Longton</t>
  </si>
  <si>
    <t>Hannah Wells</t>
  </si>
  <si>
    <t>Fiona Maddocks</t>
  </si>
  <si>
    <t>Megan Bailey</t>
  </si>
  <si>
    <t>Mhairi Hall</t>
  </si>
  <si>
    <t>Mhairi McDonald</t>
  </si>
  <si>
    <t>Lara Bromilow</t>
  </si>
  <si>
    <t>Debra Brent</t>
  </si>
  <si>
    <t>Melanie Wright</t>
  </si>
  <si>
    <t>Rachel Armstrong</t>
  </si>
  <si>
    <t xml:space="preserve">Riz Maslen </t>
  </si>
  <si>
    <t>Amy Rodway</t>
  </si>
  <si>
    <t>Becca Edwards</t>
  </si>
  <si>
    <t>Becky Mabbon</t>
  </si>
  <si>
    <t>Abi Gooch</t>
  </si>
  <si>
    <t>Sarah Buck</t>
  </si>
  <si>
    <t>Julie Martin</t>
  </si>
  <si>
    <t>Katie Tucker</t>
  </si>
  <si>
    <t>Jennifer Woolgar</t>
  </si>
  <si>
    <t>Nicola Lyttle</t>
  </si>
  <si>
    <t>Aoife Hegarty</t>
  </si>
  <si>
    <t>Myriam Ties</t>
  </si>
  <si>
    <t>Rachel Woodthorpe</t>
  </si>
  <si>
    <t>Helen Davies</t>
  </si>
  <si>
    <t>Brigid Hibberd</t>
  </si>
  <si>
    <t>Karen Levene</t>
  </si>
  <si>
    <t>Cathryn Lower</t>
  </si>
  <si>
    <t>Cat St Clair</t>
  </si>
  <si>
    <t>Kate Devine</t>
  </si>
  <si>
    <t>Frances Crozier</t>
  </si>
  <si>
    <t>Claire Day</t>
  </si>
  <si>
    <t>Maddalaine Ansell</t>
  </si>
  <si>
    <t>Kate Symons</t>
  </si>
  <si>
    <t>Liz Stavreski</t>
  </si>
  <si>
    <t>Juliette Soane</t>
  </si>
  <si>
    <t>Rebecca Pope</t>
  </si>
  <si>
    <t>Marina Stedman</t>
  </si>
  <si>
    <t>Paula Fudge</t>
  </si>
  <si>
    <t>Lorna Clowes</t>
  </si>
  <si>
    <t>Jane Bradshaw</t>
  </si>
  <si>
    <t>Yasmin Austridge</t>
  </si>
  <si>
    <t>Carlotta Weitzel</t>
  </si>
  <si>
    <t>Lara Scerri</t>
  </si>
  <si>
    <t>Lisa Da Silva</t>
  </si>
  <si>
    <t>Siana Jones</t>
  </si>
  <si>
    <t>Iris Clarke</t>
  </si>
  <si>
    <t>Alison Ray</t>
  </si>
  <si>
    <t xml:space="preserve">Hazel Cockrill </t>
  </si>
  <si>
    <t>Karen Bugas</t>
  </si>
  <si>
    <t>Leah Hartwell</t>
  </si>
  <si>
    <t>Katie Lowe</t>
  </si>
  <si>
    <t>Patricia Howard</t>
  </si>
  <si>
    <t>Angela Wilson</t>
  </si>
  <si>
    <t>Viv Mitchell</t>
  </si>
  <si>
    <t>Vanessa McCarthy</t>
  </si>
  <si>
    <t>Laura McCarthy</t>
  </si>
  <si>
    <t>Jenny James</t>
  </si>
  <si>
    <t>Laurie Perio</t>
  </si>
  <si>
    <t>Andrea Sandos-Reece</t>
  </si>
  <si>
    <t>Lisa Pettit</t>
  </si>
  <si>
    <t>Faye Barrett</t>
  </si>
  <si>
    <t>Moia Dand</t>
  </si>
  <si>
    <t>Charlotte Hyde</t>
  </si>
  <si>
    <t>Lara Werfett</t>
  </si>
  <si>
    <t>Rachel Revett</t>
  </si>
  <si>
    <t xml:space="preserve">Dee Mondair </t>
  </si>
  <si>
    <t>Alex Bentley</t>
  </si>
  <si>
    <t>Caitlin Ecrley</t>
  </si>
  <si>
    <t>Jess Barnes</t>
  </si>
  <si>
    <t>Georgia Robin</t>
  </si>
  <si>
    <t>Stevie Lawrence</t>
  </si>
  <si>
    <t>Miriam De Souza</t>
  </si>
  <si>
    <t>Jules Williams</t>
  </si>
  <si>
    <t>Amy Dowsett</t>
  </si>
  <si>
    <t>Sue Francis</t>
  </si>
  <si>
    <t>Alanna Rayfield</t>
  </si>
  <si>
    <t>Julie Rayfield</t>
  </si>
  <si>
    <t>Claire Mills</t>
  </si>
  <si>
    <t>Jane Copland Pavlovich</t>
  </si>
  <si>
    <t>Nicole Rickett</t>
  </si>
  <si>
    <t>Sally Carpenter</t>
  </si>
  <si>
    <t>Toni McQueen</t>
  </si>
  <si>
    <t xml:space="preserve">Morgan Morrison </t>
  </si>
  <si>
    <t>Helen Maguire</t>
  </si>
  <si>
    <t>Helen Tyrell</t>
  </si>
  <si>
    <t>Charlotts Mason</t>
  </si>
  <si>
    <t>Victoria Pritchard</t>
  </si>
  <si>
    <t>Philippa Aukett</t>
  </si>
  <si>
    <t>Jessica Davies</t>
  </si>
  <si>
    <t>Heather Statham</t>
  </si>
  <si>
    <t>Dani Dasgapten</t>
  </si>
  <si>
    <t>Ilona Kriakzaite</t>
  </si>
  <si>
    <t>Amy Ratcliffe</t>
  </si>
  <si>
    <t>Lucy Harris</t>
  </si>
  <si>
    <t>Emma Beardsell</t>
  </si>
  <si>
    <t>Laura Quayle</t>
  </si>
  <si>
    <t>Shelly Page</t>
  </si>
  <si>
    <t>Lyndsey Brawne</t>
  </si>
  <si>
    <t>Heather Davidson</t>
  </si>
  <si>
    <t>Lotte Visser</t>
  </si>
  <si>
    <t>Phoebe Law</t>
  </si>
  <si>
    <t xml:space="preserve">Christine Anthony </t>
  </si>
  <si>
    <t>Caroline Freeborough</t>
  </si>
  <si>
    <t>Natasha Cendroqicz</t>
  </si>
  <si>
    <t>Donelle Yap</t>
  </si>
  <si>
    <t>Ali Farrell</t>
  </si>
  <si>
    <t>Sarah Hanley</t>
  </si>
  <si>
    <t>Abby Clynes</t>
  </si>
  <si>
    <t>Emily Pignon</t>
  </si>
  <si>
    <t>Graeme Saker</t>
  </si>
  <si>
    <t>Mark Pitcairn-Knowles</t>
  </si>
  <si>
    <t>Anthony Bennett</t>
  </si>
  <si>
    <t>Anthony Crush</t>
  </si>
  <si>
    <t>Colchester Harriers</t>
  </si>
  <si>
    <t>Charlie Joslin-Allen</t>
  </si>
  <si>
    <t>Jamie Bryant</t>
  </si>
  <si>
    <t>Michael Ellis</t>
  </si>
  <si>
    <t>Jamie Brown</t>
  </si>
  <si>
    <t>Mark Coates</t>
  </si>
  <si>
    <t>Joe Change</t>
  </si>
  <si>
    <t>Chris Wilson</t>
  </si>
  <si>
    <t>Rodney McCulloch</t>
  </si>
  <si>
    <t>Nathan Sayers</t>
  </si>
  <si>
    <t>Chris Rawcliffe</t>
  </si>
  <si>
    <t>David Pimm</t>
  </si>
  <si>
    <t>Owen Stepney</t>
  </si>
  <si>
    <t>Daniel Wilson</t>
  </si>
  <si>
    <t>Adrian Francis</t>
  </si>
  <si>
    <t>Paul Hughes</t>
  </si>
  <si>
    <t>Jack Miller</t>
  </si>
  <si>
    <t>Andrew Caruana</t>
  </si>
  <si>
    <t>Alex Pointon</t>
  </si>
  <si>
    <t>Johnny Hay</t>
  </si>
  <si>
    <t>Harvey Dixon</t>
  </si>
  <si>
    <t>Gus Cockle</t>
  </si>
  <si>
    <t>Ricky Harvie</t>
  </si>
  <si>
    <t>Ellis Cross</t>
  </si>
  <si>
    <t>Luke Prior</t>
  </si>
  <si>
    <t>Jamie Ashton</t>
  </si>
  <si>
    <t>Sam Eglen</t>
  </si>
  <si>
    <t>Paul Rodgers</t>
  </si>
  <si>
    <t>Joe Morwood</t>
  </si>
  <si>
    <t>Macgregor Cox</t>
  </si>
  <si>
    <t>Will Brockman</t>
  </si>
  <si>
    <t>Will Davies</t>
  </si>
  <si>
    <t>Ollie Percival</t>
  </si>
  <si>
    <t>Jules Salsby</t>
  </si>
  <si>
    <t>Elliot Robinson</t>
  </si>
  <si>
    <t>Mike Boucher</t>
  </si>
  <si>
    <t>Robbie Coupland</t>
  </si>
  <si>
    <t>Andrew Hislop</t>
  </si>
  <si>
    <t>Richard Batchelor</t>
  </si>
  <si>
    <t>Aled Lepretre</t>
  </si>
  <si>
    <t>Niall Fleming</t>
  </si>
  <si>
    <t>Will Morris</t>
  </si>
  <si>
    <t>Raj Patel</t>
  </si>
  <si>
    <t>Gary Pelosi</t>
  </si>
  <si>
    <t>Alex Horton</t>
  </si>
  <si>
    <t>Dave Ragan</t>
  </si>
  <si>
    <t>Rob Wood</t>
  </si>
  <si>
    <t>James Beeks</t>
  </si>
  <si>
    <t>Stephen Reid</t>
  </si>
  <si>
    <t>Harry Richardson</t>
  </si>
  <si>
    <t>Jermaine Mays</t>
  </si>
  <si>
    <t>Javier Molina</t>
  </si>
  <si>
    <t>John Hutchins</t>
  </si>
  <si>
    <t>Chris Elmer</t>
  </si>
  <si>
    <t>Luca Chrissone</t>
  </si>
  <si>
    <t>Terry Wegg</t>
  </si>
  <si>
    <t>Josh Lunn</t>
  </si>
  <si>
    <t>Matt Bergin</t>
  </si>
  <si>
    <t>Ellior Dee</t>
  </si>
  <si>
    <t>Jack Douglas</t>
  </si>
  <si>
    <t>John Eves</t>
  </si>
  <si>
    <t>Ben Davies</t>
  </si>
  <si>
    <t>Richard Henderson</t>
  </si>
  <si>
    <t>Andy McMulkin</t>
  </si>
  <si>
    <t>Ollie Saville</t>
  </si>
  <si>
    <t>Will Mullins</t>
  </si>
  <si>
    <t>Craig Emmerson</t>
  </si>
  <si>
    <t>Pete Benedickler</t>
  </si>
  <si>
    <t>Ryan Ward</t>
  </si>
  <si>
    <t>Jamie Viney</t>
  </si>
  <si>
    <t>Jack Benedickler</t>
  </si>
  <si>
    <t>Paskar Owor</t>
  </si>
  <si>
    <t>Nick Buckle</t>
  </si>
  <si>
    <t>Ed Avden</t>
  </si>
  <si>
    <t>Matt Welsh</t>
  </si>
  <si>
    <t>Nick Bundle</t>
  </si>
  <si>
    <t>Alex Mills</t>
  </si>
  <si>
    <t>Shaun Antell</t>
  </si>
  <si>
    <t>Mark Jenkin</t>
  </si>
  <si>
    <t>Aaron Richmond</t>
  </si>
  <si>
    <t>Andrew Ingle</t>
  </si>
  <si>
    <t>Dan Mapp</t>
  </si>
  <si>
    <t>Ian Gooding</t>
  </si>
  <si>
    <t>Phil Sesemann</t>
  </si>
  <si>
    <t>William Fuller</t>
  </si>
  <si>
    <t>Ross Braden</t>
  </si>
  <si>
    <t>Will Ruiz</t>
  </si>
  <si>
    <t>Georges Vacaropoulos</t>
  </si>
  <si>
    <t>Ben Cockburn</t>
  </si>
  <si>
    <t>Tom Desborough</t>
  </si>
  <si>
    <t>Dave Mckinlay</t>
  </si>
  <si>
    <t>Rob Donohue</t>
  </si>
  <si>
    <t>Luca Ercolani</t>
  </si>
  <si>
    <t>Graham Hollingdale</t>
  </si>
  <si>
    <t>Richard Byford</t>
  </si>
  <si>
    <t>Christopher Tuck</t>
  </si>
  <si>
    <t>Jon Vintner</t>
  </si>
  <si>
    <t>Lewis Mills</t>
  </si>
  <si>
    <t>Oscar Hussey</t>
  </si>
  <si>
    <t>Marlo Arcuri</t>
  </si>
  <si>
    <t>Daniel Kennedy</t>
  </si>
  <si>
    <t>Dan Marks</t>
  </si>
  <si>
    <t>Tim Ayres</t>
  </si>
  <si>
    <t>Nic Corey</t>
  </si>
  <si>
    <t>James Turner</t>
  </si>
  <si>
    <t>Kevin Moore</t>
  </si>
  <si>
    <t>Stephen Ferroni</t>
  </si>
  <si>
    <t>William Cork</t>
  </si>
  <si>
    <t>Howard Bristow</t>
  </si>
  <si>
    <t>Tom Piner</t>
  </si>
  <si>
    <t>Paul Howard</t>
  </si>
  <si>
    <t>Phil Stevenson</t>
  </si>
  <si>
    <t>Darryl Webb</t>
  </si>
  <si>
    <t>Robbie Fitzgibbon</t>
  </si>
  <si>
    <t>Max Pickard</t>
  </si>
  <si>
    <t>Ross Skelton</t>
  </si>
  <si>
    <t>Jon Pepper</t>
  </si>
  <si>
    <t>Max Dumbrell</t>
  </si>
  <si>
    <t>Archie Davis</t>
  </si>
  <si>
    <t xml:space="preserve">Sean Parker-Harding </t>
  </si>
  <si>
    <t>Paul Weir</t>
  </si>
  <si>
    <t>Scott Walford</t>
  </si>
  <si>
    <t>Samuel Coyne</t>
  </si>
  <si>
    <t>Frazer Heasman</t>
  </si>
  <si>
    <t>Martin Hewetsen</t>
  </si>
  <si>
    <t>Steven Cannell</t>
  </si>
  <si>
    <t>Carl Goose</t>
  </si>
  <si>
    <t>Jack Gray</t>
  </si>
  <si>
    <t>Jonathon Excalaate-Phillips</t>
  </si>
  <si>
    <t>Lloyd Kempson</t>
  </si>
  <si>
    <t>Kieran Wood</t>
  </si>
  <si>
    <t>Sullivan Smith</t>
  </si>
  <si>
    <t>Oliver Park</t>
  </si>
  <si>
    <t>Alex Lione</t>
  </si>
  <si>
    <t>Tom Grant</t>
  </si>
  <si>
    <t>Alan Pritchard</t>
  </si>
  <si>
    <t>Paul Aste</t>
  </si>
  <si>
    <t>Nick Beer</t>
  </si>
  <si>
    <t>Tom Vickery</t>
  </si>
  <si>
    <t>Allan Stewart</t>
  </si>
  <si>
    <t>Harry Cox</t>
  </si>
  <si>
    <t>Peter Gould</t>
  </si>
  <si>
    <t>Aran Davidson</t>
  </si>
  <si>
    <t>Andrew Stewart</t>
  </si>
  <si>
    <t>Nick Marsh</t>
  </si>
  <si>
    <t>Tom Hook</t>
  </si>
  <si>
    <t>Ash Harrell</t>
  </si>
  <si>
    <t>Gary Crush</t>
  </si>
  <si>
    <t>James Selion</t>
  </si>
  <si>
    <t>Piers Arnold</t>
  </si>
  <si>
    <t>George Gay</t>
  </si>
  <si>
    <t>Luke Davis</t>
  </si>
  <si>
    <t>James Kessel</t>
  </si>
  <si>
    <t>James Ellison</t>
  </si>
  <si>
    <t>Ed Rees</t>
  </si>
  <si>
    <t>Martin Rutter</t>
  </si>
  <si>
    <t>Luke Pikett</t>
  </si>
  <si>
    <t>James Neave</t>
  </si>
  <si>
    <t>Luke Frizoni</t>
  </si>
  <si>
    <t>Jamie Bannister</t>
  </si>
  <si>
    <t>Florian Wagner</t>
  </si>
  <si>
    <t>Alex Jenkins</t>
  </si>
  <si>
    <t>Jordan Rowe</t>
  </si>
  <si>
    <t>Nate Filer</t>
  </si>
  <si>
    <t>Oscar Dawson</t>
  </si>
  <si>
    <t>Mark Harrod</t>
  </si>
  <si>
    <t>Ramadan Osman</t>
  </si>
  <si>
    <t>Adrian Mussett</t>
  </si>
  <si>
    <t>Jake English</t>
  </si>
  <si>
    <t>Alex Penfold</t>
  </si>
  <si>
    <t>Ernie Hann</t>
  </si>
  <si>
    <t>Alan Burn</t>
  </si>
  <si>
    <t>Glenn Barden</t>
  </si>
  <si>
    <t>Dan Barnes</t>
  </si>
  <si>
    <t>Matthew Kiernan</t>
  </si>
  <si>
    <t>Rob Toogood</t>
  </si>
  <si>
    <t>Peter Howes</t>
  </si>
  <si>
    <t>Charlie Whylie</t>
  </si>
  <si>
    <t>Michael Alwin</t>
  </si>
  <si>
    <t>Bruce Harrod</t>
  </si>
  <si>
    <t>Howard Jones</t>
  </si>
  <si>
    <t>David Moore</t>
  </si>
  <si>
    <t>Joe Edwards</t>
  </si>
  <si>
    <t>Daniel Mann</t>
  </si>
  <si>
    <t>Shane O'Neill</t>
  </si>
  <si>
    <t>Jonathan Whittaker</t>
  </si>
  <si>
    <t>Will Coffer</t>
  </si>
  <si>
    <t>Ebe Prill</t>
  </si>
  <si>
    <t>Joseph Brady</t>
  </si>
  <si>
    <t>Jamie Taylor-Caldwell</t>
  </si>
  <si>
    <t>Ben Waterman</t>
  </si>
  <si>
    <t>Mo Hashi</t>
  </si>
  <si>
    <t>Mukhtar Farah</t>
  </si>
  <si>
    <t>Sam Ashcroft</t>
  </si>
  <si>
    <t>Chris Hepworth</t>
  </si>
  <si>
    <t>Axel Manzano</t>
  </si>
  <si>
    <t>Andy Lulham</t>
  </si>
  <si>
    <t>Jack Munn</t>
  </si>
  <si>
    <t>Gonroy Barnett</t>
  </si>
  <si>
    <t>Alex Eggs</t>
  </si>
  <si>
    <t>Paul Bown</t>
  </si>
  <si>
    <t>Tom Benson</t>
  </si>
  <si>
    <t>Sean Delaney</t>
  </si>
  <si>
    <t>Chris O'Driscoll</t>
  </si>
  <si>
    <t>John Shirley</t>
  </si>
  <si>
    <t>James Gilbert</t>
  </si>
  <si>
    <t>Aidan Padfield</t>
  </si>
  <si>
    <t>Rob Clarke</t>
  </si>
  <si>
    <t>Andrew Baker</t>
  </si>
  <si>
    <t>Alistair Gibson</t>
  </si>
  <si>
    <t>Andrew Flanagan</t>
  </si>
  <si>
    <t>Terry Booth</t>
  </si>
  <si>
    <t>Glen Wright Colopy</t>
  </si>
  <si>
    <t>Chris Jones</t>
  </si>
  <si>
    <t>Damian Nevins</t>
  </si>
  <si>
    <t>Luke Hunt</t>
  </si>
  <si>
    <t>Noor Mohamoud</t>
  </si>
  <si>
    <t>Dave Branfoot</t>
  </si>
  <si>
    <t>Chris Finill</t>
  </si>
  <si>
    <t>Aaron Clement</t>
  </si>
  <si>
    <t>Steve Bland</t>
  </si>
  <si>
    <t>Yemane Beyene</t>
  </si>
  <si>
    <t>Peter Norris</t>
  </si>
  <si>
    <t>Danny Skeffington</t>
  </si>
  <si>
    <t>Jason Kaber</t>
  </si>
  <si>
    <t>Dean Goodman</t>
  </si>
  <si>
    <t>Nick Andrews</t>
  </si>
  <si>
    <t>Joe Gammell</t>
  </si>
  <si>
    <t>Jas Patti</t>
  </si>
  <si>
    <t>Graeme Jones</t>
  </si>
  <si>
    <t>Gary Foster</t>
  </si>
  <si>
    <t>Joe Body</t>
  </si>
  <si>
    <t>Jack Madden</t>
  </si>
  <si>
    <t>James Climpson</t>
  </si>
  <si>
    <t>Daniel Russell</t>
  </si>
  <si>
    <t>Rhys Boorman</t>
  </si>
  <si>
    <t>Pete Blomfield</t>
  </si>
  <si>
    <t>Keiron Brooker</t>
  </si>
  <si>
    <t>Terry Puxty</t>
  </si>
  <si>
    <t>Jason Wright</t>
  </si>
  <si>
    <t>Blake Mitchel</t>
  </si>
  <si>
    <t>Barry Buchanan</t>
  </si>
  <si>
    <t>Fred Slemeck</t>
  </si>
  <si>
    <t>Andrew Penneu</t>
  </si>
  <si>
    <t>Jonnie Earl</t>
  </si>
  <si>
    <t>Belal Ahmed</t>
  </si>
  <si>
    <t>Jon Cornish</t>
  </si>
  <si>
    <t>Ben Toomer</t>
  </si>
  <si>
    <t>Justin Reid</t>
  </si>
  <si>
    <t>Richard McDowell</t>
  </si>
  <si>
    <t>Rob Turner</t>
  </si>
  <si>
    <t>Fdinn Johnson</t>
  </si>
  <si>
    <t>Neil Fraser</t>
  </si>
  <si>
    <t>Robbie Hynes</t>
  </si>
  <si>
    <t>David Grima</t>
  </si>
  <si>
    <t>Keith Scofield</t>
  </si>
  <si>
    <t>Tom Buckley</t>
  </si>
  <si>
    <t>Jo Clark</t>
  </si>
  <si>
    <t>Fin White</t>
  </si>
  <si>
    <t>Dave North</t>
  </si>
  <si>
    <t>Mohammed Ismail</t>
  </si>
  <si>
    <t xml:space="preserve">Sean Fitzpatrick </t>
  </si>
  <si>
    <t>Chris Busaleh</t>
  </si>
  <si>
    <t>Jeff Cunningham</t>
  </si>
  <si>
    <t>Bryn Reynolds</t>
  </si>
  <si>
    <t>Alex Hobley</t>
  </si>
  <si>
    <t>Sam Knight</t>
  </si>
  <si>
    <t>Matthew Robertson</t>
  </si>
  <si>
    <t>Laurie Pope</t>
  </si>
  <si>
    <t>Jasper Johnson</t>
  </si>
  <si>
    <t>Luiz Custodio</t>
  </si>
  <si>
    <t>Jon Key</t>
  </si>
  <si>
    <t>Brahma Pochee</t>
  </si>
  <si>
    <t>Robel Bahelbi</t>
  </si>
  <si>
    <t>Shaun Dixon</t>
  </si>
  <si>
    <t>Peter Chambers</t>
  </si>
  <si>
    <t>Audun Nordveit</t>
  </si>
  <si>
    <t>Chris Rainsford</t>
  </si>
  <si>
    <t>Jonathon Laybourn</t>
  </si>
  <si>
    <t>Darryl Davison</t>
  </si>
  <si>
    <t>Terry Fawden</t>
  </si>
  <si>
    <t>Fergal Smithwick</t>
  </si>
  <si>
    <t>Charlie Haywood</t>
  </si>
  <si>
    <t>Robert Wilson</t>
  </si>
  <si>
    <t>Sean Renfer</t>
  </si>
  <si>
    <t>Peter Hawkins</t>
  </si>
  <si>
    <t>Dean Noad</t>
  </si>
  <si>
    <t>Laurent Liote</t>
  </si>
  <si>
    <t>William De Doncker</t>
  </si>
  <si>
    <t>Victor Mound</t>
  </si>
  <si>
    <t>Jack Matthewman</t>
  </si>
  <si>
    <t>Pat Davis</t>
  </si>
  <si>
    <t>Tom Wilner-Reid</t>
  </si>
  <si>
    <t>David Gilbert</t>
  </si>
  <si>
    <t>Richard Stewart</t>
  </si>
  <si>
    <t>Andres Chau</t>
  </si>
  <si>
    <t>Abdishakur Abdulle</t>
  </si>
  <si>
    <t>James Laing</t>
  </si>
  <si>
    <t>Mohamed Daud Mohamed</t>
  </si>
  <si>
    <t>Richard Mann</t>
  </si>
  <si>
    <t>Robert Thompson</t>
  </si>
  <si>
    <t>Mohamed Mohamed</t>
  </si>
  <si>
    <t>Aramias Zeration</t>
  </si>
  <si>
    <t>Gfahad Abdi</t>
  </si>
  <si>
    <t>Abdirahman Hamud</t>
  </si>
  <si>
    <t>Mayank Mishra</t>
  </si>
  <si>
    <t xml:space="preserve">Paul Cuddihy </t>
  </si>
  <si>
    <t>Martin Bateman</t>
  </si>
  <si>
    <t>Joey Croft</t>
  </si>
  <si>
    <t>Ty Farrer</t>
  </si>
  <si>
    <t>Michael Scott</t>
  </si>
  <si>
    <t xml:space="preserve">Ian Gallagher </t>
  </si>
  <si>
    <t>Sean Barker</t>
  </si>
  <si>
    <t>Rob Mckee</t>
  </si>
  <si>
    <t>Jon Tipper</t>
  </si>
  <si>
    <t>James Connor</t>
  </si>
  <si>
    <t>Joe Hartcol</t>
  </si>
  <si>
    <t>Janos Bowlga</t>
  </si>
  <si>
    <t>Jordan Weaver</t>
  </si>
  <si>
    <t>Ben Hardine</t>
  </si>
  <si>
    <t>Peter Lighting</t>
  </si>
  <si>
    <t>Dane Dibaba</t>
  </si>
  <si>
    <t>Adrean Lowthor</t>
  </si>
  <si>
    <t>Calum Fraser</t>
  </si>
  <si>
    <t>Jon Beatty</t>
  </si>
  <si>
    <t>Phil Sandors</t>
  </si>
  <si>
    <t>Daniel Stalbor</t>
  </si>
  <si>
    <t>Daniel Ansell</t>
  </si>
  <si>
    <t>Sam Evans</t>
  </si>
  <si>
    <t>John Cox</t>
  </si>
  <si>
    <t>Tom Muddiman</t>
  </si>
  <si>
    <t>Scott Evans</t>
  </si>
  <si>
    <t>Matt Atkins</t>
  </si>
  <si>
    <t>Michael Huntley</t>
  </si>
  <si>
    <t>Aaron Bruce</t>
  </si>
  <si>
    <t>Jonathon Darby</t>
  </si>
  <si>
    <t>James Robertson</t>
  </si>
  <si>
    <t>Simon Dunderdale</t>
  </si>
  <si>
    <t xml:space="preserve">John McKnight </t>
  </si>
  <si>
    <t>Joe Garrood</t>
  </si>
  <si>
    <t>Samuel Thompson</t>
  </si>
  <si>
    <t>Kris Milovsorou</t>
  </si>
  <si>
    <t>Kush Navaratne</t>
  </si>
  <si>
    <t>Keith Dean</t>
  </si>
  <si>
    <t>Luke Hooper</t>
  </si>
  <si>
    <t>Daniel St Martin</t>
  </si>
  <si>
    <t>Daniel Longhurst</t>
  </si>
  <si>
    <t>Henry Wilis</t>
  </si>
  <si>
    <t>Steven Tuttle</t>
  </si>
  <si>
    <t>Jonathan Peters</t>
  </si>
  <si>
    <t>Jamie Peters</t>
  </si>
  <si>
    <t>Jamie Seddon</t>
  </si>
  <si>
    <t>Graham Jones</t>
  </si>
  <si>
    <t>James Tuttle</t>
  </si>
  <si>
    <t>Kevin Church</t>
  </si>
  <si>
    <t>Josh Trigwell</t>
  </si>
  <si>
    <t>Dale Clutterbuck</t>
  </si>
  <si>
    <t>Patrick Chesser</t>
  </si>
  <si>
    <t>Niall Sheehan</t>
  </si>
  <si>
    <t>Jayme Rossiter</t>
  </si>
  <si>
    <t>Rory Chesser</t>
  </si>
  <si>
    <t>Olly Laws Waldren</t>
  </si>
  <si>
    <t>Victor Nutakor</t>
  </si>
  <si>
    <t>George Bettsworth</t>
  </si>
  <si>
    <t>Scott Snyder</t>
  </si>
  <si>
    <t>Yonis Mohamed</t>
  </si>
  <si>
    <t>Wayne Bell</t>
  </si>
  <si>
    <t>Francois Turpault</t>
  </si>
  <si>
    <t>Kairn Stone</t>
  </si>
  <si>
    <t>Stuart Haw</t>
  </si>
  <si>
    <t>Steve Robinson</t>
  </si>
  <si>
    <t>James Whitehead</t>
  </si>
  <si>
    <t>Amittai Ben-Israel</t>
  </si>
  <si>
    <t>Joel Reed</t>
  </si>
  <si>
    <t>Shaun Walton</t>
  </si>
  <si>
    <t>Carl Selyar-Hammer</t>
  </si>
  <si>
    <t xml:space="preserve">Marc Leyson </t>
  </si>
  <si>
    <t>Nick Impey</t>
  </si>
  <si>
    <t>Phil Killingley</t>
  </si>
  <si>
    <t>Al Whatmough</t>
  </si>
  <si>
    <t>Peter Haarer</t>
  </si>
  <si>
    <t>Sam Dalgleish</t>
  </si>
  <si>
    <t>Marc Snaith</t>
  </si>
  <si>
    <t>Tom Jeruis</t>
  </si>
  <si>
    <t>David Lewis</t>
  </si>
  <si>
    <t>Ed Stockdale</t>
  </si>
  <si>
    <t>Sam Rodda</t>
  </si>
  <si>
    <t>Mark Booth</t>
  </si>
  <si>
    <t>Lue Jolly</t>
  </si>
  <si>
    <t>Pete Cook</t>
  </si>
  <si>
    <t>Chey Blatchford-Kemp</t>
  </si>
  <si>
    <t>Matt Rawlings</t>
  </si>
  <si>
    <t>Rory Domuille</t>
  </si>
  <si>
    <t>Isaac Farnworth</t>
  </si>
  <si>
    <t>Alex Vessey</t>
  </si>
  <si>
    <t>Ryan O'Brien</t>
  </si>
  <si>
    <t>Shreyas Kenyady</t>
  </si>
  <si>
    <t>Rob Tan</t>
  </si>
  <si>
    <t>Ryan Faulkner</t>
  </si>
  <si>
    <t>Arturo Matinez</t>
  </si>
  <si>
    <t>David Kirk</t>
  </si>
  <si>
    <t xml:space="preserve">Matthew Richards </t>
  </si>
  <si>
    <t>David Mccoy</t>
  </si>
  <si>
    <t>Rob Corney</t>
  </si>
  <si>
    <t>Brendan Morris</t>
  </si>
  <si>
    <t>Andy Mutton</t>
  </si>
  <si>
    <t>Jamie Smith</t>
  </si>
  <si>
    <t>Genci Pepaj</t>
  </si>
  <si>
    <t>Andrew Peek</t>
  </si>
  <si>
    <t>Dan Hippey</t>
  </si>
  <si>
    <t>James Down</t>
  </si>
  <si>
    <t xml:space="preserve">Andrew Dadds </t>
  </si>
  <si>
    <t>Richard Phillips</t>
  </si>
  <si>
    <t>Nick Torry</t>
  </si>
  <si>
    <t>Hugh Torry</t>
  </si>
  <si>
    <t>Simon Barrett</t>
  </si>
  <si>
    <t>John Franklin</t>
  </si>
  <si>
    <t>Simon Craddock</t>
  </si>
  <si>
    <t>Chris Wright</t>
  </si>
  <si>
    <t>Barberis Negra</t>
  </si>
  <si>
    <t>Dani De Pala</t>
  </si>
  <si>
    <t>Simon Morris</t>
  </si>
  <si>
    <t>Jeremy Agnew</t>
  </si>
  <si>
    <t>David Evans</t>
  </si>
  <si>
    <t>Tony Jackson</t>
  </si>
  <si>
    <t>Ronan Breen</t>
  </si>
  <si>
    <t>Tin Parkin</t>
  </si>
  <si>
    <t>James Trapmore</t>
  </si>
  <si>
    <t>David Greenstein</t>
  </si>
  <si>
    <t>Mark Finbow</t>
  </si>
  <si>
    <t>Aliz Ramsier</t>
  </si>
  <si>
    <t>Dan Gaffney</t>
  </si>
  <si>
    <t>Joe Croft</t>
  </si>
  <si>
    <t>Billy Casserley</t>
  </si>
  <si>
    <t>Mahamed Mahamed</t>
  </si>
  <si>
    <t>Alex Wall-Clare</t>
  </si>
  <si>
    <t>Ben Brewster</t>
  </si>
  <si>
    <t>Max Costley</t>
  </si>
  <si>
    <t xml:space="preserve">Matt Revier </t>
  </si>
  <si>
    <t>Alex Teuten</t>
  </si>
  <si>
    <t>Matt Bennet</t>
  </si>
  <si>
    <t>Chris Hilton</t>
  </si>
  <si>
    <t>MattHibberd</t>
  </si>
  <si>
    <t>Sam Costley</t>
  </si>
  <si>
    <t>Peter Merritt</t>
  </si>
  <si>
    <t>Matt Coffey</t>
  </si>
  <si>
    <t xml:space="preserve">George Withers </t>
  </si>
  <si>
    <t>Edward Anders</t>
  </si>
  <si>
    <t>Thomas Halling</t>
  </si>
  <si>
    <t>Oliver Poulin</t>
  </si>
  <si>
    <t>Phillip Evans</t>
  </si>
  <si>
    <t>Simon Fisher</t>
  </si>
  <si>
    <t>James Hancock</t>
  </si>
  <si>
    <t>Ricky Lutakome</t>
  </si>
  <si>
    <t>Nick Hancock</t>
  </si>
  <si>
    <t>Sergio Martinez</t>
  </si>
  <si>
    <t>Simon Dill</t>
  </si>
  <si>
    <t>Ciaran Cooper</t>
  </si>
  <si>
    <t>Nick McCormack</t>
  </si>
  <si>
    <t>Dominic Hodge</t>
  </si>
  <si>
    <t>Oliver Webb</t>
  </si>
  <si>
    <t>James Cullan</t>
  </si>
  <si>
    <t>David Wilson</t>
  </si>
  <si>
    <t>Anthony Doolittle</t>
  </si>
  <si>
    <t>James Chettle</t>
  </si>
  <si>
    <t>Antonio Silva</t>
  </si>
  <si>
    <t>Toby Clyde</t>
  </si>
  <si>
    <t>Chris Thomas</t>
  </si>
  <si>
    <t>Calum Nicol</t>
  </si>
  <si>
    <t>Jake Hooley</t>
  </si>
  <si>
    <t>Abdiqadir Mohamed</t>
  </si>
  <si>
    <t>Jack Furnival</t>
  </si>
  <si>
    <t>Scott Brewer</t>
  </si>
  <si>
    <t>Manual Da Silva</t>
  </si>
  <si>
    <t>Louis Marriott</t>
  </si>
  <si>
    <t>Lucillo Burrell</t>
  </si>
  <si>
    <t>Alex Walker</t>
  </si>
  <si>
    <t>Will Ralston</t>
  </si>
  <si>
    <t>Tom Dell</t>
  </si>
  <si>
    <t>Rob Dean</t>
  </si>
  <si>
    <t>Charlie May</t>
  </si>
  <si>
    <t>Huw Edwardet-Evans</t>
  </si>
  <si>
    <t>Tom Dukes</t>
  </si>
  <si>
    <t>Andrew Deamer</t>
  </si>
  <si>
    <t>Jon James</t>
  </si>
  <si>
    <t>Oliver Dickson</t>
  </si>
  <si>
    <t>Sam Somerville</t>
  </si>
  <si>
    <t>Phillip Bridge</t>
  </si>
  <si>
    <t>Toby Cooke</t>
  </si>
  <si>
    <t>Dan Cunnington</t>
  </si>
  <si>
    <t>Humza Ahmed</t>
  </si>
  <si>
    <t>George King</t>
  </si>
  <si>
    <t>Tim Smales</t>
  </si>
  <si>
    <t>Simon Millet</t>
  </si>
  <si>
    <t>Blake Moore</t>
  </si>
  <si>
    <t>Jack Goddard</t>
  </si>
  <si>
    <t>Matt Bradley</t>
  </si>
  <si>
    <t>James Tidd</t>
  </si>
  <si>
    <t>Ethan Tattersall</t>
  </si>
  <si>
    <t>Peter Finn</t>
  </si>
  <si>
    <t>Kieran Gilfedder</t>
  </si>
  <si>
    <t>Joe Branch</t>
  </si>
  <si>
    <t>Ben Sendall</t>
  </si>
  <si>
    <t>Sean Wilson</t>
  </si>
  <si>
    <t>David Clark</t>
  </si>
  <si>
    <t>James McIlroy</t>
  </si>
  <si>
    <t>Alasdair Kinloch</t>
  </si>
  <si>
    <t>Jamie Goodge</t>
  </si>
  <si>
    <t>Dan Bradley</t>
  </si>
  <si>
    <t>Harry Brown</t>
  </si>
  <si>
    <t>Peter Bannister</t>
  </si>
  <si>
    <t>George Duggan</t>
  </si>
  <si>
    <t>Cameron Payas</t>
  </si>
  <si>
    <t>Bede Pitcairn-Knowles</t>
  </si>
  <si>
    <t>Christian Lee</t>
  </si>
  <si>
    <t>Luke Reeves</t>
  </si>
  <si>
    <t>Corey De'Ath</t>
  </si>
  <si>
    <t>James Puxty</t>
  </si>
  <si>
    <t>Olly Dunn</t>
  </si>
  <si>
    <t>Ben Brooks</t>
  </si>
  <si>
    <t>Adam Roeder</t>
  </si>
  <si>
    <t>Ryan Driscoll</t>
  </si>
  <si>
    <t>Sam Crick</t>
  </si>
  <si>
    <t>Isaac Harding</t>
  </si>
  <si>
    <t>Tim Corby</t>
  </si>
  <si>
    <t>Jordan Saul</t>
  </si>
  <si>
    <t>Chris Olley</t>
  </si>
  <si>
    <t>Harry Paton</t>
  </si>
  <si>
    <t>Stuart Brown</t>
  </si>
  <si>
    <t>James Taylor</t>
  </si>
  <si>
    <t>Andy Wood</t>
  </si>
  <si>
    <t>Connor Kissane-Wood</t>
  </si>
  <si>
    <t>Sam Cheesman</t>
  </si>
  <si>
    <t>John Sanderson</t>
  </si>
  <si>
    <t>Callum Gillett</t>
  </si>
  <si>
    <t>Andrew Taylor</t>
  </si>
  <si>
    <t>Braddon Hammonds</t>
  </si>
  <si>
    <t>Tom Griffiths</t>
  </si>
  <si>
    <t>Dave McKinlay</t>
  </si>
  <si>
    <t>Bradley Goater</t>
  </si>
  <si>
    <t>Glen Watts</t>
  </si>
  <si>
    <t>Dan Watts</t>
  </si>
  <si>
    <t>Ashok Mathur</t>
  </si>
  <si>
    <t>Matt Grant</t>
  </si>
  <si>
    <t>Richard Williams</t>
  </si>
  <si>
    <t>Tom Parkin</t>
  </si>
  <si>
    <t>James Kingston</t>
  </si>
  <si>
    <t>Adam Van Der Plas</t>
  </si>
  <si>
    <t>Tom Gray</t>
  </si>
  <si>
    <t>Simon Coppard</t>
  </si>
  <si>
    <t>James Stoney</t>
  </si>
  <si>
    <t>Charlie Crick</t>
  </si>
  <si>
    <t>Dan Schofield</t>
  </si>
  <si>
    <t>Alex Sandberg</t>
  </si>
  <si>
    <t>Alex Thompson</t>
  </si>
  <si>
    <t>Toby Emm</t>
  </si>
  <si>
    <t>Ingmar Gunn</t>
  </si>
  <si>
    <t>George Slack</t>
  </si>
  <si>
    <t>Sophie Slack</t>
  </si>
  <si>
    <t>Beatrice Heslop</t>
  </si>
  <si>
    <t>Annabelle Hales</t>
  </si>
  <si>
    <t>Olivia Wittenberg</t>
  </si>
  <si>
    <t>Olivia Breed</t>
  </si>
  <si>
    <t>Lily Stewart</t>
  </si>
  <si>
    <t>Fin Croll</t>
  </si>
  <si>
    <t>Matthew Dubery</t>
  </si>
  <si>
    <t>Ollie Hill</t>
  </si>
  <si>
    <t>Fraser Gordon</t>
  </si>
  <si>
    <t>Jonathan Bentley</t>
  </si>
  <si>
    <t>Matthew Taylor</t>
  </si>
  <si>
    <t>Frank Coates</t>
  </si>
  <si>
    <t>Katie Goodge</t>
  </si>
  <si>
    <t>Alex Evans</t>
  </si>
  <si>
    <t>Flora Currie</t>
  </si>
  <si>
    <t>Lizzie Wooff</t>
  </si>
  <si>
    <t>Luciana Anderson</t>
  </si>
  <si>
    <t>Amber Crush</t>
  </si>
  <si>
    <t>Maddie Wise</t>
  </si>
  <si>
    <t>Matilda White</t>
  </si>
  <si>
    <t>Tilly Hall</t>
  </si>
  <si>
    <t>Steph Puxty</t>
  </si>
  <si>
    <t>Lucy Kingston</t>
  </si>
  <si>
    <t>Meghan Watson</t>
  </si>
  <si>
    <t>Elizabeth Heslop</t>
  </si>
  <si>
    <t>Clara Tyler</t>
  </si>
  <si>
    <t>Abianne Coates</t>
  </si>
  <si>
    <t>Jessica Mitchell</t>
  </si>
  <si>
    <t>Eloise O'Hanghnessy</t>
  </si>
  <si>
    <t>Sophie Hoare</t>
  </si>
  <si>
    <t>Kate O'Neill</t>
  </si>
  <si>
    <t>Izzy Mannion</t>
  </si>
  <si>
    <t>Lidia Kyriacou</t>
  </si>
  <si>
    <t>Macalina Samolia</t>
  </si>
  <si>
    <t>Lucy-Mae Shepherd</t>
  </si>
  <si>
    <t>Katie Goldsmith</t>
  </si>
  <si>
    <t>Rebecca Poole</t>
  </si>
  <si>
    <t>Keira Stekin</t>
  </si>
  <si>
    <t>Katriona Brown</t>
  </si>
  <si>
    <t>Olivia Lyon-Monk</t>
  </si>
  <si>
    <t>Amelia Wills</t>
  </si>
  <si>
    <t>Amelia Wicks</t>
  </si>
  <si>
    <t>Mia Groom</t>
  </si>
  <si>
    <t>Lily Newton</t>
  </si>
  <si>
    <t>Millie Smith</t>
  </si>
  <si>
    <t>Rose Abbott</t>
  </si>
  <si>
    <t>Katie Simister</t>
  </si>
  <si>
    <t>Josie Cox</t>
  </si>
  <si>
    <t>Helena Samarasinghe</t>
  </si>
  <si>
    <t xml:space="preserve">Charlie Holden </t>
  </si>
  <si>
    <t>Eimear Griffin</t>
  </si>
  <si>
    <t>Emily Jones</t>
  </si>
  <si>
    <t>Carla Novakovic</t>
  </si>
  <si>
    <t>Maya Hodgson</t>
  </si>
  <si>
    <t>Kathryn Becjett</t>
  </si>
  <si>
    <t>Beth Wilson</t>
  </si>
  <si>
    <t>Grace Mann</t>
  </si>
  <si>
    <t>Gracie Horton</t>
  </si>
  <si>
    <t>Niamh Halloren</t>
  </si>
  <si>
    <t>Hermione Walker</t>
  </si>
  <si>
    <t>Beth Irving</t>
  </si>
  <si>
    <t>Bettina Hanlon</t>
  </si>
  <si>
    <t>Lucy Emmett</t>
  </si>
  <si>
    <t>Jemima Keyward-Bhika</t>
  </si>
  <si>
    <t>Maisie Relton</t>
  </si>
  <si>
    <t>Lauren Flack</t>
  </si>
  <si>
    <t>Emily Anders</t>
  </si>
  <si>
    <t>Emelye Kenyon-Brown</t>
  </si>
  <si>
    <t>Lottie Ambridge</t>
  </si>
  <si>
    <t>Elena Jones</t>
  </si>
  <si>
    <t>Elizabeth Bentham</t>
  </si>
  <si>
    <t>Gabrielle Spelman</t>
  </si>
  <si>
    <t>Charlotte Rice</t>
  </si>
  <si>
    <t>Emma Styles</t>
  </si>
  <si>
    <t>Josephine Chadwick</t>
  </si>
  <si>
    <t>Poppy Clements</t>
  </si>
  <si>
    <t>Laura Howley</t>
  </si>
  <si>
    <t>Jess Sellar</t>
  </si>
  <si>
    <t>Eleanor Purdue</t>
  </si>
  <si>
    <t>Maddy Pullen</t>
  </si>
  <si>
    <t>Sian Vico</t>
  </si>
  <si>
    <t>Anna Curtis</t>
  </si>
  <si>
    <t>Natasha Miles</t>
  </si>
  <si>
    <t>Georgina Robbins</t>
  </si>
  <si>
    <t>Libby Walshe</t>
  </si>
  <si>
    <t>Sadie Charles</t>
  </si>
  <si>
    <t>Mia Waterhouse</t>
  </si>
  <si>
    <t>Matilda Cole</t>
  </si>
  <si>
    <t>Supita Bonnetti</t>
  </si>
  <si>
    <t>Georgie Nunn</t>
  </si>
  <si>
    <t>Catherine McKear</t>
  </si>
  <si>
    <t>Dara Kelly</t>
  </si>
  <si>
    <t>Lilly Tawse</t>
  </si>
  <si>
    <t>Emily Jeffries</t>
  </si>
  <si>
    <t>Alana Helens</t>
  </si>
  <si>
    <t>Carla Sheppard</t>
  </si>
  <si>
    <t>Kiera-Grace Gordon</t>
  </si>
  <si>
    <t>Ella D'Abreo</t>
  </si>
  <si>
    <t>Ines Goncalves</t>
  </si>
  <si>
    <t>Marcauia McCarthy</t>
  </si>
  <si>
    <t>Freya Weddell</t>
  </si>
  <si>
    <t>Emuly Barnes</t>
  </si>
  <si>
    <t>Charlotte Faries</t>
  </si>
  <si>
    <t>Maria Heslop</t>
  </si>
  <si>
    <t>Sasha Houghton</t>
  </si>
  <si>
    <t>Lucy Pitcairn-Knowles</t>
  </si>
  <si>
    <t>Sue James</t>
  </si>
  <si>
    <t>Claire Grima</t>
  </si>
  <si>
    <t>Elizabeth Astrunesk</t>
  </si>
  <si>
    <t>Sarah Winter</t>
  </si>
  <si>
    <t>Sarah Allen</t>
  </si>
  <si>
    <t>Apmil James-Welsh</t>
  </si>
  <si>
    <t>Sophie Biggs</t>
  </si>
  <si>
    <t>Nicola McBride</t>
  </si>
  <si>
    <t>Ange Norris</t>
  </si>
  <si>
    <t>Anne Heguold</t>
  </si>
  <si>
    <t>Sue McDonald</t>
  </si>
  <si>
    <t>Joanna Shillington</t>
  </si>
  <si>
    <t>Gina Galbraith</t>
  </si>
  <si>
    <t>Helen Pool</t>
  </si>
  <si>
    <t>Andrea Pickup</t>
  </si>
  <si>
    <t>Liz Killip</t>
  </si>
  <si>
    <t>Emily Gelder</t>
  </si>
  <si>
    <t>Juliet Cleghorn</t>
  </si>
  <si>
    <t>Fran Clarke</t>
  </si>
  <si>
    <t>Ruth Hutton</t>
  </si>
  <si>
    <t>Mary Twitchett</t>
  </si>
  <si>
    <t>Vikki Fiulsell</t>
  </si>
  <si>
    <t>Anna Garnier</t>
  </si>
  <si>
    <t>Jane Davies</t>
  </si>
  <si>
    <t>Emma Ibell</t>
  </si>
  <si>
    <t>Andrea Barber</t>
  </si>
  <si>
    <t>Michelle Lemon</t>
  </si>
  <si>
    <t>Pippa Major</t>
  </si>
  <si>
    <t>Lucy Pickering</t>
  </si>
  <si>
    <t>Lucy Clapp</t>
  </si>
  <si>
    <t>Elizabeth Jones</t>
  </si>
  <si>
    <t xml:space="preserve">Margaret Philips </t>
  </si>
  <si>
    <t>Mary Setyabule</t>
  </si>
  <si>
    <t>Kate Williams</t>
  </si>
  <si>
    <t>Silvia Chiappa</t>
  </si>
  <si>
    <t>Jo Shelton-Pereda</t>
  </si>
  <si>
    <t xml:space="preserve">Cindy Godwin </t>
  </si>
  <si>
    <t>Inga Belhan</t>
  </si>
  <si>
    <t>Claire Seymour</t>
  </si>
  <si>
    <t>Phoebe Barker</t>
  </si>
  <si>
    <t>Grace Fleming</t>
  </si>
  <si>
    <t>Kiri Marsh</t>
  </si>
  <si>
    <t>Nicole Taylor</t>
  </si>
  <si>
    <t>Jago Leuzzi</t>
  </si>
  <si>
    <t>Lewis Buchallett</t>
  </si>
  <si>
    <t>Jake Borrett</t>
  </si>
  <si>
    <t>Susannah Aguilar-Agon</t>
  </si>
  <si>
    <t>O-J Parmenter</t>
  </si>
  <si>
    <t>William Newcombe</t>
  </si>
  <si>
    <t>Thomas Bridger</t>
  </si>
  <si>
    <t>Fletcher Collins-Shirley</t>
  </si>
  <si>
    <t>Finn Mcgrath</t>
  </si>
  <si>
    <t>Jorge Aguilar-Agon</t>
  </si>
  <si>
    <t>Aino Turunen</t>
  </si>
  <si>
    <t>Amelie Maris</t>
  </si>
  <si>
    <t>Nicolas Harhalakis</t>
  </si>
  <si>
    <t>Jonathan Escalante-Phillips</t>
  </si>
  <si>
    <t>Andrew Parmenter</t>
  </si>
  <si>
    <t>Richard Park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</si>
</sst>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2" fontId="0" fillId="33" borderId="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left"/>
    </xf>
    <xf numFmtId="172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left"/>
    </xf>
    <xf numFmtId="172" fontId="0" fillId="33" borderId="14" xfId="0" applyNumberFormat="1" applyFill="1" applyBorder="1" applyAlignment="1">
      <alignment horizontal="left" vertical="center" wrapText="1"/>
    </xf>
    <xf numFmtId="172" fontId="0" fillId="33" borderId="15" xfId="0" applyNumberFormat="1" applyFill="1" applyBorder="1" applyAlignment="1">
      <alignment horizontal="center" vertical="center" wrapText="1"/>
    </xf>
    <xf numFmtId="172" fontId="0" fillId="33" borderId="0" xfId="0" applyNumberForma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72" fontId="0" fillId="33" borderId="12" xfId="0" applyNumberFormat="1" applyFill="1" applyBorder="1" applyAlignment="1">
      <alignment/>
    </xf>
    <xf numFmtId="172" fontId="0" fillId="33" borderId="10" xfId="0" applyNumberFormat="1" applyFill="1" applyBorder="1" applyAlignment="1">
      <alignment vertical="center" wrapText="1"/>
    </xf>
    <xf numFmtId="172" fontId="0" fillId="33" borderId="12" xfId="0" applyNumberFormat="1" applyFill="1" applyBorder="1" applyAlignment="1">
      <alignment vertical="center" wrapText="1"/>
    </xf>
    <xf numFmtId="172" fontId="0" fillId="33" borderId="10" xfId="0" applyNumberFormat="1" applyFill="1" applyBorder="1" applyAlignment="1">
      <alignment/>
    </xf>
    <xf numFmtId="172" fontId="0" fillId="33" borderId="15" xfId="0" applyNumberFormat="1" applyFill="1" applyBorder="1" applyAlignment="1">
      <alignment vertical="center" wrapText="1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/>
    </xf>
    <xf numFmtId="172" fontId="0" fillId="33" borderId="20" xfId="0" applyNumberFormat="1" applyFill="1" applyBorder="1" applyAlignment="1">
      <alignment/>
    </xf>
    <xf numFmtId="172" fontId="0" fillId="33" borderId="14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2" fontId="0" fillId="33" borderId="0" xfId="0" applyNumberFormat="1" applyFill="1" applyAlignment="1">
      <alignment vertical="center" wrapText="1"/>
    </xf>
    <xf numFmtId="172" fontId="0" fillId="33" borderId="19" xfId="0" applyNumberFormat="1" applyFill="1" applyBorder="1" applyAlignment="1">
      <alignment horizontal="center"/>
    </xf>
    <xf numFmtId="172" fontId="0" fillId="33" borderId="19" xfId="0" applyNumberForma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vertical="center" wrapText="1"/>
    </xf>
    <xf numFmtId="172" fontId="0" fillId="33" borderId="20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172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172" fontId="0" fillId="34" borderId="12" xfId="0" applyNumberForma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left"/>
    </xf>
    <xf numFmtId="0" fontId="34" fillId="33" borderId="0" xfId="0" applyFont="1" applyFill="1" applyBorder="1" applyAlignment="1">
      <alignment/>
    </xf>
    <xf numFmtId="0" fontId="34" fillId="33" borderId="21" xfId="0" applyFont="1" applyFill="1" applyBorder="1" applyAlignment="1">
      <alignment horizontal="center"/>
    </xf>
    <xf numFmtId="0" fontId="34" fillId="33" borderId="17" xfId="0" applyFont="1" applyFill="1" applyBorder="1" applyAlignment="1">
      <alignment/>
    </xf>
    <xf numFmtId="0" fontId="34" fillId="33" borderId="17" xfId="0" applyFont="1" applyFill="1" applyBorder="1" applyAlignment="1">
      <alignment horizontal="center"/>
    </xf>
    <xf numFmtId="172" fontId="34" fillId="33" borderId="22" xfId="0" applyNumberFormat="1" applyFont="1" applyFill="1" applyBorder="1" applyAlignment="1">
      <alignment horizontal="center"/>
    </xf>
    <xf numFmtId="0" fontId="34" fillId="33" borderId="17" xfId="0" applyFont="1" applyFill="1" applyBorder="1" applyAlignment="1">
      <alignment horizontal="left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/>
    </xf>
    <xf numFmtId="172" fontId="34" fillId="33" borderId="20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72" fontId="34" fillId="33" borderId="19" xfId="0" applyNumberFormat="1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172" fontId="34" fillId="33" borderId="20" xfId="0" applyNumberFormat="1" applyFont="1" applyFill="1" applyBorder="1" applyAlignment="1">
      <alignment horizontal="center"/>
    </xf>
    <xf numFmtId="172" fontId="34" fillId="33" borderId="0" xfId="0" applyNumberFormat="1" applyFont="1" applyFill="1" applyAlignment="1">
      <alignment/>
    </xf>
    <xf numFmtId="0" fontId="34" fillId="33" borderId="0" xfId="0" applyFont="1" applyFill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left"/>
    </xf>
    <xf numFmtId="0" fontId="34" fillId="33" borderId="11" xfId="0" applyFont="1" applyFill="1" applyBorder="1" applyAlignment="1">
      <alignment horizontal="center"/>
    </xf>
    <xf numFmtId="172" fontId="34" fillId="33" borderId="12" xfId="0" applyNumberFormat="1" applyFont="1" applyFill="1" applyBorder="1" applyAlignment="1">
      <alignment horizontal="center"/>
    </xf>
    <xf numFmtId="172" fontId="0" fillId="33" borderId="14" xfId="0" applyNumberFormat="1" applyFill="1" applyBorder="1" applyAlignment="1">
      <alignment horizontal="left"/>
    </xf>
    <xf numFmtId="21" fontId="0" fillId="33" borderId="14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172" fontId="0" fillId="35" borderId="10" xfId="0" applyNumberFormat="1" applyFill="1" applyBorder="1" applyAlignment="1">
      <alignment horizontal="center" vertical="center" wrapText="1"/>
    </xf>
    <xf numFmtId="172" fontId="34" fillId="33" borderId="19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5" borderId="14" xfId="0" applyFill="1" applyBorder="1" applyAlignment="1">
      <alignment horizontal="left" vertical="center" wrapText="1"/>
    </xf>
    <xf numFmtId="172" fontId="0" fillId="35" borderId="14" xfId="0" applyNumberFormat="1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left"/>
    </xf>
    <xf numFmtId="172" fontId="0" fillId="33" borderId="15" xfId="0" applyNumberForma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172" fontId="0" fillId="33" borderId="0" xfId="0" applyNumberFormat="1" applyFill="1" applyAlignment="1">
      <alignment horizontal="left" vertical="center" wrapText="1"/>
    </xf>
    <xf numFmtId="172" fontId="0" fillId="33" borderId="0" xfId="0" applyNumberFormat="1" applyFill="1" applyAlignment="1">
      <alignment horizontal="left"/>
    </xf>
    <xf numFmtId="21" fontId="0" fillId="33" borderId="12" xfId="0" applyNumberFormat="1" applyFill="1" applyBorder="1" applyAlignment="1">
      <alignment horizontal="left"/>
    </xf>
    <xf numFmtId="0" fontId="0" fillId="33" borderId="14" xfId="0" applyFill="1" applyBorder="1" applyAlignment="1">
      <alignment horizontal="left" vertical="center" wrapText="1"/>
    </xf>
    <xf numFmtId="172" fontId="0" fillId="33" borderId="15" xfId="0" applyNumberFormat="1" applyFill="1" applyBorder="1" applyAlignment="1">
      <alignment horizontal="left"/>
    </xf>
    <xf numFmtId="0" fontId="0" fillId="33" borderId="18" xfId="0" applyFill="1" applyBorder="1" applyAlignment="1">
      <alignment horizontal="left" vertical="center" wrapText="1"/>
    </xf>
    <xf numFmtId="172" fontId="0" fillId="33" borderId="19" xfId="0" applyNumberForma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72" fontId="0" fillId="33" borderId="19" xfId="0" applyNumberFormat="1" applyFill="1" applyBorder="1" applyAlignment="1">
      <alignment horizontal="left"/>
    </xf>
    <xf numFmtId="172" fontId="0" fillId="33" borderId="20" xfId="0" applyNumberFormat="1" applyFill="1" applyBorder="1" applyAlignment="1">
      <alignment horizontal="lef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/>
    </xf>
    <xf numFmtId="172" fontId="0" fillId="0" borderId="12" xfId="0" applyNumberFormat="1" applyFill="1" applyBorder="1" applyAlignment="1">
      <alignment horizontal="left"/>
    </xf>
    <xf numFmtId="172" fontId="0" fillId="0" borderId="12" xfId="0" applyNumberForma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vertical="center" wrapText="1"/>
    </xf>
    <xf numFmtId="172" fontId="0" fillId="0" borderId="12" xfId="0" applyNumberFormat="1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/>
    </xf>
    <xf numFmtId="172" fontId="34" fillId="33" borderId="12" xfId="0" applyNumberFormat="1" applyFont="1" applyFill="1" applyBorder="1" applyAlignment="1">
      <alignment/>
    </xf>
    <xf numFmtId="172" fontId="34" fillId="33" borderId="12" xfId="0" applyNumberFormat="1" applyFont="1" applyFill="1" applyBorder="1" applyAlignment="1">
      <alignment horizontal="left"/>
    </xf>
    <xf numFmtId="172" fontId="0" fillId="34" borderId="10" xfId="0" applyNumberFormat="1" applyFill="1" applyBorder="1" applyAlignment="1">
      <alignment horizontal="left" vertical="center" wrapText="1"/>
    </xf>
    <xf numFmtId="172" fontId="0" fillId="34" borderId="10" xfId="0" applyNumberFormat="1" applyFill="1" applyBorder="1" applyAlignment="1">
      <alignment horizontal="left"/>
    </xf>
    <xf numFmtId="21" fontId="0" fillId="33" borderId="10" xfId="0" applyNumberForma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21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172" fontId="0" fillId="0" borderId="12" xfId="0" applyNumberForma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0" xfId="0" applyNumberFormat="1" applyFill="1" applyBorder="1" applyAlignment="1">
      <alignment/>
    </xf>
    <xf numFmtId="17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vertical="center" wrapText="1"/>
    </xf>
    <xf numFmtId="172" fontId="18" fillId="33" borderId="10" xfId="0" applyNumberFormat="1" applyFont="1" applyFill="1" applyBorder="1" applyAlignment="1">
      <alignment vertical="center" wrapText="1"/>
    </xf>
    <xf numFmtId="172" fontId="18" fillId="33" borderId="10" xfId="0" applyNumberFormat="1" applyFont="1" applyFill="1" applyBorder="1" applyAlignment="1">
      <alignment horizontal="left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72" fontId="18" fillId="0" borderId="1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0" fillId="36" borderId="11" xfId="0" applyFill="1" applyBorder="1" applyAlignment="1">
      <alignment horizontal="center" vertical="center" wrapText="1"/>
    </xf>
    <xf numFmtId="172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/>
    </xf>
    <xf numFmtId="172" fontId="0" fillId="36" borderId="12" xfId="0" applyNumberFormat="1" applyFill="1" applyBorder="1" applyAlignment="1">
      <alignment horizontal="center"/>
    </xf>
    <xf numFmtId="0" fontId="0" fillId="36" borderId="0" xfId="0" applyFill="1" applyAlignment="1">
      <alignment/>
    </xf>
    <xf numFmtId="172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72" fontId="0" fillId="36" borderId="12" xfId="0" applyNumberForma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 vertical="center" wrapText="1"/>
    </xf>
    <xf numFmtId="172" fontId="0" fillId="36" borderId="10" xfId="0" applyNumberFormat="1" applyFill="1" applyBorder="1" applyAlignment="1">
      <alignment/>
    </xf>
    <xf numFmtId="172" fontId="0" fillId="36" borderId="12" xfId="0" applyNumberFormat="1" applyFill="1" applyBorder="1" applyAlignment="1">
      <alignment vertical="center" wrapText="1"/>
    </xf>
    <xf numFmtId="172" fontId="0" fillId="36" borderId="0" xfId="0" applyNumberFormat="1" applyFill="1" applyAlignment="1">
      <alignment/>
    </xf>
    <xf numFmtId="0" fontId="18" fillId="36" borderId="10" xfId="0" applyFont="1" applyFill="1" applyBorder="1" applyAlignment="1">
      <alignment vertical="center" wrapText="1"/>
    </xf>
    <xf numFmtId="172" fontId="18" fillId="36" borderId="10" xfId="0" applyNumberFormat="1" applyFont="1" applyFill="1" applyBorder="1" applyAlignment="1">
      <alignment vertical="center" wrapText="1"/>
    </xf>
    <xf numFmtId="172" fontId="18" fillId="36" borderId="10" xfId="0" applyNumberFormat="1" applyFont="1" applyFill="1" applyBorder="1" applyAlignment="1">
      <alignment/>
    </xf>
    <xf numFmtId="172" fontId="0" fillId="36" borderId="10" xfId="0" applyNumberFormat="1" applyFill="1" applyBorder="1" applyAlignment="1">
      <alignment horizontal="left" vertical="center" wrapText="1"/>
    </xf>
    <xf numFmtId="172" fontId="0" fillId="36" borderId="10" xfId="0" applyNumberFormat="1" applyFill="1" applyBorder="1" applyAlignment="1">
      <alignment horizontal="left"/>
    </xf>
    <xf numFmtId="0" fontId="0" fillId="36" borderId="11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21" fontId="0" fillId="36" borderId="10" xfId="0" applyNumberFormat="1" applyFill="1" applyBorder="1" applyAlignment="1">
      <alignment horizontal="left"/>
    </xf>
    <xf numFmtId="172" fontId="0" fillId="36" borderId="12" xfId="0" applyNumberFormat="1" applyFill="1" applyBorder="1" applyAlignment="1">
      <alignment horizontal="left"/>
    </xf>
    <xf numFmtId="172" fontId="0" fillId="36" borderId="0" xfId="0" applyNumberForma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13" xfId="0" applyFill="1" applyBorder="1" applyAlignment="1">
      <alignment horizontal="left" vertical="center" wrapText="1"/>
    </xf>
    <xf numFmtId="172" fontId="0" fillId="36" borderId="14" xfId="0" applyNumberFormat="1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21" fontId="0" fillId="36" borderId="14" xfId="0" applyNumberFormat="1" applyFill="1" applyBorder="1" applyAlignment="1">
      <alignment horizontal="left"/>
    </xf>
    <xf numFmtId="172" fontId="0" fillId="36" borderId="14" xfId="0" applyNumberFormat="1" applyFill="1" applyBorder="1" applyAlignment="1">
      <alignment horizontal="left"/>
    </xf>
    <xf numFmtId="172" fontId="0" fillId="36" borderId="15" xfId="0" applyNumberFormat="1" applyFill="1" applyBorder="1" applyAlignment="1">
      <alignment horizontal="left"/>
    </xf>
    <xf numFmtId="172" fontId="0" fillId="36" borderId="23" xfId="0" applyNumberFormat="1" applyFill="1" applyBorder="1" applyAlignment="1">
      <alignment horizontal="center" vertical="center" wrapText="1"/>
    </xf>
    <xf numFmtId="0" fontId="0" fillId="36" borderId="23" xfId="0" applyFill="1" applyBorder="1" applyAlignment="1">
      <alignment vertical="center" wrapText="1"/>
    </xf>
    <xf numFmtId="0" fontId="0" fillId="36" borderId="23" xfId="0" applyFill="1" applyBorder="1" applyAlignment="1">
      <alignment horizontal="center" vertical="center" wrapText="1"/>
    </xf>
    <xf numFmtId="172" fontId="0" fillId="36" borderId="23" xfId="0" applyNumberFormat="1" applyFill="1" applyBorder="1" applyAlignment="1">
      <alignment vertical="center" wrapText="1"/>
    </xf>
    <xf numFmtId="172" fontId="0" fillId="36" borderId="24" xfId="0" applyNumberFormat="1" applyFill="1" applyBorder="1" applyAlignment="1">
      <alignment vertical="center" wrapText="1"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 vertical="center" wrapText="1"/>
    </xf>
    <xf numFmtId="0" fontId="0" fillId="36" borderId="11" xfId="0" applyFill="1" applyBorder="1" applyAlignment="1">
      <alignment horizontal="center"/>
    </xf>
    <xf numFmtId="172" fontId="0" fillId="36" borderId="12" xfId="0" applyNumberForma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center" vertical="center" wrapText="1"/>
    </xf>
    <xf numFmtId="172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172" fontId="0" fillId="36" borderId="10" xfId="0" applyNumberFormat="1" applyFill="1" applyBorder="1" applyAlignment="1">
      <alignment horizontal="center"/>
    </xf>
    <xf numFmtId="172" fontId="0" fillId="36" borderId="12" xfId="0" applyNumberForma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4" borderId="0" xfId="0" applyFill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34" fillId="33" borderId="26" xfId="0" applyFont="1" applyFill="1" applyBorder="1" applyAlignment="1">
      <alignment horizontal="center"/>
    </xf>
    <xf numFmtId="0" fontId="34" fillId="33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Fastest Leg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7647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1524000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86000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7647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542925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130492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7647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104775"/>
          <a:ext cx="2276475" cy="390525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7647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523875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128587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7647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1524000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28850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104775"/>
          <a:ext cx="2276475" cy="390525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2</xdr:col>
      <xdr:colOff>1514475</xdr:colOff>
      <xdr:row>2</xdr:row>
      <xdr:rowOff>114300</xdr:rowOff>
    </xdr:to>
    <xdr:sp>
      <xdr:nvSpPr>
        <xdr:cNvPr id="1" name="Rectangle: Rounded Corners 1">
          <a:hlinkClick r:id="rId1"/>
        </xdr:cNvPr>
        <xdr:cNvSpPr>
          <a:spLocks/>
        </xdr:cNvSpPr>
      </xdr:nvSpPr>
      <xdr:spPr>
        <a:xfrm>
          <a:off x="200025" y="95250"/>
          <a:ext cx="2276475" cy="361950"/>
        </a:xfrm>
        <a:prstGeom prst="roundRect">
          <a:avLst/>
        </a:prstGeom>
        <a:solidFill>
          <a:srgbClr val="ED7D31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Fastest Legs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rmane\Downloads\CP%20Relay%20Team%20Nam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3 Boys"/>
      <sheetName val="U13 Girls"/>
      <sheetName val="U15 Boys"/>
      <sheetName val="U15 Girls"/>
      <sheetName val="U17 Boys"/>
      <sheetName val="U17 Girls"/>
      <sheetName val="Sen Men"/>
      <sheetName val="Sen Ladies"/>
      <sheetName val="Vet Men"/>
      <sheetName val="Vet Ladies"/>
    </sheetNames>
    <sheetDataSet>
      <sheetData sheetId="4">
        <row r="3">
          <cell r="C3" t="str">
            <v>Adam Kimber</v>
          </cell>
        </row>
        <row r="4">
          <cell r="C4" t="str">
            <v>Ollie Purser</v>
          </cell>
        </row>
        <row r="6">
          <cell r="C6" t="str">
            <v>Ben Finch</v>
          </cell>
        </row>
        <row r="7">
          <cell r="C7" t="str">
            <v>Tommy Davies</v>
          </cell>
        </row>
        <row r="8">
          <cell r="C8" t="str">
            <v>Cameron Reid</v>
          </cell>
        </row>
        <row r="9">
          <cell r="C9" t="str">
            <v>Ben Smith</v>
          </cell>
        </row>
        <row r="10">
          <cell r="C10" t="str">
            <v>Oliver Jackson</v>
          </cell>
        </row>
        <row r="11">
          <cell r="C11" t="str">
            <v>Edward Watson</v>
          </cell>
        </row>
        <row r="12">
          <cell r="C12" t="str">
            <v>Jem O'Flaherty</v>
          </cell>
        </row>
        <row r="13">
          <cell r="C13" t="str">
            <v>Liam Garrett</v>
          </cell>
        </row>
        <row r="14">
          <cell r="C14" t="str">
            <v>James Young</v>
          </cell>
        </row>
        <row r="15">
          <cell r="C15" t="str">
            <v>Joseph</v>
          </cell>
        </row>
        <row r="16">
          <cell r="C16" t="str">
            <v>George Pool</v>
          </cell>
        </row>
        <row r="17">
          <cell r="C17" t="str">
            <v>Reece Lincoln</v>
          </cell>
        </row>
        <row r="18">
          <cell r="C18" t="str">
            <v>Ryan Morrissy</v>
          </cell>
        </row>
        <row r="19">
          <cell r="C19" t="str">
            <v>Will Mahoney</v>
          </cell>
        </row>
        <row r="20">
          <cell r="C20" t="str">
            <v>Tom Mead</v>
          </cell>
        </row>
        <row r="21">
          <cell r="C21" t="str">
            <v>Tom Greenacre</v>
          </cell>
        </row>
        <row r="22">
          <cell r="C22" t="str">
            <v>Jack White</v>
          </cell>
        </row>
        <row r="23">
          <cell r="C23" t="str">
            <v>Rhys Foyster</v>
          </cell>
        </row>
        <row r="24">
          <cell r="C24" t="str">
            <v>David Dow</v>
          </cell>
        </row>
        <row r="25">
          <cell r="C25" t="str">
            <v>Oliver Newman</v>
          </cell>
        </row>
        <row r="26">
          <cell r="C26" t="str">
            <v>Nicolas Harhalokis</v>
          </cell>
        </row>
        <row r="27">
          <cell r="C27" t="str">
            <v>Thomas Keen</v>
          </cell>
        </row>
        <row r="28">
          <cell r="C28" t="str">
            <v>Christian Kielinger</v>
          </cell>
        </row>
        <row r="29">
          <cell r="C29" t="str">
            <v>Cameron Ackroyd</v>
          </cell>
        </row>
        <row r="30">
          <cell r="C30" t="str">
            <v>Callum Long</v>
          </cell>
        </row>
        <row r="31">
          <cell r="C31" t="str">
            <v>Aaron Enser</v>
          </cell>
        </row>
        <row r="32">
          <cell r="C32" t="str">
            <v>Harry Digby</v>
          </cell>
        </row>
        <row r="33">
          <cell r="C33" t="str">
            <v>Ben Wills</v>
          </cell>
        </row>
        <row r="34">
          <cell r="C34" t="str">
            <v>Maxwell Cooper</v>
          </cell>
        </row>
        <row r="35">
          <cell r="C35" t="str">
            <v>Max Borgnis</v>
          </cell>
        </row>
        <row r="36">
          <cell r="C36" t="str">
            <v>Adam Dart</v>
          </cell>
        </row>
        <row r="37">
          <cell r="C37" t="str">
            <v>Oliver Hall</v>
          </cell>
        </row>
        <row r="38">
          <cell r="C38" t="str">
            <v>Harry Withers</v>
          </cell>
        </row>
        <row r="43">
          <cell r="C43" t="str">
            <v>Ross McGarvie</v>
          </cell>
        </row>
        <row r="44">
          <cell r="C44" t="str">
            <v>Mezyan Freds</v>
          </cell>
        </row>
        <row r="45">
          <cell r="C45" t="str">
            <v>Alex Hutchison</v>
          </cell>
        </row>
        <row r="46">
          <cell r="C46" t="str">
            <v>Alfie Zak</v>
          </cell>
        </row>
        <row r="47">
          <cell r="C47" t="str">
            <v>Austin Harris</v>
          </cell>
        </row>
        <row r="48">
          <cell r="C48" t="str">
            <v>Oliver Haddad</v>
          </cell>
        </row>
        <row r="49">
          <cell r="C49" t="str">
            <v>Isaac Adni</v>
          </cell>
        </row>
        <row r="50">
          <cell r="C50" t="str">
            <v>Aiden Killeen</v>
          </cell>
        </row>
        <row r="51">
          <cell r="C51" t="str">
            <v>Cameron Gillics</v>
          </cell>
        </row>
        <row r="52">
          <cell r="C52" t="str">
            <v>Jake Harrison</v>
          </cell>
        </row>
        <row r="53">
          <cell r="C53" t="str">
            <v>Isaac Guard</v>
          </cell>
        </row>
        <row r="54">
          <cell r="C54" t="str">
            <v>Gd Blythman</v>
          </cell>
        </row>
        <row r="55">
          <cell r="C55" t="str">
            <v>Jamie Webster</v>
          </cell>
        </row>
        <row r="56">
          <cell r="C56" t="str">
            <v>Harry Brodie</v>
          </cell>
        </row>
        <row r="57">
          <cell r="C57" t="str">
            <v>Isaac Lunn</v>
          </cell>
        </row>
        <row r="58">
          <cell r="C58" t="str">
            <v>Elliot Pocock</v>
          </cell>
        </row>
        <row r="59">
          <cell r="C59" t="str">
            <v>Marcus Shartry</v>
          </cell>
        </row>
        <row r="60">
          <cell r="C60" t="str">
            <v>Luke van Oudtshoom</v>
          </cell>
        </row>
        <row r="61">
          <cell r="C61" t="str">
            <v>Max Heyden</v>
          </cell>
        </row>
        <row r="62">
          <cell r="C62" t="str">
            <v>Charlie Kershaw</v>
          </cell>
        </row>
        <row r="63">
          <cell r="C63" t="str">
            <v>Dan Howells</v>
          </cell>
        </row>
        <row r="64">
          <cell r="C64" t="str">
            <v>Thee Doran</v>
          </cell>
        </row>
        <row r="65">
          <cell r="C65" t="str">
            <v>Xavier Booth</v>
          </cell>
        </row>
        <row r="66">
          <cell r="C66" t="str">
            <v>Jack Pearson</v>
          </cell>
        </row>
        <row r="67">
          <cell r="C67" t="str">
            <v>Max Chitty</v>
          </cell>
        </row>
        <row r="68">
          <cell r="C68" t="str">
            <v>Nathan Fitzpatrick</v>
          </cell>
        </row>
        <row r="70">
          <cell r="C70" t="str">
            <v>Luke Hillary</v>
          </cell>
        </row>
        <row r="71">
          <cell r="C71" t="str">
            <v>Nathan Holmes</v>
          </cell>
        </row>
        <row r="72">
          <cell r="C72" t="str">
            <v>Stephen Larcry</v>
          </cell>
        </row>
        <row r="73">
          <cell r="C73" t="str">
            <v>Jack Hempstead</v>
          </cell>
        </row>
        <row r="74">
          <cell r="C74" t="str">
            <v>Matthew Clutterbuck</v>
          </cell>
        </row>
        <row r="75">
          <cell r="C75" t="str">
            <v>Xzaiw Kothari</v>
          </cell>
        </row>
        <row r="76">
          <cell r="C76" t="str">
            <v>Matthew Daines</v>
          </cell>
        </row>
        <row r="77">
          <cell r="C77" t="str">
            <v>Hugo Hewitt</v>
          </cell>
        </row>
        <row r="78">
          <cell r="C78" t="str">
            <v>Anold Perana</v>
          </cell>
        </row>
        <row r="79">
          <cell r="C79" t="str">
            <v>Thomas Thayre</v>
          </cell>
        </row>
        <row r="80">
          <cell r="C80" t="str">
            <v>Joe Smith</v>
          </cell>
        </row>
        <row r="81">
          <cell r="C81" t="str">
            <v>Zak Mahamed</v>
          </cell>
        </row>
        <row r="82">
          <cell r="C82" t="str">
            <v>Toby Hale</v>
          </cell>
        </row>
        <row r="83">
          <cell r="C83" t="str">
            <v>Max Satterley</v>
          </cell>
        </row>
        <row r="84">
          <cell r="C84" t="str">
            <v>Ben Williams</v>
          </cell>
        </row>
        <row r="85">
          <cell r="C85" t="str">
            <v>Peter Guy</v>
          </cell>
        </row>
        <row r="86">
          <cell r="C86" t="str">
            <v>Callum Myatt</v>
          </cell>
        </row>
        <row r="87">
          <cell r="C87" t="str">
            <v>Ben Gardiner</v>
          </cell>
        </row>
        <row r="88">
          <cell r="C88" t="str">
            <v>Matthew Francis</v>
          </cell>
        </row>
        <row r="89">
          <cell r="C89" t="str">
            <v>Charlie Andrews</v>
          </cell>
        </row>
        <row r="90">
          <cell r="C90" t="str">
            <v>Carlos Ohler</v>
          </cell>
        </row>
        <row r="91">
          <cell r="C91" t="str">
            <v>Finn Harvey</v>
          </cell>
        </row>
        <row r="92">
          <cell r="C92" t="str">
            <v>David Stone</v>
          </cell>
        </row>
        <row r="93">
          <cell r="C93" t="str">
            <v>Ben Kelly</v>
          </cell>
        </row>
        <row r="94">
          <cell r="C94" t="str">
            <v>Ben Winford</v>
          </cell>
        </row>
        <row r="95">
          <cell r="C95" t="str">
            <v>Mittio Mohamadian</v>
          </cell>
        </row>
        <row r="96">
          <cell r="C96" t="str">
            <v>Dylan Hepworth</v>
          </cell>
        </row>
        <row r="97">
          <cell r="C97" t="str">
            <v>Daniel Greenstein</v>
          </cell>
        </row>
        <row r="98">
          <cell r="C98" t="str">
            <v>Robbie Tambling</v>
          </cell>
        </row>
        <row r="99">
          <cell r="C99" t="str">
            <v>Jordan O'Dongo</v>
          </cell>
        </row>
        <row r="100">
          <cell r="C100" t="str">
            <v>Isaac Flanagan</v>
          </cell>
        </row>
        <row r="101">
          <cell r="C101" t="str">
            <v>Luke Hillary</v>
          </cell>
        </row>
        <row r="102">
          <cell r="C102" t="str">
            <v>Ifetobi Salako</v>
          </cell>
        </row>
        <row r="103">
          <cell r="C103" t="str">
            <v>Soul Hallums</v>
          </cell>
        </row>
        <row r="104">
          <cell r="C104" t="str">
            <v>Ryan Crockett</v>
          </cell>
        </row>
        <row r="105">
          <cell r="C105" t="str">
            <v>Neal Kesterton</v>
          </cell>
        </row>
        <row r="106">
          <cell r="C106" t="str">
            <v>Will Bowran</v>
          </cell>
        </row>
        <row r="107">
          <cell r="C107" t="str">
            <v>Scott Brice</v>
          </cell>
        </row>
        <row r="108">
          <cell r="C108" t="str">
            <v>Cameron Clarke</v>
          </cell>
        </row>
        <row r="109">
          <cell r="C109" t="str">
            <v>Oliver Davies</v>
          </cell>
        </row>
        <row r="110">
          <cell r="C110" t="str">
            <v>Jack Johnson</v>
          </cell>
        </row>
        <row r="111">
          <cell r="C111" t="str">
            <v>Nick Wiltshire </v>
          </cell>
        </row>
        <row r="112">
          <cell r="C112" t="str">
            <v>Eddie Steveni</v>
          </cell>
        </row>
        <row r="113">
          <cell r="C113" t="str">
            <v>Joseph Mott</v>
          </cell>
        </row>
        <row r="114">
          <cell r="C114" t="str">
            <v>Ben Rollings</v>
          </cell>
        </row>
        <row r="115">
          <cell r="C115" t="str">
            <v>Ethan Pierce</v>
          </cell>
        </row>
        <row r="116">
          <cell r="C116" t="str">
            <v>Max Socket</v>
          </cell>
        </row>
        <row r="117">
          <cell r="C117" t="str">
            <v>Dan Patel </v>
          </cell>
        </row>
        <row r="119">
          <cell r="C119" t="str">
            <v>Sam Shepherd</v>
          </cell>
        </row>
        <row r="120">
          <cell r="C120" t="str">
            <v>Callum Hockey</v>
          </cell>
        </row>
        <row r="121">
          <cell r="C121" t="str">
            <v>Zak Hansen</v>
          </cell>
        </row>
        <row r="122">
          <cell r="C122" t="str">
            <v>Owen Cawood</v>
          </cell>
        </row>
        <row r="123">
          <cell r="C123" t="str">
            <v>Bilal Bentchakal</v>
          </cell>
        </row>
        <row r="124">
          <cell r="C124" t="str">
            <v>Ben Gillham</v>
          </cell>
        </row>
        <row r="125">
          <cell r="C125" t="str">
            <v>Ernie Williams</v>
          </cell>
        </row>
        <row r="126">
          <cell r="C126" t="str">
            <v>Sam Wilkinson</v>
          </cell>
        </row>
        <row r="127">
          <cell r="C127" t="str">
            <v>Henry Taylor</v>
          </cell>
        </row>
        <row r="128">
          <cell r="C128" t="str">
            <v>Sam Kane</v>
          </cell>
        </row>
        <row r="129">
          <cell r="C129" t="str">
            <v>Max Brazier</v>
          </cell>
        </row>
      </sheetData>
      <sheetData sheetId="5">
        <row r="2">
          <cell r="C2" t="str">
            <v>Libby Jay</v>
          </cell>
        </row>
        <row r="3">
          <cell r="C3" t="str">
            <v>Georgie Nunn</v>
          </cell>
        </row>
        <row r="4">
          <cell r="C4" t="str">
            <v>Elizabeth Bentham</v>
          </cell>
        </row>
        <row r="5">
          <cell r="C5" t="str">
            <v>Katie Balme</v>
          </cell>
        </row>
        <row r="6">
          <cell r="C6" t="str">
            <v>Lily Newton</v>
          </cell>
        </row>
        <row r="7">
          <cell r="C7" t="str">
            <v>Eimear Griffin</v>
          </cell>
        </row>
        <row r="8">
          <cell r="C8" t="str">
            <v>Kayah Wilks</v>
          </cell>
        </row>
        <row r="9">
          <cell r="C9" t="str">
            <v>Jemima Keyward-Bhika</v>
          </cell>
        </row>
        <row r="10">
          <cell r="C10" t="str">
            <v>Rebecca Bullock </v>
          </cell>
        </row>
        <row r="11">
          <cell r="C11" t="str">
            <v>Izzy Mannion</v>
          </cell>
        </row>
        <row r="12">
          <cell r="C12" t="str">
            <v>Rebecca Poole</v>
          </cell>
        </row>
        <row r="13">
          <cell r="C13" t="str">
            <v>Ella Noble</v>
          </cell>
        </row>
        <row r="14">
          <cell r="C14" t="str">
            <v>Yasmin Marghini</v>
          </cell>
        </row>
        <row r="15">
          <cell r="C15" t="str">
            <v>Eloise O'Hanghnessy</v>
          </cell>
        </row>
        <row r="16">
          <cell r="C16" t="str">
            <v>Sophie Hoare</v>
          </cell>
        </row>
        <row r="17">
          <cell r="C17" t="str">
            <v>Kelsi Cornish</v>
          </cell>
        </row>
        <row r="18">
          <cell r="C18" t="str">
            <v>Macalina Samolia</v>
          </cell>
        </row>
        <row r="19">
          <cell r="C19" t="str">
            <v>Millie Smith</v>
          </cell>
        </row>
        <row r="20">
          <cell r="C20" t="str">
            <v>Lily Tappenden</v>
          </cell>
        </row>
        <row r="21">
          <cell r="C21" t="str">
            <v>Gracie Horton</v>
          </cell>
        </row>
        <row r="22">
          <cell r="C22" t="str">
            <v>Jess Sellar</v>
          </cell>
        </row>
        <row r="23">
          <cell r="C23" t="str">
            <v>Stephanie Taylor</v>
          </cell>
        </row>
        <row r="24">
          <cell r="C24" t="str">
            <v>Charlotte Faries</v>
          </cell>
        </row>
        <row r="25">
          <cell r="C25" t="str">
            <v>Kathryn Buntho</v>
          </cell>
        </row>
        <row r="26">
          <cell r="C26" t="str">
            <v>Kaya Sittampakam-Main</v>
          </cell>
        </row>
        <row r="27">
          <cell r="C27" t="str">
            <v>Elena Jones</v>
          </cell>
        </row>
        <row r="28">
          <cell r="C28" t="str">
            <v>Amelia Wicks</v>
          </cell>
        </row>
        <row r="29">
          <cell r="C29" t="str">
            <v>Clarissa Nicholls</v>
          </cell>
        </row>
        <row r="30">
          <cell r="C30" t="str">
            <v>Amelia Wills</v>
          </cell>
        </row>
        <row r="31">
          <cell r="C31" t="str">
            <v>Emily Jones</v>
          </cell>
        </row>
        <row r="32">
          <cell r="C32" t="str">
            <v>Emily Spencer-Jones</v>
          </cell>
        </row>
        <row r="33">
          <cell r="C33" t="str">
            <v>Charlotte Rice</v>
          </cell>
        </row>
        <row r="34">
          <cell r="C34" t="str">
            <v>Lottie Ambridge</v>
          </cell>
        </row>
        <row r="35">
          <cell r="C35" t="str">
            <v>Sophie Poole</v>
          </cell>
        </row>
        <row r="36">
          <cell r="C36" t="str">
            <v>Matilda Cole</v>
          </cell>
        </row>
        <row r="37">
          <cell r="C37" t="str">
            <v>Ella D'Abreo</v>
          </cell>
        </row>
        <row r="38">
          <cell r="C38" t="str">
            <v>Sandra Stapihoiu</v>
          </cell>
        </row>
        <row r="39">
          <cell r="C39" t="str">
            <v>Kathryn Becjett</v>
          </cell>
        </row>
        <row r="40">
          <cell r="C40" t="str">
            <v>Charlie Holden </v>
          </cell>
        </row>
        <row r="41">
          <cell r="C41" t="str">
            <v>Sophie Dove</v>
          </cell>
        </row>
        <row r="42">
          <cell r="C42" t="str">
            <v>Alana Helens</v>
          </cell>
        </row>
        <row r="43">
          <cell r="C43" t="str">
            <v>Ines Goncalves</v>
          </cell>
        </row>
        <row r="44">
          <cell r="C44" t="str">
            <v>Issy Stockley </v>
          </cell>
        </row>
        <row r="45">
          <cell r="C45" t="str">
            <v>Lauren Flack</v>
          </cell>
        </row>
        <row r="46">
          <cell r="C46" t="str">
            <v>Laura Howley</v>
          </cell>
        </row>
        <row r="47">
          <cell r="C47" t="str">
            <v>Amber Wright</v>
          </cell>
        </row>
        <row r="48">
          <cell r="C48" t="str">
            <v>Olivia Lyon-Monk</v>
          </cell>
        </row>
        <row r="49">
          <cell r="C49" t="str">
            <v>Niamh Halloren</v>
          </cell>
        </row>
        <row r="50">
          <cell r="C50" t="str">
            <v>Jessica Moore</v>
          </cell>
        </row>
        <row r="51">
          <cell r="C51" t="str">
            <v>Marcauia McCarthy</v>
          </cell>
        </row>
        <row r="52">
          <cell r="C52" t="str">
            <v>Kiera-Grace Gordon</v>
          </cell>
        </row>
        <row r="53">
          <cell r="C53" t="str">
            <v>Katie Driver</v>
          </cell>
        </row>
        <row r="54">
          <cell r="C54" t="str">
            <v>Maddy Pullen</v>
          </cell>
        </row>
        <row r="55">
          <cell r="C55" t="str">
            <v>Emelye Kenyon-Brown</v>
          </cell>
        </row>
        <row r="56">
          <cell r="C56" t="str">
            <v>Jessica Itwer</v>
          </cell>
        </row>
        <row r="57">
          <cell r="C57" t="str">
            <v>Emily Anders</v>
          </cell>
        </row>
        <row r="58">
          <cell r="C58" t="str">
            <v>Keira Stekin</v>
          </cell>
        </row>
        <row r="59">
          <cell r="C59" t="str">
            <v>Aysha Saifuliah</v>
          </cell>
        </row>
        <row r="60">
          <cell r="C60" t="str">
            <v>Emuly Barnes</v>
          </cell>
        </row>
        <row r="61">
          <cell r="C61" t="str">
            <v>Freya Weddell</v>
          </cell>
        </row>
        <row r="62">
          <cell r="C62" t="str">
            <v>Alice Clements</v>
          </cell>
        </row>
        <row r="63">
          <cell r="C63" t="str">
            <v>Poppy Clements</v>
          </cell>
        </row>
        <row r="64">
          <cell r="C64" t="str">
            <v>Grace Mann</v>
          </cell>
        </row>
        <row r="65">
          <cell r="C65" t="str">
            <v>Emily Coulson</v>
          </cell>
        </row>
        <row r="66">
          <cell r="C66" t="str">
            <v>Gabrielle Spelman</v>
          </cell>
        </row>
        <row r="67">
          <cell r="C67" t="str">
            <v>Natasha Miles</v>
          </cell>
        </row>
        <row r="68">
          <cell r="C68" t="str">
            <v>Morsan Hanson</v>
          </cell>
        </row>
        <row r="69">
          <cell r="C69" t="str">
            <v>Maya Hodgson</v>
          </cell>
        </row>
        <row r="70">
          <cell r="C70" t="str">
            <v>Emmie Savory</v>
          </cell>
        </row>
        <row r="71">
          <cell r="C71" t="str">
            <v>Josie Cox</v>
          </cell>
        </row>
        <row r="72">
          <cell r="C72" t="str">
            <v>Katriona Brown</v>
          </cell>
        </row>
        <row r="73">
          <cell r="C73" t="str">
            <v>Amy Barry</v>
          </cell>
        </row>
        <row r="74">
          <cell r="C74" t="str">
            <v>Sophie Capel</v>
          </cell>
        </row>
        <row r="75">
          <cell r="C75" t="str">
            <v>Georgina Robbins</v>
          </cell>
        </row>
        <row r="76">
          <cell r="C76" t="str">
            <v>Anna Curtis</v>
          </cell>
        </row>
        <row r="77">
          <cell r="C77" t="str">
            <v>Chloe Hayward</v>
          </cell>
        </row>
        <row r="78">
          <cell r="C78" t="str">
            <v>Supita Bonnetti</v>
          </cell>
        </row>
        <row r="79">
          <cell r="C79" t="str">
            <v>Dara Kelly</v>
          </cell>
        </row>
        <row r="80">
          <cell r="C80" t="str">
            <v>Isabel Livesey</v>
          </cell>
        </row>
        <row r="81">
          <cell r="C81" t="str">
            <v>Helena Samarasinghe</v>
          </cell>
        </row>
        <row r="82">
          <cell r="C82" t="str">
            <v>Carla Novakovic</v>
          </cell>
        </row>
        <row r="83">
          <cell r="C83" t="str">
            <v>Molly Sweetman </v>
          </cell>
        </row>
        <row r="84">
          <cell r="C84" t="str">
            <v>Kate O'Neill</v>
          </cell>
        </row>
        <row r="85">
          <cell r="C85" t="str">
            <v>Jessica Mitchell</v>
          </cell>
        </row>
        <row r="86">
          <cell r="C86" t="str">
            <v>Imogen Wood</v>
          </cell>
        </row>
        <row r="87">
          <cell r="C87" t="str">
            <v>Lilly Tawse</v>
          </cell>
        </row>
        <row r="88">
          <cell r="C88" t="str">
            <v>Olivia Allum</v>
          </cell>
        </row>
        <row r="89">
          <cell r="C89" t="str">
            <v>Catherine McKear</v>
          </cell>
        </row>
        <row r="90">
          <cell r="C90" t="str">
            <v>Libby Walshe</v>
          </cell>
        </row>
        <row r="91">
          <cell r="C91" t="str">
            <v>Tia Wilson</v>
          </cell>
        </row>
        <row r="92">
          <cell r="C92" t="str">
            <v>Lucy-Mae Shepherd</v>
          </cell>
        </row>
        <row r="93">
          <cell r="C93" t="str">
            <v>Rose Abbott</v>
          </cell>
        </row>
        <row r="94">
          <cell r="C94" t="str">
            <v>Emma Smith</v>
          </cell>
        </row>
        <row r="95">
          <cell r="C95" t="str">
            <v>Maisie Relton</v>
          </cell>
        </row>
        <row r="96">
          <cell r="C96" t="str">
            <v>Helena Dyce</v>
          </cell>
        </row>
        <row r="97">
          <cell r="C97" t="str">
            <v>Beth Wilson</v>
          </cell>
        </row>
        <row r="98">
          <cell r="C98" t="str">
            <v>Beth Irving</v>
          </cell>
        </row>
        <row r="99">
          <cell r="C99" t="str">
            <v>Harmony Cooper</v>
          </cell>
        </row>
        <row r="100">
          <cell r="C100" t="str">
            <v>Ana Montgomery </v>
          </cell>
        </row>
        <row r="101">
          <cell r="C101" t="str">
            <v>Sian Vico</v>
          </cell>
        </row>
        <row r="102">
          <cell r="C102" t="str">
            <v>Mia Waterhouse</v>
          </cell>
        </row>
        <row r="103">
          <cell r="C103" t="str">
            <v>Cerys Vico</v>
          </cell>
        </row>
        <row r="104">
          <cell r="C104" t="str">
            <v>Emma Styles</v>
          </cell>
        </row>
        <row r="105">
          <cell r="C105" t="str">
            <v>Bettina Hanlon</v>
          </cell>
        </row>
        <row r="106">
          <cell r="C106" t="str">
            <v>Melody Batt</v>
          </cell>
        </row>
        <row r="107">
          <cell r="C107" t="str">
            <v>Sadie Charles</v>
          </cell>
        </row>
        <row r="108">
          <cell r="C108" t="str">
            <v>Hermione Walker</v>
          </cell>
        </row>
        <row r="109">
          <cell r="C109" t="str">
            <v>Mia Billings</v>
          </cell>
        </row>
        <row r="110">
          <cell r="C110" t="str">
            <v>Katie Simister</v>
          </cell>
        </row>
        <row r="111">
          <cell r="C111" t="str">
            <v>Eleanor Purdue</v>
          </cell>
        </row>
        <row r="112">
          <cell r="C112" t="str">
            <v>Penelope Batty</v>
          </cell>
        </row>
        <row r="113">
          <cell r="C113" t="str">
            <v>Lia Radus</v>
          </cell>
        </row>
        <row r="114">
          <cell r="C114" t="str">
            <v>Mia Groom</v>
          </cell>
        </row>
        <row r="115">
          <cell r="C115" t="str">
            <v>Lidia Kyriacou</v>
          </cell>
        </row>
        <row r="116">
          <cell r="C116" t="str">
            <v>Scarlett Kent</v>
          </cell>
        </row>
        <row r="117">
          <cell r="C117" t="str">
            <v>Josephine Chadwick</v>
          </cell>
        </row>
        <row r="118">
          <cell r="C118" t="str">
            <v>Isabelle Taylor</v>
          </cell>
        </row>
        <row r="119">
          <cell r="C119" t="str">
            <v>Carla Sheppard</v>
          </cell>
        </row>
        <row r="120">
          <cell r="C120" t="str">
            <v>Emily Jeffries</v>
          </cell>
        </row>
        <row r="121">
          <cell r="C121" t="str">
            <v>Ekllie Taylor</v>
          </cell>
        </row>
        <row r="122">
          <cell r="C122" t="str">
            <v>Lucy Emmett</v>
          </cell>
        </row>
        <row r="123">
          <cell r="C123" t="str">
            <v>Katie Goldsmith</v>
          </cell>
        </row>
      </sheetData>
      <sheetData sheetId="8">
        <row r="2">
          <cell r="C2" t="str">
            <v>Simon Coombes</v>
          </cell>
        </row>
        <row r="3">
          <cell r="C3" t="str">
            <v>John Kettle</v>
          </cell>
        </row>
        <row r="4">
          <cell r="C4" t="str">
            <v>Ras Paranandi</v>
          </cell>
        </row>
        <row r="5">
          <cell r="C5" t="str">
            <v>Ben Paviour</v>
          </cell>
        </row>
        <row r="6">
          <cell r="C6" t="str">
            <v>James Ward</v>
          </cell>
        </row>
        <row r="7">
          <cell r="C7" t="str">
            <v>Deron Fagan</v>
          </cell>
        </row>
        <row r="8">
          <cell r="C8" t="str">
            <v>Gavern Newsum</v>
          </cell>
        </row>
        <row r="9">
          <cell r="C9" t="str">
            <v>Robin Sanderson</v>
          </cell>
        </row>
        <row r="18">
          <cell r="C18" t="str">
            <v>Peter Clarke</v>
          </cell>
        </row>
        <row r="19">
          <cell r="C19" t="str">
            <v>Stuart Fraser</v>
          </cell>
        </row>
        <row r="20">
          <cell r="C20" t="str">
            <v>Peter Lee</v>
          </cell>
        </row>
        <row r="21">
          <cell r="C21" t="str">
            <v>David Clarke</v>
          </cell>
        </row>
        <row r="22">
          <cell r="C22" t="str">
            <v>Charles Lawrie</v>
          </cell>
        </row>
        <row r="23">
          <cell r="C23" t="str">
            <v>Maurice Sharp</v>
          </cell>
        </row>
        <row r="24">
          <cell r="C24" t="str">
            <v>Tony Austin</v>
          </cell>
        </row>
        <row r="25">
          <cell r="C25" t="str">
            <v>Peter Collins</v>
          </cell>
        </row>
        <row r="26">
          <cell r="C26" t="str">
            <v>Andrew Davies</v>
          </cell>
        </row>
        <row r="27">
          <cell r="C27" t="str">
            <v>Matt De Freitas</v>
          </cell>
        </row>
        <row r="28">
          <cell r="C28" t="str">
            <v>Simon Woodley</v>
          </cell>
        </row>
        <row r="29">
          <cell r="C29" t="str">
            <v>Darren Davidse</v>
          </cell>
        </row>
        <row r="30">
          <cell r="C30" t="str">
            <v>John Dill</v>
          </cell>
        </row>
        <row r="31">
          <cell r="C31" t="str">
            <v>Steve Connolly</v>
          </cell>
        </row>
        <row r="32">
          <cell r="C32" t="str">
            <v>Mat Ryden</v>
          </cell>
        </row>
        <row r="33">
          <cell r="C33" t="str">
            <v>David Beadie</v>
          </cell>
        </row>
        <row r="34">
          <cell r="C34" t="str">
            <v>Steven Pairman</v>
          </cell>
        </row>
        <row r="35">
          <cell r="C35" t="str">
            <v>Andy Lawes</v>
          </cell>
        </row>
        <row r="36">
          <cell r="C36" t="str">
            <v>Andy Tucker</v>
          </cell>
        </row>
        <row r="37">
          <cell r="C37" t="str">
            <v>Jon Sleeman</v>
          </cell>
        </row>
        <row r="38">
          <cell r="C38" t="str">
            <v>Nadi Jahangiri</v>
          </cell>
        </row>
        <row r="39">
          <cell r="C39" t="str">
            <v>Justin Bere</v>
          </cell>
        </row>
        <row r="40">
          <cell r="C40" t="str">
            <v>Alex Davidson</v>
          </cell>
        </row>
        <row r="41">
          <cell r="C41" t="str">
            <v>John Exley</v>
          </cell>
        </row>
        <row r="42">
          <cell r="C42" t="str">
            <v>Roy Treadwell</v>
          </cell>
        </row>
        <row r="43">
          <cell r="C43" t="str">
            <v>Richard Grant</v>
          </cell>
        </row>
        <row r="44">
          <cell r="C44" t="str">
            <v>Brian Green</v>
          </cell>
        </row>
        <row r="45">
          <cell r="C45" t="str">
            <v>Malcolm Fletcher</v>
          </cell>
        </row>
        <row r="46">
          <cell r="C46" t="str">
            <v>Rob Peacock</v>
          </cell>
        </row>
        <row r="47">
          <cell r="C47" t="str">
            <v>Martin Viriam</v>
          </cell>
        </row>
        <row r="48">
          <cell r="C48" t="str">
            <v>Gareth Pritchard</v>
          </cell>
        </row>
        <row r="49">
          <cell r="C49" t="str">
            <v>Roy Ruder</v>
          </cell>
        </row>
        <row r="50">
          <cell r="C50" t="str">
            <v>Malcolm Davies</v>
          </cell>
        </row>
        <row r="51">
          <cell r="C51" t="str">
            <v>Bryan Scarle</v>
          </cell>
        </row>
        <row r="52">
          <cell r="C52" t="str">
            <v>Jim Desmond</v>
          </cell>
        </row>
        <row r="53">
          <cell r="C53" t="str">
            <v>Robert Poucter</v>
          </cell>
        </row>
        <row r="54">
          <cell r="C54" t="str">
            <v>John Dobbs</v>
          </cell>
        </row>
        <row r="55">
          <cell r="C55" t="str">
            <v>Martin Searle</v>
          </cell>
        </row>
        <row r="56">
          <cell r="C56" t="str">
            <v>Alan Wells</v>
          </cell>
        </row>
        <row r="57">
          <cell r="C57" t="str">
            <v>John Bienall</v>
          </cell>
        </row>
        <row r="58">
          <cell r="C58" t="str">
            <v>Andy Torrance</v>
          </cell>
        </row>
        <row r="59">
          <cell r="C59" t="str">
            <v>Trevor Steeples</v>
          </cell>
        </row>
        <row r="60">
          <cell r="C60" t="str">
            <v>Chris Tasker</v>
          </cell>
        </row>
        <row r="61">
          <cell r="C61" t="str">
            <v>Dan Whittaker</v>
          </cell>
        </row>
        <row r="62">
          <cell r="C62" t="str">
            <v>Andy Del Nevo</v>
          </cell>
        </row>
        <row r="63">
          <cell r="C63" t="str">
            <v>James Moore</v>
          </cell>
        </row>
        <row r="64">
          <cell r="C64" t="str">
            <v>Colin Oxlade</v>
          </cell>
        </row>
        <row r="65">
          <cell r="C65" t="str">
            <v>Neil Aikman</v>
          </cell>
        </row>
        <row r="66">
          <cell r="C66" t="str">
            <v>Mick Huskinson</v>
          </cell>
        </row>
        <row r="67">
          <cell r="C67" t="str">
            <v>Duncan Prior</v>
          </cell>
        </row>
        <row r="68">
          <cell r="C68" t="str">
            <v>David Byrne</v>
          </cell>
        </row>
        <row r="69">
          <cell r="C69" t="str">
            <v>Gerrt O'Driscoll</v>
          </cell>
        </row>
        <row r="70">
          <cell r="C70" t="str">
            <v>Ian Strong</v>
          </cell>
        </row>
        <row r="71">
          <cell r="C71" t="str">
            <v>Gareth Pealbaton</v>
          </cell>
        </row>
        <row r="72">
          <cell r="C72" t="str">
            <v>Lee Goddard</v>
          </cell>
        </row>
        <row r="73">
          <cell r="C73" t="str">
            <v>Henry Edwards-Evans</v>
          </cell>
        </row>
        <row r="74">
          <cell r="C74" t="str">
            <v>John Stembridge King</v>
          </cell>
        </row>
        <row r="75">
          <cell r="C75" t="str">
            <v>Neil Muir</v>
          </cell>
        </row>
        <row r="76">
          <cell r="C76" t="str">
            <v>Alan Roberts</v>
          </cell>
        </row>
        <row r="77">
          <cell r="C77" t="str">
            <v>Alan Turnball</v>
          </cell>
        </row>
        <row r="78">
          <cell r="C78" t="str">
            <v>Pete Benedickter</v>
          </cell>
        </row>
        <row r="79">
          <cell r="C79" t="str">
            <v>Steve Herring</v>
          </cell>
        </row>
        <row r="80">
          <cell r="C80" t="str">
            <v>Anthony Fitzpatrick</v>
          </cell>
        </row>
        <row r="81">
          <cell r="C81" t="str">
            <v>Neil Rae</v>
          </cell>
        </row>
        <row r="82">
          <cell r="C82" t="str">
            <v>Rick Jenner</v>
          </cell>
        </row>
        <row r="83">
          <cell r="C83" t="str">
            <v>Duncan Mallison</v>
          </cell>
        </row>
        <row r="84">
          <cell r="C84" t="str">
            <v>Vaughan Ramsay</v>
          </cell>
        </row>
        <row r="85">
          <cell r="C85" t="str">
            <v>James Ritchie</v>
          </cell>
        </row>
        <row r="86">
          <cell r="C86" t="str">
            <v>Stewart Anderson</v>
          </cell>
        </row>
        <row r="87">
          <cell r="C87" t="str">
            <v>Philip Andrews</v>
          </cell>
        </row>
        <row r="88">
          <cell r="C88" t="str">
            <v>Rob Curtis</v>
          </cell>
        </row>
        <row r="93">
          <cell r="C93" t="str">
            <v>Colin Armstrong </v>
          </cell>
        </row>
        <row r="94">
          <cell r="C94" t="str">
            <v>David Vosser</v>
          </cell>
        </row>
        <row r="95">
          <cell r="C95" t="str">
            <v>Steve Torrance</v>
          </cell>
        </row>
        <row r="96">
          <cell r="C96" t="str">
            <v>Steve Oliver </v>
          </cell>
        </row>
        <row r="97">
          <cell r="C97" t="str">
            <v>Mike Chambers</v>
          </cell>
        </row>
        <row r="98">
          <cell r="C98" t="str">
            <v>Richard Bidgood</v>
          </cell>
        </row>
        <row r="99">
          <cell r="C99" t="str">
            <v>Andy Parkinson</v>
          </cell>
        </row>
        <row r="100">
          <cell r="C100" t="str">
            <v>Pete Sansome</v>
          </cell>
        </row>
        <row r="101">
          <cell r="C101" t="str">
            <v>Dave Neal</v>
          </cell>
        </row>
        <row r="102">
          <cell r="C102" t="str">
            <v>Barry Warne</v>
          </cell>
        </row>
        <row r="103">
          <cell r="C103" t="str">
            <v>Chris Mooney</v>
          </cell>
        </row>
        <row r="104">
          <cell r="C104" t="str">
            <v>Sean Beard</v>
          </cell>
        </row>
        <row r="105">
          <cell r="C105" t="str">
            <v>Tony Tuohy</v>
          </cell>
        </row>
        <row r="106">
          <cell r="C106" t="str">
            <v>Charles Lound</v>
          </cell>
        </row>
        <row r="107">
          <cell r="C107" t="str">
            <v>Gary Sullivan</v>
          </cell>
        </row>
        <row r="108">
          <cell r="C108" t="str">
            <v>Steve Smythe</v>
          </cell>
        </row>
        <row r="109">
          <cell r="C109" t="str">
            <v>Andrew Mitchell</v>
          </cell>
        </row>
        <row r="110">
          <cell r="C110" t="str">
            <v>Naol Abaeibe</v>
          </cell>
        </row>
        <row r="111">
          <cell r="C111" t="str">
            <v>Stephen Nordis</v>
          </cell>
        </row>
        <row r="112">
          <cell r="C112" t="str">
            <v>David Franks</v>
          </cell>
        </row>
        <row r="113">
          <cell r="C113" t="str">
            <v>Greg Bennett</v>
          </cell>
        </row>
        <row r="114">
          <cell r="C114" t="str">
            <v>Richard Hooley</v>
          </cell>
        </row>
        <row r="115">
          <cell r="C115" t="str">
            <v>Philip Wetton</v>
          </cell>
        </row>
        <row r="116">
          <cell r="C116" t="str">
            <v>Paul Woodgate</v>
          </cell>
        </row>
        <row r="117">
          <cell r="C117" t="str">
            <v>David OGDEN</v>
          </cell>
        </row>
        <row r="118">
          <cell r="C118" t="str">
            <v>Neil Reissland</v>
          </cell>
        </row>
        <row r="119">
          <cell r="C119" t="str">
            <v>Gordon Hennessy</v>
          </cell>
        </row>
        <row r="120">
          <cell r="C120" t="str">
            <v>John Foos</v>
          </cell>
        </row>
        <row r="125">
          <cell r="C125" t="str">
            <v>Glen Quarton</v>
          </cell>
        </row>
        <row r="126">
          <cell r="C126" t="str">
            <v>John Quaintange</v>
          </cell>
        </row>
        <row r="127">
          <cell r="C127" t="str">
            <v>Ray Marriott</v>
          </cell>
        </row>
        <row r="128">
          <cell r="C128" t="str">
            <v>Barry Attwell</v>
          </cell>
        </row>
        <row r="129">
          <cell r="C129" t="str">
            <v>Matt Saunders</v>
          </cell>
        </row>
        <row r="130">
          <cell r="C130" t="str">
            <v>John Worth</v>
          </cell>
        </row>
        <row r="131">
          <cell r="C131" t="str">
            <v>Paul Williams</v>
          </cell>
        </row>
        <row r="132">
          <cell r="C132" t="str">
            <v>Daniel Gillett</v>
          </cell>
        </row>
        <row r="133">
          <cell r="C133" t="str">
            <v>Stephen Vincent</v>
          </cell>
        </row>
        <row r="134">
          <cell r="C134" t="str">
            <v>Mike James</v>
          </cell>
        </row>
        <row r="135">
          <cell r="C135" t="str">
            <v>Daniel Vickers</v>
          </cell>
        </row>
        <row r="136">
          <cell r="C136" t="str">
            <v>Darren Bradley</v>
          </cell>
        </row>
        <row r="137">
          <cell r="C137" t="str">
            <v>John McCawley</v>
          </cell>
        </row>
        <row r="138">
          <cell r="C138" t="str">
            <v>Simon Harvey</v>
          </cell>
        </row>
        <row r="139">
          <cell r="C139" t="str">
            <v>Simon Pocock</v>
          </cell>
        </row>
        <row r="140">
          <cell r="C140" t="str">
            <v>Seb Briggs </v>
          </cell>
        </row>
        <row r="141">
          <cell r="C141" t="str">
            <v>Mark Worringham </v>
          </cell>
        </row>
        <row r="142">
          <cell r="C142" t="str">
            <v>Ben Whalley</v>
          </cell>
        </row>
        <row r="143">
          <cell r="C143" t="str">
            <v>Lance Nortcliff</v>
          </cell>
        </row>
        <row r="144">
          <cell r="C144" t="str">
            <v>Martin Shore</v>
          </cell>
        </row>
        <row r="145">
          <cell r="C145" t="str">
            <v>Ben Reynolds</v>
          </cell>
        </row>
        <row r="146">
          <cell r="C146" t="str">
            <v>Andy Weir</v>
          </cell>
        </row>
        <row r="147">
          <cell r="C147" t="str">
            <v>Simon Baines</v>
          </cell>
        </row>
        <row r="148">
          <cell r="C148" t="str">
            <v>Paul Crompton </v>
          </cell>
        </row>
        <row r="149">
          <cell r="C149" t="str">
            <v>Neil Gordon-Orr</v>
          </cell>
        </row>
        <row r="150">
          <cell r="C150" t="str">
            <v>Mick Barlow</v>
          </cell>
        </row>
        <row r="151">
          <cell r="C151" t="str">
            <v>Julian Geevers</v>
          </cell>
        </row>
        <row r="152">
          <cell r="C152" t="str">
            <v>Phil Sanders</v>
          </cell>
        </row>
        <row r="153">
          <cell r="C153" t="str">
            <v>Chris Minns</v>
          </cell>
        </row>
        <row r="154">
          <cell r="C154" t="str">
            <v>Ben Hope</v>
          </cell>
        </row>
        <row r="155">
          <cell r="C155" t="str">
            <v>Chris Greenwood</v>
          </cell>
        </row>
        <row r="156">
          <cell r="C156" t="str">
            <v>John Barron</v>
          </cell>
        </row>
        <row r="157">
          <cell r="C157" t="str">
            <v>Julian Spencer-Wood</v>
          </cell>
        </row>
        <row r="158">
          <cell r="C158" t="str">
            <v>Pete Boxshall</v>
          </cell>
        </row>
        <row r="159">
          <cell r="C159" t="str">
            <v>Berine Hutchinson</v>
          </cell>
        </row>
        <row r="160">
          <cell r="C160" t="str">
            <v>Matthew Bristow</v>
          </cell>
        </row>
        <row r="161">
          <cell r="C161" t="str">
            <v>Chris Stevenson</v>
          </cell>
        </row>
        <row r="162">
          <cell r="C162" t="str">
            <v>David Benton</v>
          </cell>
        </row>
        <row r="163">
          <cell r="C163" t="str">
            <v>Graham Godden</v>
          </cell>
        </row>
        <row r="164">
          <cell r="C164" t="str">
            <v>Andy Bond</v>
          </cell>
        </row>
        <row r="165">
          <cell r="C165" t="str">
            <v>Steve Davies </v>
          </cell>
        </row>
        <row r="166">
          <cell r="C166" t="str">
            <v>Buzz Shepard</v>
          </cell>
        </row>
        <row r="167">
          <cell r="C167" t="str">
            <v>Thomas South</v>
          </cell>
        </row>
        <row r="168">
          <cell r="C168" t="str">
            <v>Charlie Ritchie</v>
          </cell>
        </row>
        <row r="169">
          <cell r="C169" t="str">
            <v>Kerion Hunt</v>
          </cell>
        </row>
        <row r="170">
          <cell r="C170" t="str">
            <v>Mike Brentnall</v>
          </cell>
        </row>
        <row r="171">
          <cell r="C171" t="str">
            <v>Gerald Meah</v>
          </cell>
        </row>
        <row r="172">
          <cell r="C172" t="str">
            <v>David Blackman</v>
          </cell>
        </row>
        <row r="173">
          <cell r="C173" t="str">
            <v>Jon Grainger</v>
          </cell>
        </row>
        <row r="174">
          <cell r="C174" t="str">
            <v>Peter Costley</v>
          </cell>
        </row>
        <row r="175">
          <cell r="C175" t="str">
            <v>Scott Augur</v>
          </cell>
        </row>
        <row r="176">
          <cell r="C176" t="str">
            <v>Richie Pearson</v>
          </cell>
        </row>
        <row r="177">
          <cell r="C177" t="str">
            <v>Peter Haynes</v>
          </cell>
        </row>
        <row r="178">
          <cell r="C178" t="str">
            <v>James Smith</v>
          </cell>
        </row>
        <row r="179">
          <cell r="C179" t="str">
            <v>Steve Marcer</v>
          </cell>
        </row>
        <row r="180">
          <cell r="C180" t="str">
            <v>Stuart Hicks</v>
          </cell>
        </row>
        <row r="181">
          <cell r="C181" t="str">
            <v>Jim Bennett</v>
          </cell>
        </row>
        <row r="182">
          <cell r="C182" t="str">
            <v>Mark Tennyson</v>
          </cell>
        </row>
        <row r="183">
          <cell r="C183" t="str">
            <v>Brian O'Kane</v>
          </cell>
        </row>
        <row r="184">
          <cell r="C184" t="str">
            <v>Terry Booth</v>
          </cell>
        </row>
        <row r="185">
          <cell r="C185" t="str">
            <v>Paul Sanderson</v>
          </cell>
        </row>
        <row r="186">
          <cell r="C186" t="str">
            <v>Nick Brown</v>
          </cell>
        </row>
        <row r="187">
          <cell r="C187" t="str">
            <v>Steve Williams</v>
          </cell>
        </row>
        <row r="188">
          <cell r="C188" t="str">
            <v>Graham Laylee</v>
          </cell>
        </row>
        <row r="189">
          <cell r="C189" t="str">
            <v>Mike Mann</v>
          </cell>
        </row>
        <row r="190">
          <cell r="C190" t="str">
            <v>Ken Hughes</v>
          </cell>
        </row>
        <row r="191">
          <cell r="C191" t="str">
            <v>Andrew Watson</v>
          </cell>
        </row>
        <row r="192">
          <cell r="C192" t="str">
            <v>Andy Lee</v>
          </cell>
        </row>
        <row r="193">
          <cell r="C193" t="str">
            <v>Neil Stellman</v>
          </cell>
        </row>
        <row r="194">
          <cell r="C194" t="str">
            <v>Andy Edmonds</v>
          </cell>
        </row>
        <row r="195">
          <cell r="C195" t="str">
            <v>Kelvin Lowes</v>
          </cell>
        </row>
        <row r="196">
          <cell r="C196" t="str">
            <v>Nick Webb</v>
          </cell>
        </row>
        <row r="197">
          <cell r="C197" t="str">
            <v>David Bratby</v>
          </cell>
        </row>
        <row r="198">
          <cell r="C198" t="str">
            <v>Richard Newsome</v>
          </cell>
        </row>
        <row r="199">
          <cell r="C199" t="str">
            <v>John Creane</v>
          </cell>
        </row>
        <row r="200">
          <cell r="C200" t="str">
            <v>William Smith</v>
          </cell>
        </row>
        <row r="201">
          <cell r="C201" t="str">
            <v>Sam Rigby</v>
          </cell>
        </row>
        <row r="202">
          <cell r="C202" t="str">
            <v>Adrian Maidment</v>
          </cell>
        </row>
        <row r="203">
          <cell r="C203" t="str">
            <v>Paul Clifford-Jones</v>
          </cell>
        </row>
        <row r="204">
          <cell r="C204" t="str">
            <v>Neville Rowles</v>
          </cell>
        </row>
        <row r="205">
          <cell r="C205" t="str">
            <v>Genci Pepaj</v>
          </cell>
        </row>
        <row r="206">
          <cell r="C206" t="str">
            <v>Dan Johns </v>
          </cell>
        </row>
        <row r="207">
          <cell r="C207" t="str">
            <v>Gavin Evans</v>
          </cell>
        </row>
        <row r="208">
          <cell r="C208" t="str">
            <v>Matt Collins</v>
          </cell>
        </row>
        <row r="209">
          <cell r="C209" t="str">
            <v>Jonathan Litchfield</v>
          </cell>
        </row>
        <row r="210">
          <cell r="C210" t="str">
            <v>James Sadlier</v>
          </cell>
        </row>
        <row r="211">
          <cell r="C211" t="str">
            <v>Steve Hall</v>
          </cell>
        </row>
        <row r="212">
          <cell r="C212" t="str">
            <v>Jon Peet</v>
          </cell>
        </row>
        <row r="213">
          <cell r="C213" t="str">
            <v>Kirk Brown</v>
          </cell>
        </row>
        <row r="214">
          <cell r="C214" t="str">
            <v>Daniel Anderson </v>
          </cell>
        </row>
        <row r="215">
          <cell r="C215" t="str">
            <v>Paul McCleery</v>
          </cell>
        </row>
        <row r="216">
          <cell r="C216" t="str">
            <v>Mark Dobbs</v>
          </cell>
        </row>
        <row r="217">
          <cell r="C217" t="str">
            <v>Dean Constable</v>
          </cell>
        </row>
      </sheetData>
      <sheetData sheetId="9">
        <row r="6">
          <cell r="C6" t="str">
            <v>Claire Grima</v>
          </cell>
        </row>
        <row r="7">
          <cell r="C7" t="str">
            <v>Fran Clarke</v>
          </cell>
        </row>
        <row r="8">
          <cell r="C8" t="str">
            <v>Gina Galbraith</v>
          </cell>
        </row>
        <row r="9">
          <cell r="C9" t="str">
            <v>Anne Heguold</v>
          </cell>
        </row>
        <row r="10">
          <cell r="C10" t="str">
            <v>Juliet Cleghorn</v>
          </cell>
        </row>
        <row r="11">
          <cell r="C11" t="str">
            <v>Liz Killip</v>
          </cell>
        </row>
        <row r="12">
          <cell r="C12" t="str">
            <v>Sarah Winter</v>
          </cell>
        </row>
        <row r="13">
          <cell r="C13" t="str">
            <v>Sophie Biggs</v>
          </cell>
        </row>
        <row r="14">
          <cell r="C14" t="str">
            <v>Andrea Barber</v>
          </cell>
        </row>
        <row r="15">
          <cell r="C15" t="str">
            <v>Kate Williams</v>
          </cell>
        </row>
        <row r="16">
          <cell r="C16" t="str">
            <v>Ali Farrell</v>
          </cell>
        </row>
        <row r="17">
          <cell r="C17" t="str">
            <v>Teresa Murphy</v>
          </cell>
        </row>
        <row r="18">
          <cell r="C18" t="str">
            <v>Apmil James-Welsh</v>
          </cell>
        </row>
        <row r="19">
          <cell r="C19" t="str">
            <v>Pippa Major</v>
          </cell>
        </row>
        <row r="20">
          <cell r="C20" t="str">
            <v>Sue McDonald</v>
          </cell>
        </row>
        <row r="21">
          <cell r="C21" t="str">
            <v>Ruth Hutton</v>
          </cell>
        </row>
        <row r="22">
          <cell r="C22" t="str">
            <v>Nicola McBride</v>
          </cell>
        </row>
        <row r="23">
          <cell r="C23" t="str">
            <v>Margaret Philips </v>
          </cell>
        </row>
        <row r="24">
          <cell r="C24" t="str">
            <v>Silvia Chiappa</v>
          </cell>
        </row>
        <row r="25">
          <cell r="C25" t="str">
            <v>Mary Twitchett</v>
          </cell>
        </row>
        <row r="26">
          <cell r="C26" t="str">
            <v>Emily Gelder</v>
          </cell>
        </row>
        <row r="27">
          <cell r="C27" t="str">
            <v>Andrea Pickup</v>
          </cell>
        </row>
        <row r="28">
          <cell r="C28" t="str">
            <v>Ange Norris</v>
          </cell>
        </row>
        <row r="29">
          <cell r="C29" t="str">
            <v>Michelle Lemon</v>
          </cell>
        </row>
        <row r="30">
          <cell r="C30" t="str">
            <v>Emma Ibell</v>
          </cell>
        </row>
        <row r="31">
          <cell r="C31" t="str">
            <v>Lucy Pickering</v>
          </cell>
        </row>
        <row r="32">
          <cell r="C32" t="str">
            <v>Lucy Clapp</v>
          </cell>
        </row>
        <row r="33">
          <cell r="C33" t="str">
            <v>Jo Shelton-Pereda</v>
          </cell>
        </row>
        <row r="34">
          <cell r="C34" t="str">
            <v>Helen Pool</v>
          </cell>
        </row>
        <row r="35">
          <cell r="C35" t="str">
            <v>Elizabeth Jones</v>
          </cell>
        </row>
        <row r="36">
          <cell r="C36" t="str">
            <v>Claire Seymour</v>
          </cell>
        </row>
        <row r="37">
          <cell r="C37" t="str">
            <v>Jane Davies</v>
          </cell>
        </row>
        <row r="38">
          <cell r="C38" t="str">
            <v>Cindy Godwin </v>
          </cell>
        </row>
        <row r="39">
          <cell r="C39" t="str">
            <v>Inga Belhan</v>
          </cell>
        </row>
        <row r="40">
          <cell r="C40" t="str">
            <v>Mary Setyabule</v>
          </cell>
        </row>
        <row r="41">
          <cell r="C41" t="str">
            <v>Sarah Allen</v>
          </cell>
        </row>
        <row r="42">
          <cell r="C42" t="str">
            <v>Elizabeth Astrunesk</v>
          </cell>
        </row>
        <row r="43">
          <cell r="C43" t="str">
            <v>Anna Garnier</v>
          </cell>
        </row>
        <row r="44">
          <cell r="C44" t="str">
            <v>Vikki Fiulsell</v>
          </cell>
        </row>
        <row r="45">
          <cell r="C45" t="str">
            <v>Joanna Shillington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0">
      <selection activeCell="C25" sqref="C25"/>
    </sheetView>
  </sheetViews>
  <sheetFormatPr defaultColWidth="30.00390625" defaultRowHeight="15"/>
  <cols>
    <col min="1" max="1" width="4.140625" style="38" bestFit="1" customWidth="1"/>
    <col min="2" max="2" width="10.28125" style="39" bestFit="1" customWidth="1"/>
    <col min="3" max="3" width="28.421875" style="40" bestFit="1" customWidth="1"/>
    <col min="4" max="4" width="8.421875" style="38" bestFit="1" customWidth="1"/>
    <col min="5" max="5" width="23.00390625" style="38" bestFit="1" customWidth="1"/>
    <col min="6" max="6" width="8.140625" style="39" bestFit="1" customWidth="1"/>
    <col min="7" max="7" width="20.28125" style="39" bestFit="1" customWidth="1"/>
    <col min="8" max="8" width="8.140625" style="39" bestFit="1" customWidth="1"/>
    <col min="9" max="9" width="24.28125" style="39" bestFit="1" customWidth="1"/>
    <col min="10" max="10" width="8.140625" style="39" bestFit="1" customWidth="1"/>
    <col min="11" max="11" width="22.7109375" style="39" bestFit="1" customWidth="1"/>
    <col min="12" max="12" width="8.140625" style="39" bestFit="1" customWidth="1"/>
    <col min="13" max="16384" width="30.00390625" style="40" customWidth="1"/>
  </cols>
  <sheetData>
    <row r="1" spans="5:12" ht="13.5">
      <c r="E1" s="40"/>
      <c r="F1" s="41"/>
      <c r="G1" s="41"/>
      <c r="H1" s="41"/>
      <c r="I1" s="41"/>
      <c r="J1" s="41"/>
      <c r="K1" s="41"/>
      <c r="L1" s="41"/>
    </row>
    <row r="2" spans="5:12" ht="13.5">
      <c r="E2" s="40"/>
      <c r="F2" s="41"/>
      <c r="G2" s="41"/>
      <c r="H2" s="41"/>
      <c r="I2" s="41"/>
      <c r="J2" s="41"/>
      <c r="K2" s="41"/>
      <c r="L2" s="41"/>
    </row>
    <row r="3" spans="5:12" ht="15" thickBot="1">
      <c r="E3" s="40"/>
      <c r="F3" s="41"/>
      <c r="G3" s="41"/>
      <c r="H3" s="41"/>
      <c r="I3" s="41"/>
      <c r="J3" s="41"/>
      <c r="K3" s="41"/>
      <c r="L3" s="41"/>
    </row>
    <row r="4" spans="1:12" ht="13.5">
      <c r="A4" s="27" t="s">
        <v>61</v>
      </c>
      <c r="B4" s="43" t="s">
        <v>62</v>
      </c>
      <c r="C4" s="35" t="s">
        <v>63</v>
      </c>
      <c r="D4" s="28" t="s">
        <v>64</v>
      </c>
      <c r="E4" s="28" t="s">
        <v>264</v>
      </c>
      <c r="F4" s="43" t="s">
        <v>65</v>
      </c>
      <c r="G4" s="28" t="s">
        <v>264</v>
      </c>
      <c r="H4" s="43" t="s">
        <v>66</v>
      </c>
      <c r="I4" s="28" t="s">
        <v>264</v>
      </c>
      <c r="J4" s="43" t="s">
        <v>67</v>
      </c>
      <c r="K4" s="28" t="s">
        <v>264</v>
      </c>
      <c r="L4" s="49" t="s">
        <v>68</v>
      </c>
    </row>
    <row r="5" spans="1:12" ht="13.5">
      <c r="A5" s="45">
        <v>1</v>
      </c>
      <c r="B5" s="9">
        <v>0.026434375</v>
      </c>
      <c r="C5" s="7" t="s">
        <v>51</v>
      </c>
      <c r="D5" s="8">
        <v>20</v>
      </c>
      <c r="E5" s="8" t="s">
        <v>105</v>
      </c>
      <c r="F5" s="9">
        <v>0.0068140393518518515</v>
      </c>
      <c r="G5" s="9" t="s">
        <v>106</v>
      </c>
      <c r="H5" s="9">
        <v>0.006426157407407406</v>
      </c>
      <c r="I5" s="9" t="s">
        <v>107</v>
      </c>
      <c r="J5" s="9">
        <v>0.006678935185185185</v>
      </c>
      <c r="K5" s="9" t="s">
        <v>108</v>
      </c>
      <c r="L5" s="12">
        <v>0.006515243055555557</v>
      </c>
    </row>
    <row r="6" spans="1:12" ht="13.5">
      <c r="A6" s="45">
        <v>2</v>
      </c>
      <c r="B6" s="9">
        <v>0.02688619212962963</v>
      </c>
      <c r="C6" s="7" t="s">
        <v>4</v>
      </c>
      <c r="D6" s="8">
        <v>18</v>
      </c>
      <c r="E6" s="8" t="s">
        <v>109</v>
      </c>
      <c r="F6" s="9">
        <v>0.006500891203703704</v>
      </c>
      <c r="G6" s="9" t="s">
        <v>110</v>
      </c>
      <c r="H6" s="9">
        <v>0.006766851851851853</v>
      </c>
      <c r="I6" s="9" t="s">
        <v>111</v>
      </c>
      <c r="J6" s="9">
        <v>0.006832337962962962</v>
      </c>
      <c r="K6" s="9" t="s">
        <v>112</v>
      </c>
      <c r="L6" s="12">
        <v>0.006786111111111111</v>
      </c>
    </row>
    <row r="7" spans="1:12" ht="13.5">
      <c r="A7" s="45">
        <v>3</v>
      </c>
      <c r="B7" s="9">
        <v>0.02691114583333333</v>
      </c>
      <c r="C7" s="7" t="s">
        <v>1</v>
      </c>
      <c r="D7" s="8">
        <v>1</v>
      </c>
      <c r="E7" s="8" t="s">
        <v>113</v>
      </c>
      <c r="F7" s="9">
        <v>0.006571678240740741</v>
      </c>
      <c r="G7" s="9" t="s">
        <v>114</v>
      </c>
      <c r="H7" s="9">
        <v>0.007134652777777776</v>
      </c>
      <c r="I7" s="9" t="s">
        <v>115</v>
      </c>
      <c r="J7" s="9">
        <v>0.006424918981481483</v>
      </c>
      <c r="K7" s="9" t="s">
        <v>116</v>
      </c>
      <c r="L7" s="12">
        <v>0.0067798958333333305</v>
      </c>
    </row>
    <row r="8" spans="1:12" ht="13.5">
      <c r="A8" s="45">
        <v>4</v>
      </c>
      <c r="B8" s="9">
        <v>0.027387962962962965</v>
      </c>
      <c r="C8" s="7" t="s">
        <v>8</v>
      </c>
      <c r="D8" s="8">
        <v>10</v>
      </c>
      <c r="E8" s="8" t="s">
        <v>117</v>
      </c>
      <c r="F8" s="9">
        <v>0.00687542824074074</v>
      </c>
      <c r="G8" s="9" t="s">
        <v>118</v>
      </c>
      <c r="H8" s="9">
        <v>0.0068554745370370375</v>
      </c>
      <c r="I8" s="9" t="s">
        <v>119</v>
      </c>
      <c r="J8" s="9">
        <v>0.006795914351851852</v>
      </c>
      <c r="K8" s="9" t="s">
        <v>120</v>
      </c>
      <c r="L8" s="12">
        <v>0.006861145833333335</v>
      </c>
    </row>
    <row r="9" spans="1:12" ht="13.5">
      <c r="A9" s="45">
        <v>5</v>
      </c>
      <c r="B9" s="9">
        <v>0.027760763888888887</v>
      </c>
      <c r="C9" s="7" t="s">
        <v>76</v>
      </c>
      <c r="D9" s="8">
        <v>13</v>
      </c>
      <c r="E9" s="8" t="s">
        <v>121</v>
      </c>
      <c r="F9" s="9">
        <v>0.006689386574074074</v>
      </c>
      <c r="G9" s="9" t="s">
        <v>122</v>
      </c>
      <c r="H9" s="9">
        <v>0.007065624999999998</v>
      </c>
      <c r="I9" s="9" t="s">
        <v>123</v>
      </c>
      <c r="J9" s="9">
        <v>0.007165127314814815</v>
      </c>
      <c r="K9" s="9" t="s">
        <v>124</v>
      </c>
      <c r="L9" s="12">
        <v>0.0068406249999999995</v>
      </c>
    </row>
    <row r="10" spans="1:12" ht="13.5">
      <c r="A10" s="45">
        <v>6</v>
      </c>
      <c r="B10" s="9">
        <v>0.027797418981481484</v>
      </c>
      <c r="C10" s="7" t="s">
        <v>2</v>
      </c>
      <c r="D10" s="8">
        <v>42</v>
      </c>
      <c r="E10" s="8" t="s">
        <v>125</v>
      </c>
      <c r="F10" s="9">
        <v>0.006303784722222223</v>
      </c>
      <c r="G10" s="9" t="s">
        <v>126</v>
      </c>
      <c r="H10" s="9">
        <v>0.007038807870370371</v>
      </c>
      <c r="I10" s="9" t="s">
        <v>127</v>
      </c>
      <c r="J10" s="9">
        <v>0.0073734953703703705</v>
      </c>
      <c r="K10" s="9" t="s">
        <v>128</v>
      </c>
      <c r="L10" s="12">
        <v>0.00708133101851852</v>
      </c>
    </row>
    <row r="11" spans="1:12" ht="13.5">
      <c r="A11" s="45">
        <v>7</v>
      </c>
      <c r="B11" s="9">
        <v>0.02795644675925926</v>
      </c>
      <c r="C11" s="7" t="s">
        <v>54</v>
      </c>
      <c r="D11" s="8">
        <v>48</v>
      </c>
      <c r="E11" s="8" t="s">
        <v>129</v>
      </c>
      <c r="F11" s="9">
        <v>0.006954479166666667</v>
      </c>
      <c r="G11" s="9" t="s">
        <v>130</v>
      </c>
      <c r="H11" s="9">
        <v>0.007152928240740742</v>
      </c>
      <c r="I11" s="9" t="s">
        <v>131</v>
      </c>
      <c r="J11" s="9">
        <v>0.006938043981481481</v>
      </c>
      <c r="K11" s="9" t="s">
        <v>132</v>
      </c>
      <c r="L11" s="12">
        <v>0.006910995370370369</v>
      </c>
    </row>
    <row r="12" spans="1:12" s="146" customFormat="1" ht="13.5">
      <c r="A12" s="141">
        <v>8</v>
      </c>
      <c r="B12" s="142">
        <v>0.02815972222222222</v>
      </c>
      <c r="C12" s="143" t="s">
        <v>69</v>
      </c>
      <c r="D12" s="144">
        <v>52</v>
      </c>
      <c r="E12" s="144" t="s">
        <v>97</v>
      </c>
      <c r="F12" s="142">
        <v>0.007314814814814815</v>
      </c>
      <c r="G12" s="142" t="s">
        <v>99</v>
      </c>
      <c r="H12" s="142">
        <v>0.006597222222222222</v>
      </c>
      <c r="I12" s="142" t="s">
        <v>102</v>
      </c>
      <c r="J12" s="142">
        <v>0.007280092592592593</v>
      </c>
      <c r="K12" s="142" t="s">
        <v>104</v>
      </c>
      <c r="L12" s="145">
        <v>0.006967592592592591</v>
      </c>
    </row>
    <row r="13" spans="1:12" ht="13.5">
      <c r="A13" s="45">
        <v>9</v>
      </c>
      <c r="B13" s="9">
        <v>0.02833892361111111</v>
      </c>
      <c r="C13" s="7" t="s">
        <v>25</v>
      </c>
      <c r="D13" s="8">
        <v>43</v>
      </c>
      <c r="E13" s="8" t="s">
        <v>133</v>
      </c>
      <c r="F13" s="9">
        <v>0.006862465277777778</v>
      </c>
      <c r="G13" s="9" t="s">
        <v>134</v>
      </c>
      <c r="H13" s="9">
        <v>0.0069085648148148136</v>
      </c>
      <c r="I13" s="9" t="s">
        <v>135</v>
      </c>
      <c r="J13" s="9">
        <v>0.0075329861111111136</v>
      </c>
      <c r="K13" s="9" t="s">
        <v>136</v>
      </c>
      <c r="L13" s="12">
        <v>0.007034907407407406</v>
      </c>
    </row>
    <row r="14" spans="1:12" ht="13.5">
      <c r="A14" s="45">
        <v>10</v>
      </c>
      <c r="B14" s="9">
        <v>0.028388854166666668</v>
      </c>
      <c r="C14" s="7" t="s">
        <v>4</v>
      </c>
      <c r="D14" s="8">
        <v>19</v>
      </c>
      <c r="E14" s="8" t="s">
        <v>137</v>
      </c>
      <c r="F14" s="9">
        <v>0.007022835648148148</v>
      </c>
      <c r="G14" s="9" t="s">
        <v>2114</v>
      </c>
      <c r="H14" s="9">
        <v>0.0068087268518518505</v>
      </c>
      <c r="I14" s="9" t="s">
        <v>139</v>
      </c>
      <c r="J14" s="9">
        <v>0.0070788888888888915</v>
      </c>
      <c r="K14" s="9" t="s">
        <v>2115</v>
      </c>
      <c r="L14" s="12">
        <v>0.007478402777777778</v>
      </c>
    </row>
    <row r="15" spans="1:12" ht="13.5">
      <c r="A15" s="45">
        <v>11</v>
      </c>
      <c r="B15" s="9">
        <v>0.028407372685185183</v>
      </c>
      <c r="C15" s="7" t="s">
        <v>84</v>
      </c>
      <c r="D15" s="8">
        <v>38</v>
      </c>
      <c r="E15" s="8" t="s">
        <v>141</v>
      </c>
      <c r="F15" s="9">
        <v>0.006678206018518519</v>
      </c>
      <c r="G15" s="9" t="s">
        <v>142</v>
      </c>
      <c r="H15" s="9">
        <v>0.007419479166666666</v>
      </c>
      <c r="I15" s="9" t="s">
        <v>143</v>
      </c>
      <c r="J15" s="9">
        <v>0.007286076388888892</v>
      </c>
      <c r="K15" s="9" t="s">
        <v>144</v>
      </c>
      <c r="L15" s="12">
        <v>0.0070236111111111055</v>
      </c>
    </row>
    <row r="16" spans="1:12" ht="13.5">
      <c r="A16" s="45">
        <v>12</v>
      </c>
      <c r="B16" s="9">
        <v>0.02847488425925926</v>
      </c>
      <c r="C16" s="7" t="s">
        <v>1</v>
      </c>
      <c r="D16" s="8">
        <v>2</v>
      </c>
      <c r="E16" s="8" t="s">
        <v>145</v>
      </c>
      <c r="F16" s="9">
        <v>0.007195798611111112</v>
      </c>
      <c r="G16" s="9" t="s">
        <v>146</v>
      </c>
      <c r="H16" s="9">
        <v>0.006628738425925926</v>
      </c>
      <c r="I16" s="9" t="s">
        <v>147</v>
      </c>
      <c r="J16" s="9">
        <v>0.007182141203703706</v>
      </c>
      <c r="K16" s="9" t="s">
        <v>148</v>
      </c>
      <c r="L16" s="12">
        <v>0.007468206018518515</v>
      </c>
    </row>
    <row r="17" spans="1:12" ht="13.5">
      <c r="A17" s="45">
        <v>13</v>
      </c>
      <c r="B17" s="9">
        <v>0.028510300925925925</v>
      </c>
      <c r="C17" s="7" t="s">
        <v>14</v>
      </c>
      <c r="D17" s="8">
        <v>6</v>
      </c>
      <c r="E17" s="8" t="s">
        <v>149</v>
      </c>
      <c r="F17" s="9">
        <v>0.006830937500000001</v>
      </c>
      <c r="G17" s="9" t="s">
        <v>150</v>
      </c>
      <c r="H17" s="9">
        <v>0.0070636574074074065</v>
      </c>
      <c r="I17" s="9" t="s">
        <v>151</v>
      </c>
      <c r="J17" s="9">
        <v>0.007310729166666667</v>
      </c>
      <c r="K17" s="9" t="s">
        <v>152</v>
      </c>
      <c r="L17" s="12">
        <v>0.007304976851851851</v>
      </c>
    </row>
    <row r="18" spans="1:12" ht="13.5">
      <c r="A18" s="45">
        <v>14</v>
      </c>
      <c r="B18" s="9">
        <v>0.028533912037037038</v>
      </c>
      <c r="C18" s="7" t="s">
        <v>28</v>
      </c>
      <c r="D18" s="8">
        <v>31</v>
      </c>
      <c r="E18" s="8" t="s">
        <v>153</v>
      </c>
      <c r="F18" s="9">
        <v>0.006859641203703704</v>
      </c>
      <c r="G18" s="9" t="s">
        <v>154</v>
      </c>
      <c r="H18" s="9">
        <v>0.007099699074074075</v>
      </c>
      <c r="I18" s="9" t="s">
        <v>155</v>
      </c>
      <c r="J18" s="6">
        <f>(TIME(0,30,35)-H18-F18)</f>
        <v>0.0072790856481481465</v>
      </c>
      <c r="K18" s="6" t="s">
        <v>156</v>
      </c>
      <c r="L18" s="12">
        <f>B18-F18-H18-J18</f>
        <v>0.0072954861111111146</v>
      </c>
    </row>
    <row r="19" spans="1:12" ht="13.5">
      <c r="A19" s="45">
        <v>15</v>
      </c>
      <c r="B19" s="9">
        <v>0.028545486111111112</v>
      </c>
      <c r="C19" s="7" t="s">
        <v>78</v>
      </c>
      <c r="D19" s="8">
        <v>23</v>
      </c>
      <c r="E19" s="8" t="s">
        <v>157</v>
      </c>
      <c r="F19" s="9">
        <v>0.006863541666666666</v>
      </c>
      <c r="G19" s="9" t="s">
        <v>158</v>
      </c>
      <c r="H19" s="9">
        <v>0.007164155092592593</v>
      </c>
      <c r="I19" s="9" t="s">
        <v>159</v>
      </c>
      <c r="J19" s="9">
        <v>0.007316828703703704</v>
      </c>
      <c r="K19" s="9" t="s">
        <v>160</v>
      </c>
      <c r="L19" s="12">
        <v>0.007200960648148149</v>
      </c>
    </row>
    <row r="20" spans="1:12" ht="13.5">
      <c r="A20" s="45">
        <v>16</v>
      </c>
      <c r="B20" s="9">
        <v>0.02855960648148148</v>
      </c>
      <c r="C20" s="7" t="s">
        <v>9</v>
      </c>
      <c r="D20" s="8">
        <v>15</v>
      </c>
      <c r="E20" s="8" t="s">
        <v>161</v>
      </c>
      <c r="F20" s="9">
        <v>0.006826539351851852</v>
      </c>
      <c r="G20" s="9" t="s">
        <v>162</v>
      </c>
      <c r="H20" s="9">
        <v>0.0070407870370370355</v>
      </c>
      <c r="I20" s="9" t="s">
        <v>163</v>
      </c>
      <c r="J20" s="9">
        <v>0.007986145833333335</v>
      </c>
      <c r="K20" s="9" t="s">
        <v>164</v>
      </c>
      <c r="L20" s="12">
        <v>0.006706134259259259</v>
      </c>
    </row>
    <row r="21" spans="1:12" ht="13.5">
      <c r="A21" s="45">
        <v>17</v>
      </c>
      <c r="B21" s="9">
        <v>0.028625891203703704</v>
      </c>
      <c r="C21" s="7" t="s">
        <v>13</v>
      </c>
      <c r="D21" s="8">
        <v>32</v>
      </c>
      <c r="E21" s="8" t="s">
        <v>165</v>
      </c>
      <c r="F21" s="6">
        <v>0.0071643518518518514</v>
      </c>
      <c r="G21" s="6" t="s">
        <v>166</v>
      </c>
      <c r="H21" s="9">
        <f>B21-F21-J21-L21</f>
        <v>0.007589814814814813</v>
      </c>
      <c r="I21" s="9" t="s">
        <v>167</v>
      </c>
      <c r="J21" s="9">
        <v>0.007303275462962961</v>
      </c>
      <c r="K21" s="9" t="s">
        <v>168</v>
      </c>
      <c r="L21" s="12">
        <v>0.006568449074074077</v>
      </c>
    </row>
    <row r="22" spans="1:12" ht="13.5">
      <c r="A22" s="45">
        <v>18</v>
      </c>
      <c r="B22" s="9">
        <v>0.02879586805555556</v>
      </c>
      <c r="C22" s="7" t="s">
        <v>81</v>
      </c>
      <c r="D22" s="8">
        <v>30</v>
      </c>
      <c r="E22" s="8" t="s">
        <v>169</v>
      </c>
      <c r="F22" s="9">
        <v>0.007012847222222222</v>
      </c>
      <c r="G22" s="9" t="s">
        <v>170</v>
      </c>
      <c r="H22" s="9">
        <v>0.007370798611111111</v>
      </c>
      <c r="I22" s="9" t="s">
        <v>171</v>
      </c>
      <c r="J22" s="9">
        <v>0.007203275462962965</v>
      </c>
      <c r="K22" s="9" t="s">
        <v>172</v>
      </c>
      <c r="L22" s="12">
        <v>0.00720894675925926</v>
      </c>
    </row>
    <row r="23" spans="1:12" ht="13.5">
      <c r="A23" s="45">
        <v>19</v>
      </c>
      <c r="B23" s="9">
        <v>0.02903244212962963</v>
      </c>
      <c r="C23" s="7" t="s">
        <v>77</v>
      </c>
      <c r="D23" s="8">
        <v>28</v>
      </c>
      <c r="E23" s="8" t="s">
        <v>173</v>
      </c>
      <c r="F23" s="9">
        <v>0.006448611111111111</v>
      </c>
      <c r="G23" s="9" t="s">
        <v>174</v>
      </c>
      <c r="H23" s="9">
        <v>0.007664502314814814</v>
      </c>
      <c r="I23" s="9" t="s">
        <v>175</v>
      </c>
      <c r="J23" s="9">
        <v>0.007623425925925928</v>
      </c>
      <c r="K23" s="9" t="s">
        <v>176</v>
      </c>
      <c r="L23" s="12">
        <v>0.007295902777777776</v>
      </c>
    </row>
    <row r="24" spans="1:12" ht="13.5">
      <c r="A24" s="45">
        <v>20</v>
      </c>
      <c r="B24" s="9">
        <v>0.029161840277777778</v>
      </c>
      <c r="C24" s="7" t="s">
        <v>10</v>
      </c>
      <c r="D24" s="8">
        <v>40</v>
      </c>
      <c r="E24" s="8" t="s">
        <v>177</v>
      </c>
      <c r="F24" s="9">
        <v>0.006877002314814814</v>
      </c>
      <c r="G24" s="9" t="s">
        <v>178</v>
      </c>
      <c r="H24" s="9">
        <v>0.007090358796296297</v>
      </c>
      <c r="I24" s="9" t="s">
        <v>179</v>
      </c>
      <c r="J24" s="9">
        <v>0.007758414351851851</v>
      </c>
      <c r="K24" s="9" t="s">
        <v>180</v>
      </c>
      <c r="L24" s="12">
        <v>0.0074360648148148155</v>
      </c>
    </row>
    <row r="25" spans="1:12" s="146" customFormat="1" ht="13.5">
      <c r="A25" s="141">
        <v>21</v>
      </c>
      <c r="B25" s="142">
        <v>0.02918981481481481</v>
      </c>
      <c r="C25" s="143" t="s">
        <v>69</v>
      </c>
      <c r="D25" s="144">
        <v>53</v>
      </c>
      <c r="E25" s="144" t="s">
        <v>98</v>
      </c>
      <c r="F25" s="142">
        <v>0.007118055555555555</v>
      </c>
      <c r="G25" s="142" t="s">
        <v>100</v>
      </c>
      <c r="H25" s="142">
        <v>0.006828703703703702</v>
      </c>
      <c r="I25" s="142" t="s">
        <v>103</v>
      </c>
      <c r="J25" s="142">
        <v>0.007986111111111112</v>
      </c>
      <c r="K25" s="142" t="s">
        <v>101</v>
      </c>
      <c r="L25" s="145">
        <v>0.007245370370370371</v>
      </c>
    </row>
    <row r="26" spans="1:12" ht="13.5">
      <c r="A26" s="45">
        <v>22</v>
      </c>
      <c r="B26" s="9">
        <v>0.029236145833333334</v>
      </c>
      <c r="C26" s="7" t="s">
        <v>12</v>
      </c>
      <c r="D26" s="8">
        <v>50</v>
      </c>
      <c r="E26" s="8" t="s">
        <v>181</v>
      </c>
      <c r="F26" s="9">
        <v>0.006940740740740741</v>
      </c>
      <c r="G26" s="9" t="s">
        <v>182</v>
      </c>
      <c r="H26" s="9">
        <v>0.0069054398148148165</v>
      </c>
      <c r="I26" s="9" t="s">
        <v>183</v>
      </c>
      <c r="J26" s="9">
        <v>0.007192210648148149</v>
      </c>
      <c r="K26" s="9" t="s">
        <v>184</v>
      </c>
      <c r="L26" s="12">
        <v>0.008197754629629628</v>
      </c>
    </row>
    <row r="27" spans="1:12" ht="13.5">
      <c r="A27" s="45">
        <v>23</v>
      </c>
      <c r="B27" s="9">
        <v>0.02925725694444445</v>
      </c>
      <c r="C27" s="7" t="s">
        <v>79</v>
      </c>
      <c r="D27" s="8">
        <v>25</v>
      </c>
      <c r="E27" s="8" t="s">
        <v>185</v>
      </c>
      <c r="F27" s="9">
        <v>0.0075882754629629625</v>
      </c>
      <c r="G27" s="9" t="s">
        <v>186</v>
      </c>
      <c r="H27" s="9">
        <v>0.007189965277777777</v>
      </c>
      <c r="I27" s="9" t="s">
        <v>187</v>
      </c>
      <c r="J27" s="9">
        <v>0.0073994560185185205</v>
      </c>
      <c r="K27" s="9" t="s">
        <v>188</v>
      </c>
      <c r="L27" s="12">
        <v>0.007079560185185189</v>
      </c>
    </row>
    <row r="28" spans="1:12" ht="13.5">
      <c r="A28" s="45">
        <v>24</v>
      </c>
      <c r="B28" s="9">
        <v>0.02934027777777778</v>
      </c>
      <c r="C28" s="7" t="s">
        <v>76</v>
      </c>
      <c r="D28" s="8">
        <v>14</v>
      </c>
      <c r="E28" s="8" t="s">
        <v>237</v>
      </c>
      <c r="F28" s="9">
        <v>0.0071165509259259255</v>
      </c>
      <c r="G28" s="9" t="s">
        <v>238</v>
      </c>
      <c r="H28" s="9">
        <v>0.00700636574074074</v>
      </c>
      <c r="I28" s="9" t="s">
        <v>239</v>
      </c>
      <c r="J28" s="9">
        <v>0.0074160069444444456</v>
      </c>
      <c r="K28" s="9" t="s">
        <v>240</v>
      </c>
      <c r="L28" s="12">
        <f>B28-F28-H28-J28</f>
        <v>0.00780135416666667</v>
      </c>
    </row>
    <row r="29" spans="1:12" ht="13.5">
      <c r="A29" s="45">
        <v>25</v>
      </c>
      <c r="B29" s="9">
        <v>0.029588506944444443</v>
      </c>
      <c r="C29" s="7" t="s">
        <v>17</v>
      </c>
      <c r="D29" s="8">
        <v>37</v>
      </c>
      <c r="E29" s="8" t="s">
        <v>189</v>
      </c>
      <c r="F29" s="9">
        <v>0.0069606134259259265</v>
      </c>
      <c r="G29" s="9" t="s">
        <v>190</v>
      </c>
      <c r="H29" s="9">
        <v>0.0070468749999999985</v>
      </c>
      <c r="I29" s="9" t="s">
        <v>191</v>
      </c>
      <c r="J29" s="9">
        <v>0.007152199074074075</v>
      </c>
      <c r="K29" s="9" t="s">
        <v>192</v>
      </c>
      <c r="L29" s="12">
        <v>0.008428819444444444</v>
      </c>
    </row>
    <row r="30" spans="1:12" ht="13.5">
      <c r="A30" s="45">
        <v>26</v>
      </c>
      <c r="B30" s="9">
        <v>0.02985775462962963</v>
      </c>
      <c r="C30" s="7" t="s">
        <v>79</v>
      </c>
      <c r="D30" s="8">
        <v>26</v>
      </c>
      <c r="E30" s="8" t="s">
        <v>193</v>
      </c>
      <c r="F30" s="9">
        <v>0.007147256944444444</v>
      </c>
      <c r="G30" s="9" t="s">
        <v>194</v>
      </c>
      <c r="H30" s="9">
        <v>0.007595798611111112</v>
      </c>
      <c r="I30" s="9" t="s">
        <v>195</v>
      </c>
      <c r="J30" s="9">
        <v>0.007532210648148149</v>
      </c>
      <c r="K30" s="9" t="s">
        <v>196</v>
      </c>
      <c r="L30" s="12">
        <v>0.007582488425925925</v>
      </c>
    </row>
    <row r="31" spans="1:12" ht="13.5">
      <c r="A31" s="45">
        <v>27</v>
      </c>
      <c r="B31" s="9">
        <v>0.029878240740740743</v>
      </c>
      <c r="C31" s="7" t="s">
        <v>75</v>
      </c>
      <c r="D31" s="8">
        <v>27</v>
      </c>
      <c r="E31" s="8" t="s">
        <v>197</v>
      </c>
      <c r="F31" s="9">
        <v>0.006819791666666666</v>
      </c>
      <c r="G31" s="9" t="s">
        <v>198</v>
      </c>
      <c r="H31" s="9">
        <v>0.007315543981481481</v>
      </c>
      <c r="I31" s="9" t="s">
        <v>2113</v>
      </c>
      <c r="J31" s="9">
        <v>0.007618136574074076</v>
      </c>
      <c r="K31" s="9" t="s">
        <v>200</v>
      </c>
      <c r="L31" s="12">
        <v>0.00812476851851852</v>
      </c>
    </row>
    <row r="32" spans="1:12" ht="13.5">
      <c r="A32" s="45">
        <v>28</v>
      </c>
      <c r="B32" s="9">
        <v>0.030003819444444444</v>
      </c>
      <c r="C32" s="7" t="s">
        <v>51</v>
      </c>
      <c r="D32" s="8">
        <v>21</v>
      </c>
      <c r="E32" s="8" t="s">
        <v>201</v>
      </c>
      <c r="F32" s="6"/>
      <c r="G32" s="6" t="s">
        <v>202</v>
      </c>
      <c r="H32" s="9"/>
      <c r="I32" s="9" t="s">
        <v>203</v>
      </c>
      <c r="J32" s="9">
        <v>0.007651620370370369</v>
      </c>
      <c r="K32" s="9" t="s">
        <v>204</v>
      </c>
      <c r="L32" s="12">
        <v>0.008014895833333334</v>
      </c>
    </row>
    <row r="33" spans="1:12" ht="13.5">
      <c r="A33" s="45">
        <v>29</v>
      </c>
      <c r="B33" s="9">
        <v>0.030150810185185187</v>
      </c>
      <c r="C33" s="7" t="s">
        <v>54</v>
      </c>
      <c r="D33" s="8">
        <v>49</v>
      </c>
      <c r="E33" s="8" t="s">
        <v>205</v>
      </c>
      <c r="F33" s="9">
        <v>0.007400891203703704</v>
      </c>
      <c r="G33" s="9" t="s">
        <v>206</v>
      </c>
      <c r="H33" s="9">
        <v>0.007312037037037036</v>
      </c>
      <c r="I33" s="9" t="s">
        <v>207</v>
      </c>
      <c r="J33" s="9">
        <v>0.007610335648148149</v>
      </c>
      <c r="K33" s="9" t="s">
        <v>208</v>
      </c>
      <c r="L33" s="12">
        <v>0.007827546296296298</v>
      </c>
    </row>
    <row r="34" spans="1:12" ht="13.5">
      <c r="A34" s="45">
        <v>30</v>
      </c>
      <c r="B34" s="9">
        <v>0.03026292824074074</v>
      </c>
      <c r="C34" s="7" t="s">
        <v>26</v>
      </c>
      <c r="D34" s="8">
        <v>46</v>
      </c>
      <c r="E34" s="8" t="s">
        <v>209</v>
      </c>
      <c r="F34" s="9">
        <v>0.007369791666666667</v>
      </c>
      <c r="G34" s="9" t="s">
        <v>210</v>
      </c>
      <c r="H34" s="9">
        <v>0.007210150462962963</v>
      </c>
      <c r="I34" s="9" t="s">
        <v>211</v>
      </c>
      <c r="J34" s="9">
        <v>0.0075226388888888895</v>
      </c>
      <c r="K34" s="9" t="s">
        <v>212</v>
      </c>
      <c r="L34" s="12">
        <v>0.008160347222222222</v>
      </c>
    </row>
    <row r="35" spans="1:12" ht="13.5">
      <c r="A35" s="45">
        <v>31</v>
      </c>
      <c r="B35" s="9">
        <v>0.030636574074074076</v>
      </c>
      <c r="C35" s="7" t="s">
        <v>1</v>
      </c>
      <c r="D35" s="8">
        <v>3</v>
      </c>
      <c r="E35" s="8" t="s">
        <v>213</v>
      </c>
      <c r="F35" s="9">
        <v>0.0076881134259259255</v>
      </c>
      <c r="G35" s="9" t="s">
        <v>214</v>
      </c>
      <c r="H35" s="9">
        <v>0.008173078703703703</v>
      </c>
      <c r="I35" s="9" t="s">
        <v>215</v>
      </c>
      <c r="J35" s="9">
        <v>0.007462569444444445</v>
      </c>
      <c r="K35" s="9" t="s">
        <v>216</v>
      </c>
      <c r="L35" s="12">
        <v>0.007312812500000002</v>
      </c>
    </row>
    <row r="36" spans="1:12" ht="13.5">
      <c r="A36" s="45">
        <v>32</v>
      </c>
      <c r="B36" s="9">
        <v>0.03073850694444444</v>
      </c>
      <c r="C36" s="7" t="s">
        <v>25</v>
      </c>
      <c r="D36" s="8">
        <v>44</v>
      </c>
      <c r="E36" s="8" t="s">
        <v>217</v>
      </c>
      <c r="F36" s="9">
        <v>0.0070472569444444445</v>
      </c>
      <c r="G36" s="9" t="s">
        <v>218</v>
      </c>
      <c r="H36" s="9">
        <v>0.006931481481481481</v>
      </c>
      <c r="I36" s="9" t="s">
        <v>219</v>
      </c>
      <c r="J36" s="9">
        <v>0.0073144328703703704</v>
      </c>
      <c r="K36" s="9" t="s">
        <v>220</v>
      </c>
      <c r="L36" s="12">
        <v>0.009445335648148145</v>
      </c>
    </row>
    <row r="37" spans="1:12" ht="13.5">
      <c r="A37" s="45">
        <v>33</v>
      </c>
      <c r="B37" s="9">
        <v>0.03086863425925926</v>
      </c>
      <c r="C37" s="7" t="s">
        <v>9</v>
      </c>
      <c r="D37" s="8">
        <v>16</v>
      </c>
      <c r="E37" s="8" t="s">
        <v>221</v>
      </c>
      <c r="F37" s="9">
        <v>0.007480208333333333</v>
      </c>
      <c r="G37" s="9" t="s">
        <v>222</v>
      </c>
      <c r="H37" s="9">
        <v>0.007628738425925927</v>
      </c>
      <c r="I37" s="9" t="s">
        <v>223</v>
      </c>
      <c r="J37" s="9">
        <v>0.00786412037037037</v>
      </c>
      <c r="K37" s="9" t="s">
        <v>224</v>
      </c>
      <c r="L37" s="12">
        <v>0.007895567129629629</v>
      </c>
    </row>
    <row r="38" spans="1:12" ht="13.5">
      <c r="A38" s="45">
        <v>34</v>
      </c>
      <c r="B38" s="9">
        <v>0.03212450231481482</v>
      </c>
      <c r="C38" s="7" t="s">
        <v>1</v>
      </c>
      <c r="D38" s="8">
        <v>4</v>
      </c>
      <c r="E38" s="8" t="s">
        <v>225</v>
      </c>
      <c r="F38" s="9">
        <v>0.007937650462962962</v>
      </c>
      <c r="G38" s="9" t="s">
        <v>226</v>
      </c>
      <c r="H38" s="9">
        <v>0.007680636574074074</v>
      </c>
      <c r="I38" s="9" t="s">
        <v>227</v>
      </c>
      <c r="J38" s="9">
        <v>0.008445520833333333</v>
      </c>
      <c r="K38" s="9" t="s">
        <v>228</v>
      </c>
      <c r="L38" s="12">
        <v>0.00806069444444445</v>
      </c>
    </row>
    <row r="39" spans="1:12" ht="13.5">
      <c r="A39" s="45">
        <v>35</v>
      </c>
      <c r="B39" s="9">
        <v>0.032361921296296295</v>
      </c>
      <c r="C39" s="7" t="s">
        <v>13</v>
      </c>
      <c r="D39" s="8">
        <v>34</v>
      </c>
      <c r="E39" s="8" t="s">
        <v>229</v>
      </c>
      <c r="F39" s="9">
        <v>0.008091087962962963</v>
      </c>
      <c r="G39" s="9" t="s">
        <v>230</v>
      </c>
      <c r="H39" s="9">
        <v>0.008303159722222224</v>
      </c>
      <c r="I39" s="9" t="s">
        <v>231</v>
      </c>
      <c r="J39" s="9">
        <v>0.007802858796296299</v>
      </c>
      <c r="K39" s="9" t="s">
        <v>232</v>
      </c>
      <c r="L39" s="12">
        <v>0.008164814814814809</v>
      </c>
    </row>
    <row r="40" spans="1:12" ht="13.5">
      <c r="A40" s="45">
        <v>36</v>
      </c>
      <c r="B40" s="9">
        <v>0.032363275462962963</v>
      </c>
      <c r="C40" s="7" t="s">
        <v>13</v>
      </c>
      <c r="D40" s="8">
        <v>33</v>
      </c>
      <c r="E40" s="8" t="s">
        <v>233</v>
      </c>
      <c r="F40" s="39">
        <v>0.007349537037037037</v>
      </c>
      <c r="G40" s="9" t="s">
        <v>234</v>
      </c>
      <c r="H40" s="9">
        <f>(TIME(0,22,48)-F40)</f>
        <v>0.008483796296296298</v>
      </c>
      <c r="I40" s="9" t="s">
        <v>235</v>
      </c>
      <c r="J40" s="9">
        <v>0.008648194444444444</v>
      </c>
      <c r="K40" s="9" t="s">
        <v>236</v>
      </c>
      <c r="L40" s="12">
        <f>B40-H40-J40-F40</f>
        <v>0.007881747685185184</v>
      </c>
    </row>
    <row r="41" spans="1:12" ht="13.5">
      <c r="A41" s="45">
        <v>37</v>
      </c>
      <c r="B41" s="9">
        <v>0.021902395833333334</v>
      </c>
      <c r="C41" s="7" t="s">
        <v>8</v>
      </c>
      <c r="D41" s="8">
        <v>11</v>
      </c>
      <c r="E41" s="8" t="s">
        <v>241</v>
      </c>
      <c r="F41" s="9">
        <v>0.007205706018518518</v>
      </c>
      <c r="G41" s="9" t="s">
        <v>242</v>
      </c>
      <c r="H41" s="9">
        <v>0.007307256944444445</v>
      </c>
      <c r="I41" s="9" t="s">
        <v>243</v>
      </c>
      <c r="J41" s="9">
        <v>0.007389432870370371</v>
      </c>
      <c r="K41" s="9"/>
      <c r="L41" s="12"/>
    </row>
    <row r="42" spans="1:12" ht="13.5">
      <c r="A42" s="45">
        <v>38</v>
      </c>
      <c r="B42" s="9">
        <v>0.02290744212962963</v>
      </c>
      <c r="C42" s="7" t="s">
        <v>33</v>
      </c>
      <c r="D42" s="8">
        <v>47</v>
      </c>
      <c r="E42" s="8" t="s">
        <v>244</v>
      </c>
      <c r="F42" s="9">
        <v>0.007063923611111112</v>
      </c>
      <c r="G42" s="9" t="s">
        <v>245</v>
      </c>
      <c r="H42" s="9">
        <v>0.008406331018518516</v>
      </c>
      <c r="I42" s="9" t="s">
        <v>246</v>
      </c>
      <c r="J42" s="9">
        <v>0.007437187500000001</v>
      </c>
      <c r="K42" s="9"/>
      <c r="L42" s="12"/>
    </row>
    <row r="43" spans="1:12" ht="13.5">
      <c r="A43" s="45">
        <v>39</v>
      </c>
      <c r="B43" s="9">
        <v>0.024103275462962963</v>
      </c>
      <c r="C43" s="7" t="s">
        <v>10</v>
      </c>
      <c r="D43" s="8">
        <v>41</v>
      </c>
      <c r="E43" s="8" t="s">
        <v>247</v>
      </c>
      <c r="F43" s="9">
        <v>0.008023263888888889</v>
      </c>
      <c r="G43" s="9" t="s">
        <v>248</v>
      </c>
      <c r="H43" s="9">
        <v>0.00829140046296296</v>
      </c>
      <c r="I43" s="9" t="s">
        <v>249</v>
      </c>
      <c r="J43" s="9">
        <v>0.007788611111111114</v>
      </c>
      <c r="K43" s="9"/>
      <c r="L43" s="12"/>
    </row>
    <row r="44" spans="1:12" ht="13.5">
      <c r="A44" s="45">
        <v>40</v>
      </c>
      <c r="B44" s="9">
        <v>0.02479846064814815</v>
      </c>
      <c r="C44" s="7" t="s">
        <v>1</v>
      </c>
      <c r="D44" s="8">
        <v>5</v>
      </c>
      <c r="E44" s="8" t="s">
        <v>250</v>
      </c>
      <c r="F44" s="9">
        <v>0.007431099537037037</v>
      </c>
      <c r="G44" s="9" t="s">
        <v>251</v>
      </c>
      <c r="H44" s="9">
        <v>0.00851412037037037</v>
      </c>
      <c r="I44" s="9" t="s">
        <v>252</v>
      </c>
      <c r="J44" s="9">
        <v>0.008853240740740745</v>
      </c>
      <c r="K44" s="9" t="s">
        <v>253</v>
      </c>
      <c r="L44" s="12"/>
    </row>
    <row r="45" spans="1:12" ht="13.5">
      <c r="A45" s="45">
        <v>41</v>
      </c>
      <c r="B45" s="9">
        <v>0.013722187499999998</v>
      </c>
      <c r="C45" s="7" t="s">
        <v>60</v>
      </c>
      <c r="D45" s="8">
        <v>17</v>
      </c>
      <c r="E45" s="8" t="s">
        <v>254</v>
      </c>
      <c r="F45" s="9">
        <v>0.006437152777777778</v>
      </c>
      <c r="G45" s="9" t="s">
        <v>255</v>
      </c>
      <c r="H45" s="9">
        <v>0.0072850347222222205</v>
      </c>
      <c r="I45" s="9"/>
      <c r="J45" s="9"/>
      <c r="K45" s="9"/>
      <c r="L45" s="12"/>
    </row>
    <row r="46" spans="1:12" ht="13.5">
      <c r="A46" s="45">
        <v>42</v>
      </c>
      <c r="B46" s="9">
        <v>0.01386550925925926</v>
      </c>
      <c r="C46" s="7" t="s">
        <v>29</v>
      </c>
      <c r="D46" s="8">
        <v>35</v>
      </c>
      <c r="E46" s="8" t="s">
        <v>256</v>
      </c>
      <c r="F46" s="9">
        <v>0.006642476851851852</v>
      </c>
      <c r="G46" s="9" t="s">
        <v>257</v>
      </c>
      <c r="H46" s="9">
        <v>0.007223032407407408</v>
      </c>
      <c r="I46" s="9"/>
      <c r="J46" s="9"/>
      <c r="K46" s="9"/>
      <c r="L46" s="12"/>
    </row>
    <row r="47" spans="1:12" ht="13.5">
      <c r="A47" s="45">
        <v>43</v>
      </c>
      <c r="B47" s="9">
        <v>0.006700081018518519</v>
      </c>
      <c r="C47" s="7" t="s">
        <v>83</v>
      </c>
      <c r="D47" s="8">
        <v>36</v>
      </c>
      <c r="E47" s="8" t="s">
        <v>258</v>
      </c>
      <c r="F47" s="9">
        <v>0.006700081018518519</v>
      </c>
      <c r="G47" s="9"/>
      <c r="H47" s="9"/>
      <c r="I47" s="9"/>
      <c r="J47" s="9"/>
      <c r="K47" s="9"/>
      <c r="L47" s="12"/>
    </row>
    <row r="48" spans="1:12" ht="13.5">
      <c r="A48" s="45">
        <v>44</v>
      </c>
      <c r="B48" s="9">
        <v>0.007138541666666667</v>
      </c>
      <c r="C48" s="7" t="s">
        <v>58</v>
      </c>
      <c r="D48" s="8">
        <v>45</v>
      </c>
      <c r="E48" s="8" t="s">
        <v>259</v>
      </c>
      <c r="F48" s="9">
        <v>0.007138541666666667</v>
      </c>
      <c r="G48" s="9"/>
      <c r="H48" s="9"/>
      <c r="I48" s="9"/>
      <c r="J48" s="9"/>
      <c r="K48" s="9"/>
      <c r="L48" s="12"/>
    </row>
    <row r="49" spans="1:12" ht="13.5">
      <c r="A49" s="45">
        <v>45</v>
      </c>
      <c r="B49" s="9">
        <v>0.008211724537037038</v>
      </c>
      <c r="C49" s="7" t="s">
        <v>78</v>
      </c>
      <c r="D49" s="8">
        <v>24</v>
      </c>
      <c r="E49" s="8" t="s">
        <v>260</v>
      </c>
      <c r="F49" s="9">
        <v>0.008211724537037038</v>
      </c>
      <c r="G49" s="9"/>
      <c r="H49" s="9"/>
      <c r="I49" s="9"/>
      <c r="J49" s="9"/>
      <c r="K49" s="9"/>
      <c r="L49" s="12"/>
    </row>
    <row r="50" spans="1:12" ht="15" thickBot="1">
      <c r="A50" s="46">
        <v>46</v>
      </c>
      <c r="B50" s="53">
        <v>0.024756944444444443</v>
      </c>
      <c r="C50" s="14" t="s">
        <v>42</v>
      </c>
      <c r="D50" s="15">
        <v>29</v>
      </c>
      <c r="E50" s="15" t="s">
        <v>261</v>
      </c>
      <c r="F50" s="53">
        <v>0.007233796296296296</v>
      </c>
      <c r="G50" s="53" t="s">
        <v>262</v>
      </c>
      <c r="H50" s="53">
        <v>0.00761574074074074</v>
      </c>
      <c r="I50" s="53" t="s">
        <v>263</v>
      </c>
      <c r="J50" s="53">
        <v>0.007615740740740742</v>
      </c>
      <c r="K50" s="53"/>
      <c r="L50" s="16"/>
    </row>
  </sheetData>
  <sheetProtection/>
  <printOptions/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F9" sqref="F9"/>
    </sheetView>
  </sheetViews>
  <sheetFormatPr defaultColWidth="4.28125" defaultRowHeight="15"/>
  <cols>
    <col min="1" max="1" width="4.140625" style="38" bestFit="1" customWidth="1"/>
    <col min="2" max="2" width="10.28125" style="39" bestFit="1" customWidth="1"/>
    <col min="3" max="3" width="24.7109375" style="40" bestFit="1" customWidth="1"/>
    <col min="4" max="4" width="8.421875" style="38" bestFit="1" customWidth="1"/>
    <col min="5" max="5" width="14.140625" style="38" bestFit="1" customWidth="1"/>
    <col min="6" max="6" width="8.140625" style="41" bestFit="1" customWidth="1"/>
    <col min="7" max="7" width="20.00390625" style="41" bestFit="1" customWidth="1"/>
    <col min="8" max="8" width="8.140625" style="41" bestFit="1" customWidth="1"/>
    <col min="9" max="9" width="15.00390625" style="41" bestFit="1" customWidth="1"/>
    <col min="10" max="10" width="8.140625" style="41" bestFit="1" customWidth="1"/>
    <col min="11" max="11" width="17.421875" style="41" bestFit="1" customWidth="1"/>
    <col min="12" max="12" width="8.140625" style="41" bestFit="1" customWidth="1"/>
    <col min="13" max="15" width="8.140625" style="40" bestFit="1" customWidth="1"/>
    <col min="16" max="16384" width="4.28125" style="40" customWidth="1"/>
  </cols>
  <sheetData>
    <row r="1" ht="13.5">
      <c r="E1" s="40"/>
    </row>
    <row r="2" ht="13.5">
      <c r="E2" s="40"/>
    </row>
    <row r="3" ht="15" thickBot="1">
      <c r="E3" s="40"/>
    </row>
    <row r="4" spans="1:12" s="74" customFormat="1" ht="13.5">
      <c r="A4" s="66" t="s">
        <v>61</v>
      </c>
      <c r="B4" s="70" t="s">
        <v>62</v>
      </c>
      <c r="C4" s="67" t="s">
        <v>63</v>
      </c>
      <c r="D4" s="71" t="s">
        <v>64</v>
      </c>
      <c r="E4" s="71"/>
      <c r="F4" s="83" t="s">
        <v>65</v>
      </c>
      <c r="G4" s="83"/>
      <c r="H4" s="83" t="s">
        <v>66</v>
      </c>
      <c r="I4" s="83"/>
      <c r="J4" s="83" t="s">
        <v>67</v>
      </c>
      <c r="K4" s="83"/>
      <c r="L4" s="68" t="s">
        <v>68</v>
      </c>
    </row>
    <row r="5" spans="1:15" ht="13.5">
      <c r="A5" s="45">
        <v>1</v>
      </c>
      <c r="B5" s="9">
        <v>0.05486755787037037</v>
      </c>
      <c r="C5" s="7" t="s">
        <v>44</v>
      </c>
      <c r="D5" s="8">
        <v>778</v>
      </c>
      <c r="E5" s="8" t="str">
        <f>'[1]Vet Men'!$C$125</f>
        <v>Glen Quarton</v>
      </c>
      <c r="F5" s="30">
        <v>0.012536076388888888</v>
      </c>
      <c r="G5" s="30" t="str">
        <f>'[1]Vet Men'!$C$126</f>
        <v>John Quaintange</v>
      </c>
      <c r="H5" s="32">
        <v>0.014883680555555558</v>
      </c>
      <c r="I5" s="30" t="str">
        <f>'[1]Vet Men'!$C$127</f>
        <v>Ray Marriott</v>
      </c>
      <c r="J5" s="32">
        <v>0.013677777777777778</v>
      </c>
      <c r="K5" s="30" t="str">
        <f>'[1]Vet Men'!$C$128</f>
        <v>Barry Attwell</v>
      </c>
      <c r="L5" s="29">
        <v>0.013770023148148146</v>
      </c>
      <c r="M5" s="41"/>
      <c r="N5" s="41"/>
      <c r="O5" s="41"/>
    </row>
    <row r="6" spans="1:15" ht="13.5">
      <c r="A6" s="45">
        <v>2</v>
      </c>
      <c r="B6" s="9">
        <v>0.05501917824074074</v>
      </c>
      <c r="C6" s="7" t="s">
        <v>57</v>
      </c>
      <c r="D6" s="8">
        <v>776</v>
      </c>
      <c r="E6" s="8" t="str">
        <f>'[1]Vet Men'!$C$41</f>
        <v>John Exley</v>
      </c>
      <c r="F6" s="30">
        <v>0.014292905092592593</v>
      </c>
      <c r="G6" s="30" t="str">
        <f>'[1]Vet Men'!$C$42</f>
        <v>Roy Treadwell</v>
      </c>
      <c r="H6" s="32">
        <v>0.013949722222222223</v>
      </c>
      <c r="I6" s="30" t="str">
        <f>'[1]Vet Men'!$C$43</f>
        <v>Richard Grant</v>
      </c>
      <c r="J6" s="32">
        <v>0.013850891203703707</v>
      </c>
      <c r="K6" s="30" t="str">
        <f>'[1]Vet Men'!$C$44</f>
        <v>Brian Green</v>
      </c>
      <c r="L6" s="29">
        <v>0.012925659722222219</v>
      </c>
      <c r="M6" s="41"/>
      <c r="N6" s="41"/>
      <c r="O6" s="41"/>
    </row>
    <row r="7" spans="1:15" ht="13.5">
      <c r="A7" s="45">
        <v>3</v>
      </c>
      <c r="B7" s="9">
        <v>0.059722025462962965</v>
      </c>
      <c r="C7" s="7" t="s">
        <v>38</v>
      </c>
      <c r="D7" s="8">
        <v>772</v>
      </c>
      <c r="E7" s="8" t="str">
        <f>'[1]Vet Men'!$C$186</f>
        <v>Nick Brown</v>
      </c>
      <c r="F7" s="30">
        <v>0.014471296296296296</v>
      </c>
      <c r="G7" s="30" t="str">
        <f>'[1]Vet Men'!$C$187</f>
        <v>Steve Williams</v>
      </c>
      <c r="H7" s="32">
        <v>0.014616898148148151</v>
      </c>
      <c r="I7" s="30" t="str">
        <f>'[1]Vet Men'!$C$188</f>
        <v>Graham Laylee</v>
      </c>
      <c r="J7" s="32">
        <v>0.015472951388888889</v>
      </c>
      <c r="K7" s="30" t="str">
        <f>'[1]Vet Men'!$C$189</f>
        <v>Mike Mann</v>
      </c>
      <c r="L7" s="29">
        <v>0.015160879629629628</v>
      </c>
      <c r="M7" s="41"/>
      <c r="N7" s="41"/>
      <c r="O7" s="41"/>
    </row>
    <row r="8" spans="1:15" ht="13.5">
      <c r="A8" s="45">
        <v>4</v>
      </c>
      <c r="B8" s="9">
        <v>0.06253799768518518</v>
      </c>
      <c r="C8" s="7" t="s">
        <v>16</v>
      </c>
      <c r="D8" s="8">
        <v>775</v>
      </c>
      <c r="E8" s="8" t="str">
        <f>'[1]Vet Men'!$C$156</f>
        <v>John Barron</v>
      </c>
      <c r="F8" s="30">
        <v>0.01511184027777778</v>
      </c>
      <c r="G8" s="30" t="str">
        <f>'[1]Vet Men'!$C$157</f>
        <v>Julian Spencer-Wood</v>
      </c>
      <c r="H8" s="32">
        <v>0.017293101851851844</v>
      </c>
      <c r="I8" s="30" t="str">
        <f>'[1]Vet Men'!$C$158</f>
        <v>Pete Boxshall</v>
      </c>
      <c r="J8" s="32">
        <v>0.01597291666666667</v>
      </c>
      <c r="K8" s="30" t="str">
        <f>'[1]Vet Men'!$C$159</f>
        <v>Berine Hutchinson</v>
      </c>
      <c r="L8" s="29">
        <v>0.014160138888888889</v>
      </c>
      <c r="M8" s="41"/>
      <c r="N8" s="41"/>
      <c r="O8" s="41"/>
    </row>
    <row r="9" spans="1:15" ht="13.5">
      <c r="A9" s="45">
        <v>5</v>
      </c>
      <c r="B9" s="9">
        <v>0.06301435185185185</v>
      </c>
      <c r="C9" s="7" t="s">
        <v>4</v>
      </c>
      <c r="D9" s="8">
        <v>771</v>
      </c>
      <c r="E9" s="8" t="str">
        <f>'[1]Vet Men'!$C$168</f>
        <v>Charlie Ritchie</v>
      </c>
      <c r="F9" s="30">
        <v>0.014235266203703703</v>
      </c>
      <c r="G9" s="30" t="str">
        <f>'[1]Vet Men'!$C$169</f>
        <v>Kerion Hunt</v>
      </c>
      <c r="H9" s="32">
        <v>0.018011875000000004</v>
      </c>
      <c r="I9" s="30" t="str">
        <f>'[1]Vet Men'!$C$170</f>
        <v>Mike Brentnall</v>
      </c>
      <c r="J9" s="32"/>
      <c r="K9" s="32" t="str">
        <f>'[1]Vet Men'!$C$171</f>
        <v>Gerald Meah</v>
      </c>
      <c r="L9" s="29"/>
      <c r="M9" s="41"/>
      <c r="N9" s="41"/>
      <c r="O9" s="41"/>
    </row>
    <row r="10" spans="1:15" ht="13.5">
      <c r="A10" s="45">
        <v>6</v>
      </c>
      <c r="B10" s="9">
        <v>0.0650931712962963</v>
      </c>
      <c r="C10" s="7" t="s">
        <v>29</v>
      </c>
      <c r="D10" s="8">
        <v>774</v>
      </c>
      <c r="E10" s="8" t="str">
        <f>'[1]Vet Men'!$C$57</f>
        <v>John Bienall</v>
      </c>
      <c r="F10" s="32"/>
      <c r="G10" s="32" t="str">
        <f>'[1]Vet Men'!$C$58</f>
        <v>Andy Torrance</v>
      </c>
      <c r="H10" s="32">
        <v>0.03139533564814815</v>
      </c>
      <c r="I10" s="30" t="str">
        <f>'[1]Vet Men'!$C$59</f>
        <v>Trevor Steeples</v>
      </c>
      <c r="J10" s="32"/>
      <c r="K10" s="32" t="str">
        <f>'[1]Vet Men'!$C$60</f>
        <v>Chris Tasker</v>
      </c>
      <c r="L10" s="29"/>
      <c r="M10" s="41"/>
      <c r="N10" s="41"/>
      <c r="O10" s="41"/>
    </row>
    <row r="11" spans="1:15" ht="13.5">
      <c r="A11" s="45">
        <v>7</v>
      </c>
      <c r="B11" s="9">
        <v>0.049667094907407415</v>
      </c>
      <c r="C11" s="7" t="s">
        <v>44</v>
      </c>
      <c r="D11" s="8">
        <v>779</v>
      </c>
      <c r="E11" s="8" t="str">
        <f>'[1]Vet Men'!$C$129</f>
        <v>Matt Saunders</v>
      </c>
      <c r="F11" s="30">
        <v>0.014770023148148148</v>
      </c>
      <c r="G11" s="30" t="str">
        <f>'[1]Vet Men'!$C$130</f>
        <v>John Worth</v>
      </c>
      <c r="H11" s="32">
        <v>0.01686165509259259</v>
      </c>
      <c r="I11" s="30" t="str">
        <f>'[1]Vet Men'!$C$131</f>
        <v>Paul Williams</v>
      </c>
      <c r="J11" s="32">
        <v>0.01803541666666668</v>
      </c>
      <c r="K11" s="30"/>
      <c r="L11" s="29"/>
      <c r="M11" s="41"/>
      <c r="N11" s="41"/>
      <c r="O11" s="41"/>
    </row>
    <row r="12" spans="1:15" ht="13.5">
      <c r="A12" s="45">
        <v>8</v>
      </c>
      <c r="B12" s="9">
        <v>0.05186820601851852</v>
      </c>
      <c r="C12" s="7" t="s">
        <v>34</v>
      </c>
      <c r="D12" s="8">
        <v>773</v>
      </c>
      <c r="E12" s="8" t="str">
        <f>'[1]Vet Men'!$C$22</f>
        <v>Charles Lawrie</v>
      </c>
      <c r="F12" s="30">
        <v>0.016489583333333332</v>
      </c>
      <c r="G12" s="30" t="str">
        <f>'[1]Vet Men'!$C$23</f>
        <v>Maurice Sharp</v>
      </c>
      <c r="H12" s="32">
        <v>0.017962303240740742</v>
      </c>
      <c r="I12" s="30" t="str">
        <f>'[1]Vet Men'!$C$24</f>
        <v>Tony Austin</v>
      </c>
      <c r="J12" s="32">
        <v>0.017416319444444446</v>
      </c>
      <c r="K12" s="30"/>
      <c r="L12" s="29"/>
      <c r="M12" s="41"/>
      <c r="N12" s="41"/>
      <c r="O12" s="41"/>
    </row>
    <row r="13" spans="1:15" ht="15" thickBot="1">
      <c r="A13" s="46">
        <v>9</v>
      </c>
      <c r="B13" s="37">
        <v>0.03585072916666667</v>
      </c>
      <c r="C13" s="14" t="s">
        <v>2</v>
      </c>
      <c r="D13" s="47">
        <v>780</v>
      </c>
      <c r="E13" s="47" t="str">
        <f>'[1]Vet Men'!$C$176</f>
        <v>Richie Pearson</v>
      </c>
      <c r="F13" s="48">
        <v>0.016804050925925924</v>
      </c>
      <c r="G13" s="48" t="str">
        <f>'[1]Vet Men'!$C$177</f>
        <v>Peter Haynes</v>
      </c>
      <c r="H13" s="84">
        <v>0.019046678240740748</v>
      </c>
      <c r="I13" s="48"/>
      <c r="J13" s="84"/>
      <c r="K13" s="48"/>
      <c r="L13" s="85"/>
      <c r="M13" s="41"/>
      <c r="N13" s="41"/>
      <c r="O13" s="41"/>
    </row>
  </sheetData>
  <sheetProtection/>
  <printOptions/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selection activeCell="A15" sqref="A15:IV15"/>
    </sheetView>
  </sheetViews>
  <sheetFormatPr defaultColWidth="84.8515625" defaultRowHeight="15"/>
  <cols>
    <col min="1" max="1" width="4.140625" style="2" bestFit="1" customWidth="1"/>
    <col min="2" max="2" width="10.28125" style="2" bestFit="1" customWidth="1"/>
    <col min="3" max="3" width="28.421875" style="1" bestFit="1" customWidth="1"/>
    <col min="4" max="4" width="8.140625" style="2" bestFit="1" customWidth="1"/>
    <col min="5" max="5" width="23.28125" style="18" bestFit="1" customWidth="1"/>
    <col min="6" max="6" width="8.140625" style="18" bestFit="1" customWidth="1"/>
    <col min="7" max="7" width="20.421875" style="18" bestFit="1" customWidth="1"/>
    <col min="8" max="8" width="8.140625" style="18" bestFit="1" customWidth="1"/>
    <col min="9" max="9" width="24.28125" style="18" bestFit="1" customWidth="1"/>
    <col min="10" max="10" width="8.140625" style="18" bestFit="1" customWidth="1"/>
    <col min="11" max="11" width="23.28125" style="18" bestFit="1" customWidth="1"/>
    <col min="12" max="12" width="8.140625" style="18" bestFit="1" customWidth="1"/>
    <col min="13" max="16384" width="84.8515625" style="1" customWidth="1"/>
  </cols>
  <sheetData>
    <row r="1" spans="1:12" s="40" customFormat="1" ht="13.5">
      <c r="A1" s="38"/>
      <c r="B1" s="39"/>
      <c r="D1" s="38"/>
      <c r="E1" s="86"/>
      <c r="F1" s="97"/>
      <c r="G1" s="97"/>
      <c r="H1" s="97"/>
      <c r="I1" s="97"/>
      <c r="J1" s="97"/>
      <c r="K1" s="97"/>
      <c r="L1" s="97"/>
    </row>
    <row r="2" spans="1:12" s="40" customFormat="1" ht="13.5">
      <c r="A2" s="38"/>
      <c r="B2" s="39"/>
      <c r="D2" s="38"/>
      <c r="E2" s="86"/>
      <c r="F2" s="97"/>
      <c r="G2" s="97"/>
      <c r="H2" s="97"/>
      <c r="I2" s="97"/>
      <c r="J2" s="97"/>
      <c r="K2" s="97"/>
      <c r="L2" s="97"/>
    </row>
    <row r="3" spans="1:12" s="40" customFormat="1" ht="15" thickBot="1">
      <c r="A3" s="38"/>
      <c r="B3" s="39"/>
      <c r="D3" s="38"/>
      <c r="E3" s="86"/>
      <c r="F3" s="97"/>
      <c r="G3" s="97"/>
      <c r="H3" s="97"/>
      <c r="I3" s="97"/>
      <c r="J3" s="97"/>
      <c r="K3" s="97"/>
      <c r="L3" s="97"/>
    </row>
    <row r="4" spans="1:12" ht="13.5">
      <c r="A4" s="27" t="s">
        <v>61</v>
      </c>
      <c r="B4" s="28" t="s">
        <v>62</v>
      </c>
      <c r="C4" s="35" t="s">
        <v>63</v>
      </c>
      <c r="D4" s="28" t="s">
        <v>85</v>
      </c>
      <c r="E4" s="59"/>
      <c r="F4" s="59" t="s">
        <v>65</v>
      </c>
      <c r="G4" s="59"/>
      <c r="H4" s="59" t="s">
        <v>66</v>
      </c>
      <c r="I4" s="59"/>
      <c r="J4" s="59" t="s">
        <v>67</v>
      </c>
      <c r="K4" s="59"/>
      <c r="L4" s="124" t="s">
        <v>68</v>
      </c>
    </row>
    <row r="5" spans="1:12" ht="13.5">
      <c r="A5" s="45">
        <v>1</v>
      </c>
      <c r="B5" s="9">
        <v>0.03451388888888889</v>
      </c>
      <c r="C5" s="7" t="s">
        <v>1</v>
      </c>
      <c r="D5" s="8">
        <v>810</v>
      </c>
      <c r="E5" s="22" t="s">
        <v>1103</v>
      </c>
      <c r="F5" s="21">
        <v>0.00838306712962963</v>
      </c>
      <c r="G5" s="21" t="s">
        <v>1104</v>
      </c>
      <c r="H5" s="21">
        <v>0.00903224537037037</v>
      </c>
      <c r="I5" s="21" t="s">
        <v>1105</v>
      </c>
      <c r="J5" s="21">
        <v>0.008705752314814817</v>
      </c>
      <c r="K5" s="21" t="s">
        <v>1106</v>
      </c>
      <c r="L5" s="92">
        <v>0.00839282407407408</v>
      </c>
    </row>
    <row r="6" spans="1:12" ht="13.5">
      <c r="A6" s="45">
        <v>2</v>
      </c>
      <c r="B6" s="9">
        <v>0.035739814814814815</v>
      </c>
      <c r="C6" s="7" t="s">
        <v>4</v>
      </c>
      <c r="D6" s="8">
        <v>829</v>
      </c>
      <c r="E6" s="22" t="s">
        <v>1107</v>
      </c>
      <c r="F6" s="21">
        <v>0.008570914351851852</v>
      </c>
      <c r="G6" s="21" t="s">
        <v>1108</v>
      </c>
      <c r="H6" s="21">
        <v>0.008780324074074076</v>
      </c>
      <c r="I6" s="21" t="s">
        <v>1109</v>
      </c>
      <c r="J6" s="21">
        <v>0.009710682870370368</v>
      </c>
      <c r="K6" s="21" t="s">
        <v>1110</v>
      </c>
      <c r="L6" s="92">
        <v>0.008677893518518519</v>
      </c>
    </row>
    <row r="7" spans="1:12" ht="13.5">
      <c r="A7" s="45">
        <v>3</v>
      </c>
      <c r="B7" s="9">
        <v>0.035883483796296294</v>
      </c>
      <c r="C7" s="7" t="s">
        <v>80</v>
      </c>
      <c r="D7" s="8">
        <v>893</v>
      </c>
      <c r="E7" s="22" t="s">
        <v>1111</v>
      </c>
      <c r="F7" s="21">
        <v>0.008724618055555555</v>
      </c>
      <c r="G7" s="21" t="s">
        <v>1112</v>
      </c>
      <c r="H7" s="21">
        <v>0.008676921296296295</v>
      </c>
      <c r="I7" s="21" t="s">
        <v>1113</v>
      </c>
      <c r="J7" s="21">
        <f>TIME(0,38,40)-H7-F7</f>
        <v>0.009450312499999997</v>
      </c>
      <c r="K7" s="21" t="s">
        <v>1114</v>
      </c>
      <c r="L7" s="92">
        <f>B7-F7-H7-J7</f>
        <v>0.009031631944444443</v>
      </c>
    </row>
    <row r="8" spans="1:12" ht="13.5">
      <c r="A8" s="45">
        <v>4</v>
      </c>
      <c r="B8" s="9">
        <v>0.035971030092592594</v>
      </c>
      <c r="C8" s="7" t="s">
        <v>33</v>
      </c>
      <c r="D8" s="8">
        <v>888</v>
      </c>
      <c r="E8" s="22" t="s">
        <v>1115</v>
      </c>
      <c r="F8" s="21">
        <v>0.00880960648148148</v>
      </c>
      <c r="G8" s="21" t="s">
        <v>1116</v>
      </c>
      <c r="H8" s="21">
        <v>0.009145868055555558</v>
      </c>
      <c r="I8" s="21" t="s">
        <v>1117</v>
      </c>
      <c r="J8" s="21">
        <v>0.008650856481481478</v>
      </c>
      <c r="K8" s="21" t="s">
        <v>1118</v>
      </c>
      <c r="L8" s="92">
        <v>0.009364699074074077</v>
      </c>
    </row>
    <row r="9" spans="1:12" ht="13.5">
      <c r="A9" s="45">
        <v>5</v>
      </c>
      <c r="B9" s="9">
        <v>0.036382523148148146</v>
      </c>
      <c r="C9" s="7" t="s">
        <v>2</v>
      </c>
      <c r="D9" s="8">
        <v>880</v>
      </c>
      <c r="E9" s="22" t="s">
        <v>1119</v>
      </c>
      <c r="F9" s="21">
        <v>0.008769560185185186</v>
      </c>
      <c r="G9" s="21" t="s">
        <v>1120</v>
      </c>
      <c r="H9" s="21">
        <v>0.009192476851851851</v>
      </c>
      <c r="I9" s="21" t="s">
        <v>1121</v>
      </c>
      <c r="J9" s="21">
        <v>0.009038275462962965</v>
      </c>
      <c r="K9" s="21" t="s">
        <v>1122</v>
      </c>
      <c r="L9" s="92">
        <v>0.009382210648148145</v>
      </c>
    </row>
    <row r="10" spans="1:12" ht="13.5">
      <c r="A10" s="45">
        <v>6</v>
      </c>
      <c r="B10" s="9">
        <v>0.03643306712962963</v>
      </c>
      <c r="C10" s="7" t="s">
        <v>20</v>
      </c>
      <c r="D10" s="8">
        <v>832</v>
      </c>
      <c r="E10" s="22" t="s">
        <v>1123</v>
      </c>
      <c r="F10" s="21">
        <v>0.008886805555555556</v>
      </c>
      <c r="G10" s="21" t="s">
        <v>1124</v>
      </c>
      <c r="H10" s="21">
        <v>0.009546990740740743</v>
      </c>
      <c r="I10" s="21" t="s">
        <v>1125</v>
      </c>
      <c r="J10" s="21">
        <v>0.00931200231481481</v>
      </c>
      <c r="K10" s="21" t="s">
        <v>1126</v>
      </c>
      <c r="L10" s="92">
        <v>0.008687268518518525</v>
      </c>
    </row>
    <row r="11" spans="1:12" ht="13.5">
      <c r="A11" s="45">
        <v>7</v>
      </c>
      <c r="B11" s="9">
        <v>0.03648707175925926</v>
      </c>
      <c r="C11" s="7" t="s">
        <v>35</v>
      </c>
      <c r="D11" s="8">
        <v>816</v>
      </c>
      <c r="E11" s="22" t="s">
        <v>1127</v>
      </c>
      <c r="F11" s="21">
        <v>0.009738043981481481</v>
      </c>
      <c r="G11" s="21" t="s">
        <v>1128</v>
      </c>
      <c r="H11" s="21">
        <v>0.009571064814814813</v>
      </c>
      <c r="I11" s="21" t="s">
        <v>1129</v>
      </c>
      <c r="J11" s="21">
        <v>0.010152500000000002</v>
      </c>
      <c r="K11" s="21" t="s">
        <v>1130</v>
      </c>
      <c r="L11" s="92">
        <v>0.007025462962962966</v>
      </c>
    </row>
    <row r="12" spans="1:12" ht="13.5">
      <c r="A12" s="45">
        <v>8</v>
      </c>
      <c r="B12" s="9">
        <v>0.036559062499999996</v>
      </c>
      <c r="C12" s="7" t="s">
        <v>44</v>
      </c>
      <c r="D12" s="8">
        <v>878</v>
      </c>
      <c r="E12" s="22" t="s">
        <v>1131</v>
      </c>
      <c r="F12" s="21">
        <v>0.008496643518518518</v>
      </c>
      <c r="G12" s="21" t="s">
        <v>1132</v>
      </c>
      <c r="H12" s="21">
        <v>0.009322766203703703</v>
      </c>
      <c r="I12" s="21" t="s">
        <v>1133</v>
      </c>
      <c r="J12" s="21">
        <v>0.009724074074074076</v>
      </c>
      <c r="K12" s="21" t="s">
        <v>1134</v>
      </c>
      <c r="L12" s="92">
        <v>0.0090155787037037</v>
      </c>
    </row>
    <row r="13" spans="1:12" ht="13.5">
      <c r="A13" s="45">
        <v>9</v>
      </c>
      <c r="B13" s="9">
        <v>0.036693668981481485</v>
      </c>
      <c r="C13" s="7" t="s">
        <v>4</v>
      </c>
      <c r="D13" s="8">
        <v>830</v>
      </c>
      <c r="E13" s="22" t="s">
        <v>1135</v>
      </c>
      <c r="F13" s="21">
        <v>0.009168831018518519</v>
      </c>
      <c r="G13" s="21" t="s">
        <v>1136</v>
      </c>
      <c r="H13" s="21">
        <v>0.01044335648148148</v>
      </c>
      <c r="I13" s="140" t="s">
        <v>1137</v>
      </c>
      <c r="J13" s="136">
        <v>0.009878634259259257</v>
      </c>
      <c r="K13" s="136" t="s">
        <v>1136</v>
      </c>
      <c r="L13" s="92">
        <v>0.0072028472222222285</v>
      </c>
    </row>
    <row r="14" spans="1:12" ht="13.5">
      <c r="A14" s="45">
        <v>10</v>
      </c>
      <c r="B14" s="9">
        <v>0.036912812499999996</v>
      </c>
      <c r="C14" s="7" t="s">
        <v>11</v>
      </c>
      <c r="D14" s="8">
        <v>822</v>
      </c>
      <c r="E14" s="22" t="s">
        <v>1138</v>
      </c>
      <c r="F14" s="21">
        <v>0.009473530092592592</v>
      </c>
      <c r="G14" s="21" t="s">
        <v>1139</v>
      </c>
      <c r="H14" s="21">
        <v>0.008958333333333334</v>
      </c>
      <c r="I14" s="21" t="s">
        <v>1140</v>
      </c>
      <c r="J14" s="21">
        <v>0.008396180555555553</v>
      </c>
      <c r="K14" s="21" t="s">
        <v>1141</v>
      </c>
      <c r="L14" s="92">
        <v>0.010084143518518517</v>
      </c>
    </row>
    <row r="15" spans="1:12" s="178" customFormat="1" ht="13.5">
      <c r="A15" s="141">
        <v>11</v>
      </c>
      <c r="B15" s="147">
        <f>F15+H15+J15+L15</f>
        <v>0.03699074074074074</v>
      </c>
      <c r="C15" s="162" t="s">
        <v>69</v>
      </c>
      <c r="D15" s="148">
        <v>902</v>
      </c>
      <c r="E15" s="162" t="s">
        <v>2109</v>
      </c>
      <c r="F15" s="159">
        <v>0.008865740740740742</v>
      </c>
      <c r="G15" s="159" t="s">
        <v>2110</v>
      </c>
      <c r="H15" s="160">
        <f>TIME(0,26,46)-F15</f>
        <v>0.00972222222222222</v>
      </c>
      <c r="I15" s="160" t="s">
        <v>2111</v>
      </c>
      <c r="J15" s="159">
        <f>TIME(0,40,2)-F15-H15</f>
        <v>0.00921296296296296</v>
      </c>
      <c r="K15" s="159" t="s">
        <v>2112</v>
      </c>
      <c r="L15" s="159">
        <f>TIME(0,53,16)-H15-J15-F15</f>
        <v>0.009189814814814819</v>
      </c>
    </row>
    <row r="16" spans="1:12" ht="13.5">
      <c r="A16" s="45">
        <v>12</v>
      </c>
      <c r="B16" s="9">
        <v>0.03724579861111111</v>
      </c>
      <c r="C16" s="7" t="s">
        <v>43</v>
      </c>
      <c r="D16" s="8">
        <v>873</v>
      </c>
      <c r="E16" s="22" t="s">
        <v>1142</v>
      </c>
      <c r="F16" s="21">
        <v>0.008755474537037037</v>
      </c>
      <c r="G16" s="21" t="s">
        <v>1143</v>
      </c>
      <c r="H16" s="21">
        <v>0.009629710648148148</v>
      </c>
      <c r="I16" s="21" t="s">
        <v>1144</v>
      </c>
      <c r="J16" s="21">
        <v>0.009630289351851853</v>
      </c>
      <c r="K16" s="21" t="s">
        <v>1145</v>
      </c>
      <c r="L16" s="92">
        <v>0.009230324074074071</v>
      </c>
    </row>
    <row r="17" spans="1:12" ht="13.5">
      <c r="A17" s="45">
        <v>13</v>
      </c>
      <c r="B17" s="9">
        <v>0.03736003472222222</v>
      </c>
      <c r="C17" s="7" t="s">
        <v>8</v>
      </c>
      <c r="D17" s="8">
        <v>824</v>
      </c>
      <c r="E17" s="22" t="s">
        <v>1146</v>
      </c>
      <c r="F17" s="21">
        <v>0.009019212962962963</v>
      </c>
      <c r="G17" s="21" t="s">
        <v>1147</v>
      </c>
      <c r="H17" s="21">
        <v>0.009269247685185186</v>
      </c>
      <c r="I17" s="21" t="s">
        <v>1148</v>
      </c>
      <c r="J17" s="21">
        <v>0.010063703703703703</v>
      </c>
      <c r="K17" s="21" t="s">
        <v>1149</v>
      </c>
      <c r="L17" s="92">
        <v>0.009007870370370367</v>
      </c>
    </row>
    <row r="18" spans="1:12" ht="13.5">
      <c r="A18" s="45">
        <v>14</v>
      </c>
      <c r="B18" s="9">
        <v>0.037390821759259264</v>
      </c>
      <c r="C18" s="7" t="s">
        <v>12</v>
      </c>
      <c r="D18" s="8">
        <v>897</v>
      </c>
      <c r="E18" s="22" t="s">
        <v>1150</v>
      </c>
      <c r="F18" s="21">
        <v>0.009647997685185185</v>
      </c>
      <c r="G18" s="21" t="s">
        <v>1151</v>
      </c>
      <c r="H18" s="21">
        <v>0.009197488425925927</v>
      </c>
      <c r="I18" s="21" t="s">
        <v>1152</v>
      </c>
      <c r="J18" s="21">
        <v>0.009596874999999998</v>
      </c>
      <c r="K18" s="21" t="s">
        <v>1153</v>
      </c>
      <c r="L18" s="92">
        <v>0.008948460648148155</v>
      </c>
    </row>
    <row r="19" spans="1:12" ht="13.5">
      <c r="A19" s="45">
        <v>15</v>
      </c>
      <c r="B19" s="9">
        <v>0.03745396990740741</v>
      </c>
      <c r="C19" s="7" t="s">
        <v>0</v>
      </c>
      <c r="D19" s="8">
        <v>854</v>
      </c>
      <c r="E19" s="22" t="s">
        <v>1154</v>
      </c>
      <c r="F19" s="21">
        <v>0.008748692129629629</v>
      </c>
      <c r="G19" s="21" t="s">
        <v>1155</v>
      </c>
      <c r="H19" s="21">
        <v>0.009044247685185188</v>
      </c>
      <c r="I19" s="21" t="s">
        <v>1156</v>
      </c>
      <c r="J19" s="21">
        <v>0.00931238425925926</v>
      </c>
      <c r="K19" s="21" t="s">
        <v>1157</v>
      </c>
      <c r="L19" s="92">
        <v>0.010348645833333333</v>
      </c>
    </row>
    <row r="20" spans="1:12" ht="13.5">
      <c r="A20" s="45">
        <v>16</v>
      </c>
      <c r="B20" s="9">
        <v>0.03774684027777778</v>
      </c>
      <c r="C20" s="7" t="s">
        <v>1</v>
      </c>
      <c r="D20" s="8">
        <v>811</v>
      </c>
      <c r="E20" s="22" t="s">
        <v>1158</v>
      </c>
      <c r="F20" s="21">
        <v>0.009249502314814815</v>
      </c>
      <c r="G20" s="21" t="s">
        <v>1159</v>
      </c>
      <c r="H20" s="21">
        <v>0.008978043981481483</v>
      </c>
      <c r="I20" s="21" t="s">
        <v>1160</v>
      </c>
      <c r="J20" s="21">
        <v>0.009585960648148147</v>
      </c>
      <c r="K20" s="21" t="s">
        <v>1161</v>
      </c>
      <c r="L20" s="92">
        <v>0.009933333333333332</v>
      </c>
    </row>
    <row r="21" spans="1:12" ht="13.5">
      <c r="A21" s="45">
        <v>17</v>
      </c>
      <c r="B21" s="9">
        <v>0.03801716435185185</v>
      </c>
      <c r="C21" s="7" t="s">
        <v>18</v>
      </c>
      <c r="D21" s="8">
        <v>846</v>
      </c>
      <c r="E21" s="22" t="s">
        <v>1162</v>
      </c>
      <c r="F21" s="21">
        <v>0.009488888888888889</v>
      </c>
      <c r="G21" s="21" t="s">
        <v>1163</v>
      </c>
      <c r="H21" s="21">
        <v>0.00896936342592593</v>
      </c>
      <c r="I21" s="21" t="s">
        <v>1164</v>
      </c>
      <c r="J21" s="21">
        <v>0.009845451388888888</v>
      </c>
      <c r="K21" s="21" t="s">
        <v>1165</v>
      </c>
      <c r="L21" s="92">
        <v>0.009713460648148146</v>
      </c>
    </row>
    <row r="22" spans="1:12" ht="13.5">
      <c r="A22" s="45">
        <v>18</v>
      </c>
      <c r="B22" s="9">
        <v>0.0382184375</v>
      </c>
      <c r="C22" s="7" t="s">
        <v>92</v>
      </c>
      <c r="D22" s="8">
        <v>817</v>
      </c>
      <c r="E22" s="22" t="s">
        <v>1166</v>
      </c>
      <c r="F22" s="21">
        <v>0.009148530092592592</v>
      </c>
      <c r="G22" s="21" t="s">
        <v>1167</v>
      </c>
      <c r="H22" s="21">
        <v>0.010132025462962962</v>
      </c>
      <c r="I22" s="21" t="s">
        <v>1168</v>
      </c>
      <c r="J22" s="21">
        <v>0.009556678240740742</v>
      </c>
      <c r="K22" s="21" t="s">
        <v>1169</v>
      </c>
      <c r="L22" s="92">
        <v>0.009381203703703704</v>
      </c>
    </row>
    <row r="23" spans="1:12" ht="13.5">
      <c r="A23" s="45">
        <v>19</v>
      </c>
      <c r="B23" s="9">
        <v>0.03848730324074074</v>
      </c>
      <c r="C23" s="7" t="s">
        <v>75</v>
      </c>
      <c r="D23" s="8">
        <v>836</v>
      </c>
      <c r="E23" s="22" t="s">
        <v>1170</v>
      </c>
      <c r="F23" s="21">
        <v>0.009192361111111111</v>
      </c>
      <c r="G23" s="21" t="s">
        <v>1171</v>
      </c>
      <c r="H23" s="21">
        <v>0.009404942129629631</v>
      </c>
      <c r="I23" s="21" t="s">
        <v>1172</v>
      </c>
      <c r="J23" s="21">
        <v>0.008878356481481484</v>
      </c>
      <c r="K23" s="21" t="s">
        <v>1173</v>
      </c>
      <c r="L23" s="92">
        <v>0.011011643518518514</v>
      </c>
    </row>
    <row r="24" spans="1:12" ht="13.5">
      <c r="A24" s="45">
        <v>20</v>
      </c>
      <c r="B24" s="9">
        <v>0.03850300925925926</v>
      </c>
      <c r="C24" s="7" t="s">
        <v>93</v>
      </c>
      <c r="D24" s="8">
        <v>831</v>
      </c>
      <c r="E24" s="22" t="s">
        <v>1174</v>
      </c>
      <c r="F24" s="21">
        <v>0.009007175925925925</v>
      </c>
      <c r="G24" s="21" t="s">
        <v>1175</v>
      </c>
      <c r="H24" s="21">
        <v>0.00924221064814815</v>
      </c>
      <c r="I24" s="21" t="s">
        <v>1176</v>
      </c>
      <c r="J24" s="21">
        <v>0.009816469907407404</v>
      </c>
      <c r="K24" s="21" t="s">
        <v>1177</v>
      </c>
      <c r="L24" s="92">
        <v>0.010437152777777778</v>
      </c>
    </row>
    <row r="25" spans="1:12" ht="13.5">
      <c r="A25" s="45">
        <v>21</v>
      </c>
      <c r="B25" s="9">
        <v>0.038540243055555555</v>
      </c>
      <c r="C25" s="7" t="s">
        <v>28</v>
      </c>
      <c r="D25" s="8">
        <v>849</v>
      </c>
      <c r="E25" s="22" t="s">
        <v>1178</v>
      </c>
      <c r="F25" s="21">
        <v>0.00920335648148148</v>
      </c>
      <c r="G25" s="21" t="s">
        <v>1179</v>
      </c>
      <c r="H25" s="21">
        <v>0.009478043981481483</v>
      </c>
      <c r="I25" s="21" t="s">
        <v>1180</v>
      </c>
      <c r="J25" s="21">
        <v>0.010014780092592587</v>
      </c>
      <c r="K25" s="21" t="s">
        <v>1181</v>
      </c>
      <c r="L25" s="92">
        <v>0.009844062500000004</v>
      </c>
    </row>
    <row r="26" spans="1:12" ht="13.5">
      <c r="A26" s="45">
        <v>22</v>
      </c>
      <c r="B26" s="9">
        <v>0.038847685185185186</v>
      </c>
      <c r="C26" s="7" t="s">
        <v>76</v>
      </c>
      <c r="D26" s="8">
        <v>827</v>
      </c>
      <c r="E26" s="22" t="s">
        <v>1182</v>
      </c>
      <c r="F26" s="21">
        <v>0.00829861111111111</v>
      </c>
      <c r="G26" s="21" t="s">
        <v>1183</v>
      </c>
      <c r="H26" s="21">
        <v>0.0011695949074074022</v>
      </c>
      <c r="I26" s="21" t="s">
        <v>1184</v>
      </c>
      <c r="J26" s="21">
        <v>0.010765393518518521</v>
      </c>
      <c r="K26" s="21" t="s">
        <v>1185</v>
      </c>
      <c r="L26" s="92">
        <v>0.009836805555555557</v>
      </c>
    </row>
    <row r="27" spans="1:12" ht="13.5">
      <c r="A27" s="45">
        <v>23</v>
      </c>
      <c r="B27" s="9">
        <v>0.03898734953703704</v>
      </c>
      <c r="C27" s="7" t="s">
        <v>2</v>
      </c>
      <c r="D27" s="8">
        <v>881</v>
      </c>
      <c r="E27" s="22" t="s">
        <v>1186</v>
      </c>
      <c r="F27" s="21">
        <v>0.009307060185185184</v>
      </c>
      <c r="G27" s="21" t="s">
        <v>1187</v>
      </c>
      <c r="H27" s="21">
        <v>0.009707442129629632</v>
      </c>
      <c r="I27" s="21" t="s">
        <v>1188</v>
      </c>
      <c r="J27" s="21">
        <v>0.010281412037037033</v>
      </c>
      <c r="K27" s="21" t="s">
        <v>1189</v>
      </c>
      <c r="L27" s="92">
        <v>0.009691435185185188</v>
      </c>
    </row>
    <row r="28" spans="1:12" ht="13.5">
      <c r="A28" s="45">
        <v>24</v>
      </c>
      <c r="B28" s="9">
        <v>0.0390190162037037</v>
      </c>
      <c r="C28" s="7" t="s">
        <v>13</v>
      </c>
      <c r="D28" s="8">
        <v>852</v>
      </c>
      <c r="E28" s="22" t="s">
        <v>1190</v>
      </c>
      <c r="F28" s="21">
        <v>0.008547916666666667</v>
      </c>
      <c r="G28" s="21" t="s">
        <v>1191</v>
      </c>
      <c r="H28" s="21">
        <v>0.009722141203703702</v>
      </c>
      <c r="I28" s="21" t="s">
        <v>1192</v>
      </c>
      <c r="J28" s="21">
        <v>0.010620833333333336</v>
      </c>
      <c r="K28" s="21" t="s">
        <v>1193</v>
      </c>
      <c r="L28" s="92">
        <v>0.010128124999999998</v>
      </c>
    </row>
    <row r="29" spans="1:12" ht="13.5">
      <c r="A29" s="45">
        <v>25</v>
      </c>
      <c r="B29" s="9">
        <v>0.03915454861111111</v>
      </c>
      <c r="C29" s="7" t="s">
        <v>81</v>
      </c>
      <c r="D29" s="8">
        <v>842</v>
      </c>
      <c r="E29" s="22" t="s">
        <v>1194</v>
      </c>
      <c r="F29" s="21">
        <v>0.008882754629629631</v>
      </c>
      <c r="G29" s="21" t="s">
        <v>1195</v>
      </c>
      <c r="H29" s="21">
        <v>0.009662465277777773</v>
      </c>
      <c r="I29" s="21" t="s">
        <v>1196</v>
      </c>
      <c r="J29" s="21">
        <v>0.010171527777777783</v>
      </c>
      <c r="K29" s="21" t="s">
        <v>1197</v>
      </c>
      <c r="L29" s="92">
        <v>0.010437800925925923</v>
      </c>
    </row>
    <row r="30" spans="1:12" ht="13.5">
      <c r="A30" s="45">
        <v>26</v>
      </c>
      <c r="B30" s="9">
        <v>0.03946096064814814</v>
      </c>
      <c r="C30" s="7" t="s">
        <v>6</v>
      </c>
      <c r="D30" s="8">
        <v>820</v>
      </c>
      <c r="E30" s="22" t="s">
        <v>1198</v>
      </c>
      <c r="F30" s="21">
        <v>0.008906944444444445</v>
      </c>
      <c r="G30" s="21" t="s">
        <v>1199</v>
      </c>
      <c r="H30" s="21">
        <v>0.010452858796296297</v>
      </c>
      <c r="I30" s="21" t="s">
        <v>1200</v>
      </c>
      <c r="J30" s="21">
        <v>0.009775879629629627</v>
      </c>
      <c r="K30" s="21" t="s">
        <v>1201</v>
      </c>
      <c r="L30" s="92">
        <v>0.010325277777777774</v>
      </c>
    </row>
    <row r="31" spans="1:12" ht="13.5">
      <c r="A31" s="45">
        <v>27</v>
      </c>
      <c r="B31" s="9">
        <v>0.03974872685185185</v>
      </c>
      <c r="C31" s="7" t="s">
        <v>16</v>
      </c>
      <c r="D31" s="8">
        <v>859</v>
      </c>
      <c r="E31" s="22" t="s">
        <v>1202</v>
      </c>
      <c r="F31" s="21">
        <v>0.009545104166666667</v>
      </c>
      <c r="G31" s="21" t="s">
        <v>1203</v>
      </c>
      <c r="H31" s="21">
        <v>0.010101574074074074</v>
      </c>
      <c r="I31" s="21" t="s">
        <v>1204</v>
      </c>
      <c r="J31" s="21">
        <v>0.010282916666666666</v>
      </c>
      <c r="K31" s="21" t="s">
        <v>1205</v>
      </c>
      <c r="L31" s="92">
        <v>0.009819131944444445</v>
      </c>
    </row>
    <row r="32" spans="1:12" ht="13.5">
      <c r="A32" s="45">
        <v>28</v>
      </c>
      <c r="B32" s="9">
        <v>0.039792395833333334</v>
      </c>
      <c r="C32" s="7" t="s">
        <v>1</v>
      </c>
      <c r="D32" s="8">
        <v>812</v>
      </c>
      <c r="E32" s="22" t="s">
        <v>1206</v>
      </c>
      <c r="F32" s="21">
        <v>0.00969386574074074</v>
      </c>
      <c r="G32" s="21" t="s">
        <v>1207</v>
      </c>
      <c r="H32" s="21">
        <v>0.010001469907407407</v>
      </c>
      <c r="I32" s="21" t="s">
        <v>1208</v>
      </c>
      <c r="J32" s="21">
        <v>0.009362222222222223</v>
      </c>
      <c r="K32" s="21" t="s">
        <v>1209</v>
      </c>
      <c r="L32" s="92">
        <v>0.010734837962962963</v>
      </c>
    </row>
    <row r="33" spans="1:12" ht="13.5">
      <c r="A33" s="45">
        <v>29</v>
      </c>
      <c r="B33" s="9">
        <v>0.03987271990740741</v>
      </c>
      <c r="C33" s="7" t="s">
        <v>17</v>
      </c>
      <c r="D33" s="8">
        <v>868</v>
      </c>
      <c r="E33" s="22" t="s">
        <v>1210</v>
      </c>
      <c r="F33" s="21">
        <v>0.009010381944444444</v>
      </c>
      <c r="G33" s="21" t="s">
        <v>1211</v>
      </c>
      <c r="H33" s="21">
        <v>0.010131018518518522</v>
      </c>
      <c r="I33" s="21" t="s">
        <v>1212</v>
      </c>
      <c r="J33" s="21">
        <v>0.009246134259259256</v>
      </c>
      <c r="K33" s="21" t="s">
        <v>1213</v>
      </c>
      <c r="L33" s="92">
        <v>0.011485185185185185</v>
      </c>
    </row>
    <row r="34" spans="1:12" ht="13.5">
      <c r="A34" s="45">
        <v>30</v>
      </c>
      <c r="B34" s="9">
        <v>0.04001658564814815</v>
      </c>
      <c r="C34" s="7" t="s">
        <v>43</v>
      </c>
      <c r="D34" s="8">
        <v>874</v>
      </c>
      <c r="E34" s="22" t="s">
        <v>1214</v>
      </c>
      <c r="F34" s="21">
        <v>0.009980902777777778</v>
      </c>
      <c r="G34" s="21" t="s">
        <v>1215</v>
      </c>
      <c r="H34" s="21">
        <v>0.009525694444444446</v>
      </c>
      <c r="I34" s="21" t="s">
        <v>1216</v>
      </c>
      <c r="J34" s="21">
        <v>0.010375613425925925</v>
      </c>
      <c r="K34" s="21" t="s">
        <v>1217</v>
      </c>
      <c r="L34" s="92">
        <v>0.010134374999999998</v>
      </c>
    </row>
    <row r="35" spans="1:12" ht="13.5">
      <c r="A35" s="45">
        <v>31</v>
      </c>
      <c r="B35" s="9">
        <v>0.04004274305555556</v>
      </c>
      <c r="C35" s="7" t="s">
        <v>20</v>
      </c>
      <c r="D35" s="8">
        <v>833</v>
      </c>
      <c r="E35" s="22" t="s">
        <v>1218</v>
      </c>
      <c r="F35" s="21">
        <v>0.00945980324074074</v>
      </c>
      <c r="G35" s="21" t="s">
        <v>1219</v>
      </c>
      <c r="H35" s="21">
        <v>0.010103738425925926</v>
      </c>
      <c r="I35" s="21" t="s">
        <v>1220</v>
      </c>
      <c r="J35" s="21">
        <v>0.0099690625</v>
      </c>
      <c r="K35" s="21" t="s">
        <v>1221</v>
      </c>
      <c r="L35" s="92">
        <v>0.010510138888888892</v>
      </c>
    </row>
    <row r="36" spans="1:12" ht="13.5">
      <c r="A36" s="45">
        <v>32</v>
      </c>
      <c r="B36" s="9">
        <v>0.04009579861111111</v>
      </c>
      <c r="C36" s="7" t="s">
        <v>94</v>
      </c>
      <c r="D36" s="8">
        <v>818</v>
      </c>
      <c r="E36" s="22" t="s">
        <v>1222</v>
      </c>
      <c r="F36" s="21">
        <v>0.009826157407407407</v>
      </c>
      <c r="G36" s="21" t="s">
        <v>1223</v>
      </c>
      <c r="H36" s="21">
        <v>0.010252118055555556</v>
      </c>
      <c r="I36" s="21" t="s">
        <v>1224</v>
      </c>
      <c r="J36" s="21">
        <v>0.00979047453703704</v>
      </c>
      <c r="K36" s="21" t="s">
        <v>1225</v>
      </c>
      <c r="L36" s="92">
        <v>0.010227048611111105</v>
      </c>
    </row>
    <row r="37" spans="1:12" ht="13.5">
      <c r="A37" s="45">
        <v>33</v>
      </c>
      <c r="B37" s="9">
        <v>0.04011408564814815</v>
      </c>
      <c r="C37" s="7" t="s">
        <v>44</v>
      </c>
      <c r="D37" s="8">
        <v>879</v>
      </c>
      <c r="E37" s="22" t="s">
        <v>1226</v>
      </c>
      <c r="F37" s="21">
        <v>0.009754479166666667</v>
      </c>
      <c r="G37" s="21" t="s">
        <v>1227</v>
      </c>
      <c r="H37" s="21">
        <v>0.010467824074074074</v>
      </c>
      <c r="I37" s="21" t="s">
        <v>1228</v>
      </c>
      <c r="J37" s="21">
        <v>0.010140625</v>
      </c>
      <c r="K37" s="21" t="s">
        <v>1229</v>
      </c>
      <c r="L37" s="92">
        <v>0.009751157407407406</v>
      </c>
    </row>
    <row r="38" spans="1:12" ht="13.5">
      <c r="A38" s="45">
        <v>34</v>
      </c>
      <c r="B38" s="9">
        <v>0.040215474537037034</v>
      </c>
      <c r="C38" s="7" t="s">
        <v>25</v>
      </c>
      <c r="D38" s="8">
        <v>882</v>
      </c>
      <c r="E38" s="22" t="s">
        <v>1230</v>
      </c>
      <c r="F38" s="21">
        <v>0.009919525462962963</v>
      </c>
      <c r="G38" s="21" t="s">
        <v>1231</v>
      </c>
      <c r="H38" s="21">
        <v>0.01117758101851852</v>
      </c>
      <c r="I38" s="21" t="s">
        <v>1232</v>
      </c>
      <c r="J38" s="21">
        <v>0.0076795949074074076</v>
      </c>
      <c r="K38" s="21" t="s">
        <v>1233</v>
      </c>
      <c r="L38" s="92">
        <v>0.011438773148148142</v>
      </c>
    </row>
    <row r="39" spans="1:12" ht="13.5">
      <c r="A39" s="45">
        <v>35</v>
      </c>
      <c r="B39" s="9">
        <v>0.04022415509259259</v>
      </c>
      <c r="C39" s="7" t="s">
        <v>95</v>
      </c>
      <c r="D39" s="8">
        <v>847</v>
      </c>
      <c r="E39" s="22" t="s">
        <v>1234</v>
      </c>
      <c r="F39" s="21">
        <v>0.009215081018518518</v>
      </c>
      <c r="G39" s="21" t="s">
        <v>1235</v>
      </c>
      <c r="H39" s="21">
        <v>0.0100221875</v>
      </c>
      <c r="I39" s="21" t="s">
        <v>1236</v>
      </c>
      <c r="J39" s="21">
        <v>0.01001172453703704</v>
      </c>
      <c r="K39" s="21" t="s">
        <v>1237</v>
      </c>
      <c r="L39" s="92">
        <v>0.010975162037037033</v>
      </c>
    </row>
    <row r="40" spans="1:12" ht="13.5">
      <c r="A40" s="45">
        <v>36</v>
      </c>
      <c r="B40" s="9">
        <v>0.04029664351851852</v>
      </c>
      <c r="C40" s="7" t="s">
        <v>50</v>
      </c>
      <c r="D40" s="8">
        <v>891</v>
      </c>
      <c r="E40" s="22" t="s">
        <v>1238</v>
      </c>
      <c r="F40" s="21">
        <v>0.009298229166666666</v>
      </c>
      <c r="G40" s="21" t="s">
        <v>1239</v>
      </c>
      <c r="H40" s="21">
        <v>0.010128703703703704</v>
      </c>
      <c r="I40" s="21" t="s">
        <v>1240</v>
      </c>
      <c r="J40" s="21">
        <v>0.010008368055555557</v>
      </c>
      <c r="K40" s="21" t="s">
        <v>1241</v>
      </c>
      <c r="L40" s="92">
        <v>0.010861342592592593</v>
      </c>
    </row>
    <row r="41" spans="1:12" ht="13.5">
      <c r="A41" s="45">
        <v>37</v>
      </c>
      <c r="B41" s="9">
        <v>0.04052265046296297</v>
      </c>
      <c r="C41" s="7" t="s">
        <v>46</v>
      </c>
      <c r="D41" s="8">
        <v>865</v>
      </c>
      <c r="E41" s="22" t="s">
        <v>1242</v>
      </c>
      <c r="F41" s="21">
        <v>0.009890891203703704</v>
      </c>
      <c r="G41" s="21" t="s">
        <v>1243</v>
      </c>
      <c r="H41" s="21">
        <v>0.010330902777777777</v>
      </c>
      <c r="I41" s="21" t="s">
        <v>1244</v>
      </c>
      <c r="J41" s="21">
        <v>0.01027122685185185</v>
      </c>
      <c r="K41" s="21" t="s">
        <v>1245</v>
      </c>
      <c r="L41" s="92">
        <v>0.010029629629629635</v>
      </c>
    </row>
    <row r="42" spans="1:12" ht="13.5">
      <c r="A42" s="45">
        <v>38</v>
      </c>
      <c r="B42" s="9">
        <v>0.040663078703703705</v>
      </c>
      <c r="C42" s="7" t="s">
        <v>30</v>
      </c>
      <c r="D42" s="8">
        <v>892</v>
      </c>
      <c r="E42" s="22" t="s">
        <v>1246</v>
      </c>
      <c r="F42" s="21">
        <v>0.010007789351851851</v>
      </c>
      <c r="G42" s="21" t="s">
        <v>1247</v>
      </c>
      <c r="H42" s="21">
        <v>0.008702858796296299</v>
      </c>
      <c r="I42" s="21" t="s">
        <v>1248</v>
      </c>
      <c r="J42" s="21">
        <v>0.01062662037037037</v>
      </c>
      <c r="K42" s="21" t="s">
        <v>1249</v>
      </c>
      <c r="L42" s="92">
        <v>0.011325810185185185</v>
      </c>
    </row>
    <row r="43" spans="1:12" ht="13.5">
      <c r="A43" s="45">
        <v>39</v>
      </c>
      <c r="B43" s="9">
        <v>0.0411360300925926</v>
      </c>
      <c r="C43" s="7" t="s">
        <v>40</v>
      </c>
      <c r="D43" s="8">
        <v>861</v>
      </c>
      <c r="E43" s="22" t="s">
        <v>1250</v>
      </c>
      <c r="F43" s="21">
        <v>0.009428738425925927</v>
      </c>
      <c r="G43" s="21" t="s">
        <v>1251</v>
      </c>
      <c r="H43" s="21">
        <v>0.010026898148148148</v>
      </c>
      <c r="I43" s="21" t="s">
        <v>1252</v>
      </c>
      <c r="J43" s="21">
        <v>0.011960567129629628</v>
      </c>
      <c r="K43" s="21" t="s">
        <v>1253</v>
      </c>
      <c r="L43" s="92">
        <v>0.009719826388888894</v>
      </c>
    </row>
    <row r="44" spans="1:12" ht="13.5">
      <c r="A44" s="45">
        <v>40</v>
      </c>
      <c r="B44" s="9">
        <v>0.041402395833333334</v>
      </c>
      <c r="C44" s="7" t="s">
        <v>14</v>
      </c>
      <c r="D44" s="8">
        <v>819</v>
      </c>
      <c r="E44" s="22" t="s">
        <v>1254</v>
      </c>
      <c r="F44" s="21">
        <v>0.009598148148148149</v>
      </c>
      <c r="G44" s="21" t="s">
        <v>1255</v>
      </c>
      <c r="H44" s="21">
        <v>0.009796724537037034</v>
      </c>
      <c r="I44" s="21" t="s">
        <v>1256</v>
      </c>
      <c r="J44" s="21">
        <v>0.010840740740740741</v>
      </c>
      <c r="K44" s="21" t="s">
        <v>1257</v>
      </c>
      <c r="L44" s="92">
        <v>0.01116678240740741</v>
      </c>
    </row>
    <row r="45" spans="1:12" ht="13.5">
      <c r="A45" s="45">
        <v>41</v>
      </c>
      <c r="B45" s="9">
        <v>0.04164077546296296</v>
      </c>
      <c r="C45" s="7" t="s">
        <v>46</v>
      </c>
      <c r="D45" s="8">
        <v>866</v>
      </c>
      <c r="E45" s="22" t="s">
        <v>1258</v>
      </c>
      <c r="F45" s="21">
        <v>0.010045601851851852</v>
      </c>
      <c r="G45" s="21" t="s">
        <v>1259</v>
      </c>
      <c r="H45" s="21">
        <v>0.010502083333333334</v>
      </c>
      <c r="I45" s="21" t="s">
        <v>1260</v>
      </c>
      <c r="J45" s="21">
        <v>0.010295405092592594</v>
      </c>
      <c r="K45" s="21" t="s">
        <v>1261</v>
      </c>
      <c r="L45" s="92">
        <v>0.010797685185185178</v>
      </c>
    </row>
    <row r="46" spans="1:12" ht="13.5">
      <c r="A46" s="45">
        <v>42</v>
      </c>
      <c r="B46" s="9">
        <v>0.04177265046296296</v>
      </c>
      <c r="C46" s="7" t="s">
        <v>45</v>
      </c>
      <c r="D46" s="8">
        <v>885</v>
      </c>
      <c r="E46" s="22" t="s">
        <v>1262</v>
      </c>
      <c r="F46" s="21">
        <v>0.01077195601851852</v>
      </c>
      <c r="G46" s="21" t="s">
        <v>1263</v>
      </c>
      <c r="H46" s="21">
        <v>0.010277118055555551</v>
      </c>
      <c r="I46" s="21" t="s">
        <v>1264</v>
      </c>
      <c r="J46" s="21">
        <v>0.010211307870370372</v>
      </c>
      <c r="K46" s="21" t="s">
        <v>1265</v>
      </c>
      <c r="L46" s="92">
        <v>0.010512268518518518</v>
      </c>
    </row>
    <row r="47" spans="1:12" ht="13.5">
      <c r="A47" s="45">
        <v>43</v>
      </c>
      <c r="B47" s="9">
        <v>0.04210628472222222</v>
      </c>
      <c r="C47" s="7" t="s">
        <v>25</v>
      </c>
      <c r="D47" s="8">
        <v>883</v>
      </c>
      <c r="E47" s="22"/>
      <c r="F47" s="21">
        <v>0.011532986111111114</v>
      </c>
      <c r="G47" s="21"/>
      <c r="H47" s="21">
        <v>0.009758182870370368</v>
      </c>
      <c r="I47" s="21"/>
      <c r="J47" s="21">
        <v>0.010606898148148147</v>
      </c>
      <c r="K47" s="21"/>
      <c r="L47" s="92">
        <v>0.010208217592592592</v>
      </c>
    </row>
    <row r="48" spans="1:12" ht="13.5">
      <c r="A48" s="45">
        <v>44</v>
      </c>
      <c r="B48" s="9">
        <v>0.04241724537037037</v>
      </c>
      <c r="C48" s="7" t="s">
        <v>38</v>
      </c>
      <c r="D48" s="8">
        <v>839</v>
      </c>
      <c r="E48" s="22" t="s">
        <v>1266</v>
      </c>
      <c r="F48" s="21">
        <v>0.009797766203703704</v>
      </c>
      <c r="G48" s="21" t="s">
        <v>1267</v>
      </c>
      <c r="H48" s="21">
        <v>0.010428541666666668</v>
      </c>
      <c r="I48" s="21" t="s">
        <v>1268</v>
      </c>
      <c r="J48" s="21">
        <v>0.011323726851851852</v>
      </c>
      <c r="K48" s="21" t="s">
        <v>1269</v>
      </c>
      <c r="L48" s="92">
        <v>0.010867210648148148</v>
      </c>
    </row>
    <row r="49" spans="1:12" ht="13.5">
      <c r="A49" s="45">
        <v>45</v>
      </c>
      <c r="B49" s="9">
        <v>0.04248969907407407</v>
      </c>
      <c r="C49" s="7" t="s">
        <v>1</v>
      </c>
      <c r="D49" s="8">
        <v>813</v>
      </c>
      <c r="E49" s="22" t="s">
        <v>1270</v>
      </c>
      <c r="F49" s="21">
        <v>0.010190625</v>
      </c>
      <c r="G49" s="21" t="s">
        <v>1271</v>
      </c>
      <c r="H49" s="21">
        <v>0.010381747685185185</v>
      </c>
      <c r="I49" s="21" t="s">
        <v>1272</v>
      </c>
      <c r="J49" s="21">
        <v>0.010586388888888888</v>
      </c>
      <c r="K49" s="21" t="s">
        <v>1273</v>
      </c>
      <c r="L49" s="92">
        <v>0.011330937499999999</v>
      </c>
    </row>
    <row r="50" spans="1:12" ht="13.5">
      <c r="A50" s="45">
        <v>46</v>
      </c>
      <c r="B50" s="9">
        <v>0.0425434837962963</v>
      </c>
      <c r="C50" s="7" t="s">
        <v>9</v>
      </c>
      <c r="D50" s="8">
        <v>828</v>
      </c>
      <c r="E50" s="22" t="s">
        <v>1274</v>
      </c>
      <c r="F50" s="21">
        <v>0.010189085648148149</v>
      </c>
      <c r="G50" s="21" t="s">
        <v>1275</v>
      </c>
      <c r="H50" s="21">
        <v>0.011598032407407406</v>
      </c>
      <c r="I50" s="21" t="s">
        <v>1276</v>
      </c>
      <c r="J50" s="21">
        <v>0.010240462962962965</v>
      </c>
      <c r="K50" s="21" t="s">
        <v>1277</v>
      </c>
      <c r="L50" s="92">
        <v>0.01051590277777778</v>
      </c>
    </row>
    <row r="51" spans="1:12" ht="13.5">
      <c r="A51" s="45">
        <v>47</v>
      </c>
      <c r="B51" s="9">
        <v>0.04271200231481481</v>
      </c>
      <c r="C51" s="7" t="s">
        <v>47</v>
      </c>
      <c r="D51" s="8">
        <v>864</v>
      </c>
      <c r="E51" s="22" t="s">
        <v>1278</v>
      </c>
      <c r="F51" s="21">
        <v>0.010121099537037036</v>
      </c>
      <c r="G51" s="21" t="s">
        <v>1279</v>
      </c>
      <c r="H51" s="21">
        <v>0.01002855324074074</v>
      </c>
      <c r="I51" s="21" t="s">
        <v>1280</v>
      </c>
      <c r="J51" s="21">
        <v>0.01138993055555556</v>
      </c>
      <c r="K51" s="21" t="s">
        <v>1281</v>
      </c>
      <c r="L51" s="92">
        <v>0.011172418981481476</v>
      </c>
    </row>
    <row r="52" spans="1:12" ht="13.5">
      <c r="A52" s="45">
        <v>48</v>
      </c>
      <c r="B52" s="9">
        <v>0.04271890046296296</v>
      </c>
      <c r="C52" s="7" t="s">
        <v>31</v>
      </c>
      <c r="D52" s="8">
        <v>858</v>
      </c>
      <c r="E52" s="22" t="s">
        <v>1282</v>
      </c>
      <c r="F52" s="21">
        <v>0.010738854166666667</v>
      </c>
      <c r="G52" s="21" t="s">
        <v>1283</v>
      </c>
      <c r="H52" s="21">
        <v>0.01227746527777778</v>
      </c>
      <c r="I52" s="21" t="s">
        <v>1284</v>
      </c>
      <c r="J52" s="21">
        <v>0.0118877662037037</v>
      </c>
      <c r="K52" s="21" t="s">
        <v>1285</v>
      </c>
      <c r="L52" s="92">
        <v>0.00781481481481481</v>
      </c>
    </row>
    <row r="53" spans="1:12" ht="13.5">
      <c r="A53" s="45">
        <v>49</v>
      </c>
      <c r="B53" s="9">
        <v>0.04285135416666667</v>
      </c>
      <c r="C53" s="7" t="s">
        <v>34</v>
      </c>
      <c r="D53" s="8">
        <v>851</v>
      </c>
      <c r="E53" s="22" t="s">
        <v>1286</v>
      </c>
      <c r="F53" s="21">
        <v>0.010130439814814816</v>
      </c>
      <c r="G53" s="21" t="s">
        <v>1287</v>
      </c>
      <c r="H53" s="21">
        <v>0.012304594907407403</v>
      </c>
      <c r="I53" s="21" t="s">
        <v>1288</v>
      </c>
      <c r="J53" s="21">
        <v>0.011198298611111115</v>
      </c>
      <c r="K53" s="21" t="s">
        <v>1289</v>
      </c>
      <c r="L53" s="92">
        <v>0.009218020833333333</v>
      </c>
    </row>
    <row r="54" spans="1:12" ht="13.5">
      <c r="A54" s="45">
        <v>50</v>
      </c>
      <c r="B54" s="9">
        <v>0.043253622685185185</v>
      </c>
      <c r="C54" s="22" t="s">
        <v>45</v>
      </c>
      <c r="D54" s="8">
        <v>887</v>
      </c>
      <c r="E54" s="22" t="s">
        <v>1380</v>
      </c>
      <c r="F54" s="21">
        <v>0.012246215277777778</v>
      </c>
      <c r="G54" s="21" t="s">
        <v>1381</v>
      </c>
      <c r="H54" s="21">
        <v>0.011629328703703704</v>
      </c>
      <c r="I54" s="21" t="s">
        <v>1382</v>
      </c>
      <c r="J54" s="23"/>
      <c r="K54" s="23" t="s">
        <v>1383</v>
      </c>
      <c r="L54" s="12"/>
    </row>
    <row r="55" spans="1:12" ht="13.5">
      <c r="A55" s="45">
        <v>51</v>
      </c>
      <c r="B55" s="9">
        <v>0.04334679398148148</v>
      </c>
      <c r="C55" s="7" t="s">
        <v>29</v>
      </c>
      <c r="D55" s="8">
        <v>856</v>
      </c>
      <c r="E55" s="22" t="s">
        <v>1290</v>
      </c>
      <c r="F55" s="21">
        <v>0.00950613425925926</v>
      </c>
      <c r="G55" s="21" t="s">
        <v>1291</v>
      </c>
      <c r="H55" s="21">
        <v>0.01361744212962963</v>
      </c>
      <c r="I55" s="21" t="s">
        <v>1292</v>
      </c>
      <c r="J55" s="21">
        <v>0.010174537037037041</v>
      </c>
      <c r="K55" s="21" t="s">
        <v>1293</v>
      </c>
      <c r="L55" s="92">
        <v>0.01004868055555555</v>
      </c>
    </row>
    <row r="56" spans="1:12" ht="13.5">
      <c r="A56" s="45">
        <v>52</v>
      </c>
      <c r="B56" s="9">
        <v>0.04335864583333333</v>
      </c>
      <c r="C56" s="7" t="s">
        <v>11</v>
      </c>
      <c r="D56" s="8">
        <v>823</v>
      </c>
      <c r="E56" s="22" t="s">
        <v>1294</v>
      </c>
      <c r="F56" s="21">
        <v>0.010136423611111112</v>
      </c>
      <c r="G56" s="21" t="s">
        <v>1295</v>
      </c>
      <c r="H56" s="21">
        <v>0.010659953703703703</v>
      </c>
      <c r="I56" s="21" t="s">
        <v>1296</v>
      </c>
      <c r="J56" s="21">
        <v>0.010517824074074072</v>
      </c>
      <c r="K56" s="21" t="s">
        <v>1297</v>
      </c>
      <c r="L56" s="92">
        <v>0.012044444444444441</v>
      </c>
    </row>
    <row r="57" spans="1:12" ht="13.5">
      <c r="A57" s="45">
        <v>53</v>
      </c>
      <c r="B57" s="9">
        <v>0.043740625</v>
      </c>
      <c r="C57" s="22" t="s">
        <v>33</v>
      </c>
      <c r="D57" s="8">
        <v>889</v>
      </c>
      <c r="E57" s="22" t="s">
        <v>1334</v>
      </c>
      <c r="F57" s="21">
        <v>0.011077349537037038</v>
      </c>
      <c r="G57" s="21" t="s">
        <v>1335</v>
      </c>
      <c r="H57" s="23"/>
      <c r="I57" s="23" t="s">
        <v>1336</v>
      </c>
      <c r="J57" s="21"/>
      <c r="K57" s="21" t="s">
        <v>1337</v>
      </c>
      <c r="L57" s="12"/>
    </row>
    <row r="58" spans="1:12" ht="13.5">
      <c r="A58" s="45">
        <v>54</v>
      </c>
      <c r="B58" s="9">
        <v>0.04373741898148148</v>
      </c>
      <c r="C58" s="7" t="s">
        <v>21</v>
      </c>
      <c r="D58" s="8">
        <v>899</v>
      </c>
      <c r="E58" s="22" t="s">
        <v>1298</v>
      </c>
      <c r="F58" s="21">
        <v>0.009094907407407407</v>
      </c>
      <c r="G58" s="21" t="s">
        <v>1299</v>
      </c>
      <c r="H58" s="21">
        <v>0.01140443287037037</v>
      </c>
      <c r="I58" s="21" t="s">
        <v>1300</v>
      </c>
      <c r="J58" s="21">
        <v>0.011095300925925929</v>
      </c>
      <c r="K58" s="21" t="s">
        <v>1301</v>
      </c>
      <c r="L58" s="92">
        <v>0.012142777777777773</v>
      </c>
    </row>
    <row r="59" spans="1:12" ht="13.5">
      <c r="A59" s="45">
        <v>55</v>
      </c>
      <c r="B59" s="9">
        <v>0.0437908912037037</v>
      </c>
      <c r="C59" s="7" t="s">
        <v>28</v>
      </c>
      <c r="D59" s="8">
        <v>850</v>
      </c>
      <c r="E59" s="22" t="s">
        <v>1302</v>
      </c>
      <c r="F59" s="21">
        <v>0.010203969907407408</v>
      </c>
      <c r="G59" s="21" t="s">
        <v>1303</v>
      </c>
      <c r="H59" s="21">
        <v>0.011192592592592596</v>
      </c>
      <c r="I59" s="21" t="s">
        <v>1304</v>
      </c>
      <c r="J59" s="21">
        <v>0.010858611111111107</v>
      </c>
      <c r="K59" s="21" t="s">
        <v>1305</v>
      </c>
      <c r="L59" s="92">
        <v>0.011535717592592587</v>
      </c>
    </row>
    <row r="60" spans="1:12" ht="13.5">
      <c r="A60" s="45">
        <v>56</v>
      </c>
      <c r="B60" s="9">
        <v>0.04403171296296296</v>
      </c>
      <c r="C60" s="7" t="s">
        <v>32</v>
      </c>
      <c r="D60" s="8">
        <v>872</v>
      </c>
      <c r="E60" s="22" t="s">
        <v>1306</v>
      </c>
      <c r="F60" s="21">
        <v>0.010737534722222221</v>
      </c>
      <c r="G60" s="21" t="s">
        <v>1307</v>
      </c>
      <c r="H60" s="21">
        <v>0.011588703703703707</v>
      </c>
      <c r="I60" s="21" t="s">
        <v>1308</v>
      </c>
      <c r="J60" s="21">
        <v>0.011224884259259254</v>
      </c>
      <c r="K60" s="21" t="s">
        <v>1309</v>
      </c>
      <c r="L60" s="92">
        <v>0.010480590277777778</v>
      </c>
    </row>
    <row r="61" spans="1:12" ht="13.5">
      <c r="A61" s="45">
        <v>57</v>
      </c>
      <c r="B61" s="9">
        <v>0.04411111111111111</v>
      </c>
      <c r="C61" s="7" t="s">
        <v>20</v>
      </c>
      <c r="D61" s="8">
        <v>835</v>
      </c>
      <c r="E61" s="22" t="s">
        <v>1310</v>
      </c>
      <c r="F61" s="21">
        <v>0.011236886574074074</v>
      </c>
      <c r="G61" s="21" t="s">
        <v>1311</v>
      </c>
      <c r="H61" s="21">
        <v>0.012225416666666666</v>
      </c>
      <c r="I61" s="21" t="s">
        <v>1312</v>
      </c>
      <c r="J61" s="21">
        <v>0.008667638888888888</v>
      </c>
      <c r="K61" s="21" t="s">
        <v>1313</v>
      </c>
      <c r="L61" s="92">
        <v>0.01198116898148148</v>
      </c>
    </row>
    <row r="62" spans="1:12" ht="13.5">
      <c r="A62" s="45">
        <v>58</v>
      </c>
      <c r="B62" s="9">
        <v>0.04431608796296296</v>
      </c>
      <c r="C62" s="7" t="s">
        <v>55</v>
      </c>
      <c r="D62" s="8">
        <v>890</v>
      </c>
      <c r="E62" s="22" t="s">
        <v>1314</v>
      </c>
      <c r="F62" s="21">
        <v>0.010617905092592592</v>
      </c>
      <c r="G62" s="21" t="s">
        <v>1315</v>
      </c>
      <c r="H62" s="21">
        <v>0.010685416666666664</v>
      </c>
      <c r="I62" s="21" t="s">
        <v>1316</v>
      </c>
      <c r="J62" s="21">
        <v>0.011688194444444449</v>
      </c>
      <c r="K62" s="21" t="s">
        <v>1317</v>
      </c>
      <c r="L62" s="92">
        <v>0.011324571759259258</v>
      </c>
    </row>
    <row r="63" spans="1:12" ht="13.5">
      <c r="A63" s="45">
        <v>59</v>
      </c>
      <c r="B63" s="9">
        <v>0.044767511574074076</v>
      </c>
      <c r="C63" s="7" t="s">
        <v>20</v>
      </c>
      <c r="D63" s="8">
        <v>834</v>
      </c>
      <c r="E63" s="22" t="s">
        <v>1318</v>
      </c>
      <c r="F63" s="21">
        <v>0.01120269675925926</v>
      </c>
      <c r="G63" s="21" t="s">
        <v>1319</v>
      </c>
      <c r="H63" s="21">
        <v>0.010686458333333334</v>
      </c>
      <c r="I63" s="21" t="s">
        <v>1320</v>
      </c>
      <c r="J63" s="21">
        <v>0.01187025462962963</v>
      </c>
      <c r="K63" s="21" t="s">
        <v>1321</v>
      </c>
      <c r="L63" s="92">
        <v>0.011008101851851852</v>
      </c>
    </row>
    <row r="64" spans="1:12" ht="13.5">
      <c r="A64" s="45">
        <v>60</v>
      </c>
      <c r="B64" s="9">
        <v>0.045202928240740736</v>
      </c>
      <c r="C64" s="7" t="s">
        <v>45</v>
      </c>
      <c r="D64" s="8">
        <v>886</v>
      </c>
      <c r="E64" s="22" t="s">
        <v>1322</v>
      </c>
      <c r="F64" s="21">
        <v>0.011642789351851852</v>
      </c>
      <c r="G64" s="21" t="s">
        <v>1323</v>
      </c>
      <c r="H64" s="21">
        <v>0.011338726851851852</v>
      </c>
      <c r="I64" s="21" t="s">
        <v>1324</v>
      </c>
      <c r="J64" s="23"/>
      <c r="K64" s="23" t="s">
        <v>1325</v>
      </c>
      <c r="L64" s="12"/>
    </row>
    <row r="65" spans="1:12" ht="13.5">
      <c r="A65" s="45">
        <v>61</v>
      </c>
      <c r="B65" s="9">
        <v>0.04568313657407407</v>
      </c>
      <c r="C65" s="7" t="s">
        <v>12</v>
      </c>
      <c r="D65" s="8">
        <v>898</v>
      </c>
      <c r="E65" s="22" t="s">
        <v>1326</v>
      </c>
      <c r="F65" s="21">
        <v>0.010548958333333332</v>
      </c>
      <c r="G65" s="21" t="s">
        <v>1327</v>
      </c>
      <c r="H65" s="21">
        <v>0.011295567129629631</v>
      </c>
      <c r="I65" s="21" t="s">
        <v>1328</v>
      </c>
      <c r="J65" s="21">
        <v>0.010746944444444441</v>
      </c>
      <c r="K65" s="21" t="s">
        <v>1329</v>
      </c>
      <c r="L65" s="92">
        <v>0.013091666666666668</v>
      </c>
    </row>
    <row r="66" spans="1:12" ht="13.5">
      <c r="A66" s="45">
        <v>62</v>
      </c>
      <c r="B66" s="9">
        <v>0.04617901620370379</v>
      </c>
      <c r="C66" s="22" t="s">
        <v>81</v>
      </c>
      <c r="D66" s="8">
        <v>843</v>
      </c>
      <c r="E66" s="22" t="s">
        <v>1374</v>
      </c>
      <c r="F66" s="21">
        <v>0.010748113425925925</v>
      </c>
      <c r="G66" s="21" t="s">
        <v>1375</v>
      </c>
      <c r="H66" s="21">
        <v>0.011083483796296296</v>
      </c>
      <c r="I66" s="21" t="s">
        <v>1376</v>
      </c>
      <c r="J66" s="21">
        <v>0.011396180555555559</v>
      </c>
      <c r="K66" s="21" t="s">
        <v>1377</v>
      </c>
      <c r="L66" s="12">
        <f>B66-J66-H66-F66</f>
        <v>0.012951238425926012</v>
      </c>
    </row>
    <row r="67" spans="1:12" ht="13.5">
      <c r="A67" s="45">
        <v>63</v>
      </c>
      <c r="B67" s="9">
        <v>0.046613622685186096</v>
      </c>
      <c r="C67" s="22" t="s">
        <v>25</v>
      </c>
      <c r="D67" s="8">
        <v>884</v>
      </c>
      <c r="E67" s="22" t="s">
        <v>1358</v>
      </c>
      <c r="F67" s="21">
        <v>0.011147650462962962</v>
      </c>
      <c r="G67" s="21" t="s">
        <v>1359</v>
      </c>
      <c r="H67" s="21">
        <v>0.010924606481481487</v>
      </c>
      <c r="I67" s="21" t="s">
        <v>1360</v>
      </c>
      <c r="J67" s="21">
        <v>0.012374814814814807</v>
      </c>
      <c r="K67" s="21" t="s">
        <v>1361</v>
      </c>
      <c r="L67" s="12">
        <f>B67-J67-H67-F67</f>
        <v>0.012166550925926837</v>
      </c>
    </row>
    <row r="68" spans="1:12" ht="13.5">
      <c r="A68" s="45">
        <v>64</v>
      </c>
      <c r="B68" s="9">
        <v>0.04664961805555645</v>
      </c>
      <c r="C68" s="22" t="s">
        <v>16</v>
      </c>
      <c r="D68" s="8">
        <v>939</v>
      </c>
      <c r="E68" s="22" t="s">
        <v>1397</v>
      </c>
      <c r="F68" s="21">
        <v>0.010267743055555556</v>
      </c>
      <c r="G68" s="21" t="s">
        <v>1398</v>
      </c>
      <c r="H68" s="21">
        <v>0.010460532407407408</v>
      </c>
      <c r="I68" s="21" t="s">
        <v>1399</v>
      </c>
      <c r="J68" s="9">
        <v>0.012973113425925928</v>
      </c>
      <c r="K68" s="21" t="s">
        <v>1400</v>
      </c>
      <c r="L68" s="12">
        <f>B68-F68-H68-J68</f>
        <v>0.01294822916666756</v>
      </c>
    </row>
    <row r="69" spans="1:12" ht="13.5">
      <c r="A69" s="45">
        <v>65</v>
      </c>
      <c r="B69" s="9">
        <v>0.04691956018518606</v>
      </c>
      <c r="C69" s="22" t="s">
        <v>19</v>
      </c>
      <c r="D69" s="8">
        <v>871</v>
      </c>
      <c r="E69" s="22" t="s">
        <v>1370</v>
      </c>
      <c r="F69" s="21">
        <v>0.010256597222222223</v>
      </c>
      <c r="G69" s="21" t="s">
        <v>1371</v>
      </c>
      <c r="H69" s="21">
        <v>0.011516898148148151</v>
      </c>
      <c r="I69" s="21" t="s">
        <v>1372</v>
      </c>
      <c r="J69" s="92">
        <v>0.01223425925925926</v>
      </c>
      <c r="K69" s="21" t="s">
        <v>1373</v>
      </c>
      <c r="L69" s="12">
        <f>B69-J69-H69-F69</f>
        <v>0.012911805555556422</v>
      </c>
    </row>
    <row r="70" spans="1:12" ht="13.5">
      <c r="A70" s="45">
        <v>66</v>
      </c>
      <c r="B70" s="9">
        <v>0.0469870717592602</v>
      </c>
      <c r="C70" s="22" t="s">
        <v>29</v>
      </c>
      <c r="D70" s="8">
        <v>857</v>
      </c>
      <c r="E70" s="22" t="s">
        <v>1388</v>
      </c>
      <c r="F70" s="21">
        <v>0.012275694444444443</v>
      </c>
      <c r="G70" s="21" t="s">
        <v>1389</v>
      </c>
      <c r="H70" s="21">
        <v>0.013839664351851851</v>
      </c>
      <c r="I70" s="21" t="s">
        <v>1390</v>
      </c>
      <c r="J70" s="21"/>
      <c r="K70" s="21" t="s">
        <v>1391</v>
      </c>
      <c r="L70" s="12"/>
    </row>
    <row r="71" spans="1:12" ht="13.5">
      <c r="A71" s="45">
        <v>67</v>
      </c>
      <c r="B71" s="9">
        <v>0.04761559027777873</v>
      </c>
      <c r="C71" s="22" t="s">
        <v>43</v>
      </c>
      <c r="D71" s="8">
        <v>875</v>
      </c>
      <c r="E71" s="22" t="s">
        <v>1350</v>
      </c>
      <c r="F71" s="21">
        <v>0.01218769675925926</v>
      </c>
      <c r="G71" s="21" t="s">
        <v>1351</v>
      </c>
      <c r="H71" s="21">
        <v>0.01133533564814815</v>
      </c>
      <c r="I71" s="21" t="s">
        <v>1352</v>
      </c>
      <c r="J71" s="21">
        <v>0.012235613425925922</v>
      </c>
      <c r="K71" s="21" t="s">
        <v>1353</v>
      </c>
      <c r="L71" s="12">
        <f>B71-J71-H71-F71</f>
        <v>0.011856944444445397</v>
      </c>
    </row>
    <row r="72" spans="1:12" ht="13.5">
      <c r="A72" s="45">
        <v>68</v>
      </c>
      <c r="B72" s="9">
        <v>0.047866354166666736</v>
      </c>
      <c r="C72" s="22" t="s">
        <v>42</v>
      </c>
      <c r="D72" s="8">
        <v>838</v>
      </c>
      <c r="E72" s="22" t="s">
        <v>1362</v>
      </c>
      <c r="F72" s="21">
        <v>0.009061724537037037</v>
      </c>
      <c r="G72" s="21" t="s">
        <v>1363</v>
      </c>
      <c r="H72" s="21">
        <v>0.012092245370370371</v>
      </c>
      <c r="I72" s="21" t="s">
        <v>1364</v>
      </c>
      <c r="J72" s="21">
        <v>0.013070879629629627</v>
      </c>
      <c r="K72" s="21" t="s">
        <v>1365</v>
      </c>
      <c r="L72" s="12">
        <f>B72-J72-H72-F72</f>
        <v>0.013641504629629701</v>
      </c>
    </row>
    <row r="73" spans="1:12" ht="13.5">
      <c r="A73" s="45">
        <v>69</v>
      </c>
      <c r="B73" s="9">
        <v>0.04798738425926019</v>
      </c>
      <c r="C73" s="22" t="s">
        <v>46</v>
      </c>
      <c r="D73" s="8">
        <v>867</v>
      </c>
      <c r="E73" s="22" t="s">
        <v>1354</v>
      </c>
      <c r="F73" s="21">
        <v>0.011521724537037037</v>
      </c>
      <c r="G73" s="21" t="s">
        <v>1355</v>
      </c>
      <c r="H73" s="21">
        <v>0.011222800925925924</v>
      </c>
      <c r="I73" s="21" t="s">
        <v>1356</v>
      </c>
      <c r="J73" s="21">
        <v>0.011778078703703704</v>
      </c>
      <c r="K73" s="21" t="s">
        <v>1357</v>
      </c>
      <c r="L73" s="12">
        <f>B73-J73-H73-F73</f>
        <v>0.013464780092593526</v>
      </c>
    </row>
    <row r="74" spans="1:12" ht="13.5">
      <c r="A74" s="45">
        <v>70</v>
      </c>
      <c r="B74" s="9">
        <v>0.04825482638888978</v>
      </c>
      <c r="C74" s="22" t="s">
        <v>17</v>
      </c>
      <c r="D74" s="8">
        <v>869</v>
      </c>
      <c r="E74" s="22" t="s">
        <v>1366</v>
      </c>
      <c r="F74" s="21">
        <v>0.010313622685185186</v>
      </c>
      <c r="G74" s="21" t="s">
        <v>1367</v>
      </c>
      <c r="H74" s="21">
        <v>0.012797453703703702</v>
      </c>
      <c r="I74" s="21" t="s">
        <v>1368</v>
      </c>
      <c r="J74" s="21">
        <v>0.010949375000000004</v>
      </c>
      <c r="K74" s="21" t="s">
        <v>1369</v>
      </c>
      <c r="L74" s="12">
        <f>B74-J74-H74-F74</f>
        <v>0.014194375000000892</v>
      </c>
    </row>
    <row r="75" spans="1:12" ht="13.5">
      <c r="A75" s="45">
        <v>71</v>
      </c>
      <c r="B75" s="9">
        <v>0.04088923611111111</v>
      </c>
      <c r="C75" s="22" t="s">
        <v>8</v>
      </c>
      <c r="D75" s="8">
        <v>825</v>
      </c>
      <c r="E75" s="22" t="s">
        <v>1330</v>
      </c>
      <c r="F75" s="21">
        <v>0.010792557870370369</v>
      </c>
      <c r="G75" s="21" t="s">
        <v>1331</v>
      </c>
      <c r="H75" s="21">
        <v>0.010386875000000002</v>
      </c>
      <c r="I75" s="21" t="s">
        <v>1332</v>
      </c>
      <c r="J75" s="23"/>
      <c r="K75" s="23" t="s">
        <v>1333</v>
      </c>
      <c r="L75" s="12"/>
    </row>
    <row r="76" spans="1:12" ht="13.5">
      <c r="A76" s="45">
        <v>72</v>
      </c>
      <c r="B76" s="9">
        <v>0.03806142361111111</v>
      </c>
      <c r="C76" s="22" t="s">
        <v>96</v>
      </c>
      <c r="D76" s="8">
        <v>844</v>
      </c>
      <c r="E76" s="22" t="s">
        <v>1346</v>
      </c>
      <c r="F76" s="21">
        <v>0.019871145833333336</v>
      </c>
      <c r="G76" s="21" t="s">
        <v>1347</v>
      </c>
      <c r="H76" s="21">
        <v>0.009196215277777774</v>
      </c>
      <c r="I76" s="21" t="s">
        <v>1348</v>
      </c>
      <c r="J76" s="21">
        <v>0.0089940625</v>
      </c>
      <c r="K76" s="21" t="s">
        <v>1349</v>
      </c>
      <c r="L76" s="12"/>
    </row>
    <row r="77" spans="1:12" ht="13.5">
      <c r="A77" s="45">
        <v>73</v>
      </c>
      <c r="B77" s="9">
        <v>0.03934174768518518</v>
      </c>
      <c r="C77" s="22" t="s">
        <v>44</v>
      </c>
      <c r="D77" s="8">
        <v>901</v>
      </c>
      <c r="E77" s="22" t="s">
        <v>1342</v>
      </c>
      <c r="F77" s="21">
        <v>0.01263758101851852</v>
      </c>
      <c r="G77" s="21" t="s">
        <v>1343</v>
      </c>
      <c r="H77" s="21">
        <v>0.014041087962962958</v>
      </c>
      <c r="I77" s="21" t="s">
        <v>1344</v>
      </c>
      <c r="J77" s="21">
        <v>0.012663078703703704</v>
      </c>
      <c r="K77" s="21" t="s">
        <v>1345</v>
      </c>
      <c r="L77" s="12"/>
    </row>
    <row r="78" spans="1:12" ht="13.5">
      <c r="A78" s="45">
        <v>74</v>
      </c>
      <c r="B78" s="9">
        <v>0.04494151620370371</v>
      </c>
      <c r="C78" s="22" t="s">
        <v>77</v>
      </c>
      <c r="D78" s="8">
        <v>837</v>
      </c>
      <c r="E78" s="22"/>
      <c r="F78" s="23"/>
      <c r="G78" s="23"/>
      <c r="H78" s="21"/>
      <c r="I78" s="21"/>
      <c r="J78" s="21"/>
      <c r="K78" s="21"/>
      <c r="L78" s="12"/>
    </row>
    <row r="79" spans="1:12" ht="13.5">
      <c r="A79" s="45">
        <v>75</v>
      </c>
      <c r="B79" s="9">
        <v>0.04892974537037037</v>
      </c>
      <c r="C79" s="22" t="s">
        <v>21</v>
      </c>
      <c r="D79" s="8">
        <v>900</v>
      </c>
      <c r="E79" s="22" t="s">
        <v>1338</v>
      </c>
      <c r="F79" s="21">
        <v>0.012799999999999999</v>
      </c>
      <c r="G79" s="21" t="s">
        <v>1339</v>
      </c>
      <c r="H79" s="21">
        <v>0.014206747685185185</v>
      </c>
      <c r="I79" s="21" t="s">
        <v>1340</v>
      </c>
      <c r="J79" s="21">
        <v>0.01586625</v>
      </c>
      <c r="K79" s="21" t="s">
        <v>1341</v>
      </c>
      <c r="L79" s="12"/>
    </row>
    <row r="80" spans="1:12" ht="13.5">
      <c r="A80" s="45">
        <v>76</v>
      </c>
      <c r="B80" s="9">
        <v>0.030735567129629632</v>
      </c>
      <c r="C80" s="7" t="s">
        <v>10</v>
      </c>
      <c r="D80" s="8">
        <v>876</v>
      </c>
      <c r="E80" s="22" t="s">
        <v>1378</v>
      </c>
      <c r="F80" s="21">
        <v>0.009037847222222223</v>
      </c>
      <c r="G80" s="21" t="s">
        <v>1379</v>
      </c>
      <c r="H80" s="21">
        <v>0.009320057870370371</v>
      </c>
      <c r="I80" s="21"/>
      <c r="J80" s="21">
        <v>0.012377662037037038</v>
      </c>
      <c r="K80" s="21"/>
      <c r="L80" s="92"/>
    </row>
    <row r="81" spans="1:12" ht="13.5">
      <c r="A81" s="45">
        <v>77</v>
      </c>
      <c r="B81" s="9">
        <v>0.021479826388888887</v>
      </c>
      <c r="C81" s="7" t="s">
        <v>1</v>
      </c>
      <c r="D81" s="8">
        <v>814</v>
      </c>
      <c r="E81" s="22" t="s">
        <v>1384</v>
      </c>
      <c r="F81" s="21">
        <v>0.010649189814814816</v>
      </c>
      <c r="G81" s="21" t="s">
        <v>1385</v>
      </c>
      <c r="H81" s="21">
        <v>0.01083063657407407</v>
      </c>
      <c r="I81" s="21"/>
      <c r="J81" s="21"/>
      <c r="K81" s="21"/>
      <c r="L81" s="92"/>
    </row>
    <row r="82" spans="1:12" ht="13.5">
      <c r="A82" s="45">
        <v>78</v>
      </c>
      <c r="B82" s="9">
        <v>0.022612037037037038</v>
      </c>
      <c r="C82" s="7" t="s">
        <v>96</v>
      </c>
      <c r="D82" s="8">
        <v>845</v>
      </c>
      <c r="E82" s="22" t="s">
        <v>1386</v>
      </c>
      <c r="F82" s="21">
        <v>0.011124224537037037</v>
      </c>
      <c r="G82" s="21" t="s">
        <v>1387</v>
      </c>
      <c r="H82" s="21">
        <v>0.011487812500000001</v>
      </c>
      <c r="I82" s="21"/>
      <c r="J82" s="21"/>
      <c r="K82" s="21"/>
      <c r="L82" s="92"/>
    </row>
    <row r="83" spans="1:12" ht="13.5">
      <c r="A83" s="45">
        <v>79</v>
      </c>
      <c r="B83" s="9">
        <v>0.008321180555555556</v>
      </c>
      <c r="C83" s="7" t="s">
        <v>23</v>
      </c>
      <c r="D83" s="8">
        <v>860</v>
      </c>
      <c r="E83" s="22" t="s">
        <v>1392</v>
      </c>
      <c r="F83" s="21">
        <v>0.008321180555555556</v>
      </c>
      <c r="G83" s="21"/>
      <c r="H83" s="21"/>
      <c r="I83" s="21"/>
      <c r="J83" s="21"/>
      <c r="K83" s="21"/>
      <c r="L83" s="92"/>
    </row>
    <row r="84" spans="1:12" ht="13.5">
      <c r="A84" s="45">
        <v>80</v>
      </c>
      <c r="B84" s="9">
        <v>0.010505289351851852</v>
      </c>
      <c r="C84" s="7" t="s">
        <v>80</v>
      </c>
      <c r="D84" s="8">
        <v>894</v>
      </c>
      <c r="E84" s="22" t="s">
        <v>1393</v>
      </c>
      <c r="F84" s="21">
        <v>0.010505289351851852</v>
      </c>
      <c r="G84" s="21" t="s">
        <v>1394</v>
      </c>
      <c r="H84" s="21"/>
      <c r="I84" s="21"/>
      <c r="J84" s="21"/>
      <c r="K84" s="21"/>
      <c r="L84" s="92"/>
    </row>
    <row r="85" spans="1:12" ht="13.5">
      <c r="A85" s="45">
        <v>81</v>
      </c>
      <c r="B85" s="9">
        <v>0.011453437500000002</v>
      </c>
      <c r="C85" s="7" t="s">
        <v>0</v>
      </c>
      <c r="D85" s="8">
        <v>855</v>
      </c>
      <c r="E85" s="22" t="s">
        <v>1395</v>
      </c>
      <c r="F85" s="21">
        <v>0.011453437500000002</v>
      </c>
      <c r="G85" s="21"/>
      <c r="H85" s="21"/>
      <c r="I85" s="21"/>
      <c r="J85" s="21"/>
      <c r="K85" s="21"/>
      <c r="L85" s="92"/>
    </row>
    <row r="86" spans="1:16" ht="15" thickBot="1">
      <c r="A86" s="45">
        <v>82</v>
      </c>
      <c r="B86" s="37">
        <v>0.011871793981481483</v>
      </c>
      <c r="C86" s="14" t="s">
        <v>8</v>
      </c>
      <c r="D86" s="47">
        <v>826</v>
      </c>
      <c r="E86" s="99" t="s">
        <v>1396</v>
      </c>
      <c r="F86" s="24">
        <v>0.011871793981481483</v>
      </c>
      <c r="G86" s="24"/>
      <c r="H86" s="24"/>
      <c r="I86" s="24"/>
      <c r="J86" s="24"/>
      <c r="K86" s="24"/>
      <c r="L86" s="94"/>
      <c r="O86" s="26"/>
      <c r="P86" s="3"/>
    </row>
  </sheetData>
  <sheetProtection/>
  <printOptions/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0" sqref="A10:IV10"/>
    </sheetView>
  </sheetViews>
  <sheetFormatPr defaultColWidth="54.140625" defaultRowHeight="15"/>
  <cols>
    <col min="1" max="1" width="4.140625" style="40" bestFit="1" customWidth="1"/>
    <col min="2" max="2" width="10.28125" style="40" bestFit="1" customWidth="1"/>
    <col min="3" max="3" width="8.140625" style="38" bestFit="1" customWidth="1"/>
    <col min="4" max="4" width="24.7109375" style="40" bestFit="1" customWidth="1"/>
    <col min="5" max="5" width="18.7109375" style="86" bestFit="1" customWidth="1"/>
    <col min="6" max="6" width="8.140625" style="40" bestFit="1" customWidth="1"/>
    <col min="7" max="7" width="15.421875" style="86" bestFit="1" customWidth="1"/>
    <col min="8" max="8" width="8.140625" style="40" bestFit="1" customWidth="1"/>
    <col min="9" max="9" width="25.421875" style="86" customWidth="1"/>
    <col min="10" max="10" width="8.140625" style="40" bestFit="1" customWidth="1"/>
    <col min="11" max="11" width="17.421875" style="86" bestFit="1" customWidth="1"/>
    <col min="12" max="12" width="8.140625" style="40" bestFit="1" customWidth="1"/>
    <col min="13" max="16384" width="54.140625" style="40" customWidth="1"/>
  </cols>
  <sheetData>
    <row r="1" spans="1:12" ht="13.5">
      <c r="A1" s="38"/>
      <c r="B1" s="39"/>
      <c r="C1" s="40"/>
      <c r="D1" s="38"/>
      <c r="E1" s="40"/>
      <c r="F1" s="41"/>
      <c r="G1" s="41"/>
      <c r="H1" s="41"/>
      <c r="I1" s="41"/>
      <c r="J1" s="41"/>
      <c r="K1" s="41"/>
      <c r="L1" s="41"/>
    </row>
    <row r="2" spans="1:12" ht="13.5">
      <c r="A2" s="38"/>
      <c r="B2" s="39"/>
      <c r="C2" s="40"/>
      <c r="D2" s="38"/>
      <c r="E2" s="40"/>
      <c r="F2" s="41"/>
      <c r="G2" s="41"/>
      <c r="H2" s="41"/>
      <c r="I2" s="41"/>
      <c r="J2" s="41"/>
      <c r="K2" s="41"/>
      <c r="L2" s="41"/>
    </row>
    <row r="3" spans="1:12" ht="15" thickBot="1">
      <c r="A3" s="38"/>
      <c r="B3" s="39"/>
      <c r="C3" s="40"/>
      <c r="D3" s="38"/>
      <c r="E3" s="40"/>
      <c r="F3" s="41"/>
      <c r="G3" s="41"/>
      <c r="H3" s="41"/>
      <c r="I3" s="41"/>
      <c r="J3" s="41"/>
      <c r="K3" s="41"/>
      <c r="L3" s="41"/>
    </row>
    <row r="4" spans="1:12" ht="13.5">
      <c r="A4" s="27" t="s">
        <v>61</v>
      </c>
      <c r="B4" s="28" t="s">
        <v>62</v>
      </c>
      <c r="C4" s="28" t="s">
        <v>85</v>
      </c>
      <c r="D4" s="35" t="s">
        <v>63</v>
      </c>
      <c r="E4" s="59"/>
      <c r="F4" s="35" t="s">
        <v>65</v>
      </c>
      <c r="G4" s="59"/>
      <c r="H4" s="35" t="s">
        <v>66</v>
      </c>
      <c r="I4" s="59"/>
      <c r="J4" s="35" t="s">
        <v>67</v>
      </c>
      <c r="K4" s="59"/>
      <c r="L4" s="87" t="s">
        <v>68</v>
      </c>
    </row>
    <row r="5" spans="1:12" ht="13.5">
      <c r="A5" s="88">
        <v>1</v>
      </c>
      <c r="B5" s="30">
        <v>0.040003009259259266</v>
      </c>
      <c r="C5" s="8">
        <v>955</v>
      </c>
      <c r="D5" s="7" t="s">
        <v>34</v>
      </c>
      <c r="E5" s="22" t="str">
        <f>'[1]Vet Ladies'!$C$6</f>
        <v>Claire Grima</v>
      </c>
      <c r="F5" s="9">
        <v>0.009142592592592593</v>
      </c>
      <c r="G5" s="21" t="str">
        <f>'[1]Vet Ladies'!$C$7</f>
        <v>Fran Clarke</v>
      </c>
      <c r="H5" s="9">
        <v>0.010488460648148146</v>
      </c>
      <c r="I5" s="21" t="str">
        <f>'[1]Vet Ladies'!$C$8</f>
        <v>Gina Galbraith</v>
      </c>
      <c r="J5" s="9">
        <v>0.01022048611111111</v>
      </c>
      <c r="K5" s="21" t="str">
        <f>'[1]Vet Ladies'!$C$9</f>
        <v>Anne Heguold</v>
      </c>
      <c r="L5" s="12">
        <v>0.010151469907407416</v>
      </c>
    </row>
    <row r="6" spans="1:12" ht="13.5">
      <c r="A6" s="88">
        <v>2</v>
      </c>
      <c r="B6" s="30">
        <v>0.04035405092592593</v>
      </c>
      <c r="C6" s="8">
        <v>964</v>
      </c>
      <c r="D6" s="7" t="s">
        <v>55</v>
      </c>
      <c r="E6" s="22" t="str">
        <f>'[1]Vet Ladies'!$C$10</f>
        <v>Juliet Cleghorn</v>
      </c>
      <c r="F6" s="9">
        <v>0.010432754629629629</v>
      </c>
      <c r="G6" s="21" t="str">
        <f>'[1]Vet Ladies'!$C$11</f>
        <v>Liz Killip</v>
      </c>
      <c r="H6" s="9">
        <v>0.010289699074074076</v>
      </c>
      <c r="I6" s="21" t="str">
        <f>'[1]Vet Ladies'!$C$12</f>
        <v>Sarah Winter</v>
      </c>
      <c r="J6" s="9">
        <v>0.009681446759259256</v>
      </c>
      <c r="K6" s="21" t="str">
        <f>'[1]Vet Ladies'!$C$13</f>
        <v>Sophie Biggs</v>
      </c>
      <c r="L6" s="12">
        <v>0.009950150462962968</v>
      </c>
    </row>
    <row r="7" spans="1:12" ht="13.5">
      <c r="A7" s="88">
        <v>3</v>
      </c>
      <c r="B7" s="30">
        <v>0.04116458333333333</v>
      </c>
      <c r="C7" s="8">
        <v>963</v>
      </c>
      <c r="D7" s="7" t="s">
        <v>45</v>
      </c>
      <c r="E7" s="22" t="str">
        <f>'[1]Vet Ladies'!$C$42</f>
        <v>Elizabeth Astrunesk</v>
      </c>
      <c r="F7" s="9">
        <v>0.009583414351851852</v>
      </c>
      <c r="G7" s="21" t="str">
        <f>'[1]Vet Ladies'!$C$43</f>
        <v>Anna Garnier</v>
      </c>
      <c r="H7" s="9">
        <v>0.01073568287037037</v>
      </c>
      <c r="I7" s="21" t="str">
        <f>'[1]Vet Ladies'!$C$44</f>
        <v>Vikki Fiulsell</v>
      </c>
      <c r="J7" s="9">
        <v>0.010652974537037039</v>
      </c>
      <c r="K7" s="21" t="str">
        <f>'[1]Vet Ladies'!$C$45</f>
        <v>Joanna Shillington</v>
      </c>
      <c r="L7" s="12">
        <v>0.01019251157407407</v>
      </c>
    </row>
    <row r="8" spans="1:12" ht="13.5">
      <c r="A8" s="88">
        <v>4</v>
      </c>
      <c r="B8" s="30">
        <v>0.041524768518518516</v>
      </c>
      <c r="C8" s="8">
        <v>953</v>
      </c>
      <c r="D8" s="7" t="s">
        <v>38</v>
      </c>
      <c r="E8" s="22" t="str">
        <f>'[1]Vet Ladies'!$C$26</f>
        <v>Emily Gelder</v>
      </c>
      <c r="F8" s="9">
        <v>0.010317789351851852</v>
      </c>
      <c r="G8" s="21" t="str">
        <f>'[1]Vet Ladies'!$C$27</f>
        <v>Andrea Pickup</v>
      </c>
      <c r="H8" s="9">
        <v>0.010248530092592594</v>
      </c>
      <c r="I8" s="21" t="str">
        <f>'[1]Vet Ladies'!$C$28</f>
        <v>Ange Norris</v>
      </c>
      <c r="J8" s="9">
        <v>0.010075891203703703</v>
      </c>
      <c r="K8" s="21" t="str">
        <f>'[1]Vet Ladies'!$C$29</f>
        <v>Michelle Lemon</v>
      </c>
      <c r="L8" s="12">
        <v>0.010882557870370367</v>
      </c>
    </row>
    <row r="9" spans="1:12" ht="13.5">
      <c r="A9" s="88">
        <v>5</v>
      </c>
      <c r="B9" s="30">
        <v>0.04152704861111111</v>
      </c>
      <c r="C9" s="8">
        <v>962</v>
      </c>
      <c r="D9" s="7" t="s">
        <v>44</v>
      </c>
      <c r="E9" s="22" t="str">
        <f>'[1]Vet Ladies'!$C$18</f>
        <v>Apmil James-Welsh</v>
      </c>
      <c r="F9" s="9">
        <v>0.009819016203703703</v>
      </c>
      <c r="G9" s="21" t="str">
        <f>'[1]Vet Ladies'!$C$19</f>
        <v>Pippa Major</v>
      </c>
      <c r="H9" s="9">
        <v>0.011017870370370372</v>
      </c>
      <c r="I9" s="21" t="str">
        <f>'[1]Vet Ladies'!$C$20</f>
        <v>Sue McDonald</v>
      </c>
      <c r="J9" s="9">
        <v>0.010178587962962962</v>
      </c>
      <c r="K9" s="21" t="str">
        <f>'[1]Vet Ladies'!$C$21</f>
        <v>Ruth Hutton</v>
      </c>
      <c r="L9" s="12">
        <v>0.010511574074074072</v>
      </c>
    </row>
    <row r="10" spans="1:12" s="146" customFormat="1" ht="13.5">
      <c r="A10" s="179">
        <v>6</v>
      </c>
      <c r="B10" s="152">
        <v>0.043020833333333335</v>
      </c>
      <c r="C10" s="148">
        <v>965</v>
      </c>
      <c r="D10" s="143" t="s">
        <v>69</v>
      </c>
      <c r="E10" s="162" t="s">
        <v>2067</v>
      </c>
      <c r="F10" s="147">
        <v>0.008946759259259258</v>
      </c>
      <c r="G10" s="159" t="s">
        <v>2068</v>
      </c>
      <c r="H10" s="147">
        <f>TIME(0,27,21)-F10</f>
        <v>0.0100462962962963</v>
      </c>
      <c r="I10" s="159" t="s">
        <v>2069</v>
      </c>
      <c r="J10" s="147">
        <f>TIME(0,42,41)-H10-F10</f>
        <v>0.010648148148148143</v>
      </c>
      <c r="K10" s="159" t="s">
        <v>2070</v>
      </c>
      <c r="L10" s="149">
        <f>TIME(1,1,57)-J10-H10-F10</f>
        <v>0.013379629629629634</v>
      </c>
    </row>
    <row r="11" spans="1:12" ht="13.5">
      <c r="A11" s="88">
        <v>7</v>
      </c>
      <c r="B11" s="30">
        <v>0.043029745370370374</v>
      </c>
      <c r="C11" s="8">
        <v>957</v>
      </c>
      <c r="D11" s="7" t="s">
        <v>16</v>
      </c>
      <c r="E11" s="22" t="str">
        <f>'[1]Vet Ladies'!$C$14</f>
        <v>Andrea Barber</v>
      </c>
      <c r="F11" s="9">
        <v>0.010836493055555556</v>
      </c>
      <c r="G11" s="21" t="str">
        <f>'[1]Vet Ladies'!$C$15</f>
        <v>Kate Williams</v>
      </c>
      <c r="H11" s="9">
        <v>0.011571574074074074</v>
      </c>
      <c r="I11" s="21" t="str">
        <f>'[1]Vet Ladies'!$C$16</f>
        <v>Ali Farrell</v>
      </c>
      <c r="J11" s="9">
        <v>0.010556944444444445</v>
      </c>
      <c r="K11" s="21" t="str">
        <f>'[1]Vet Ladies'!$C$17</f>
        <v>Teresa Murphy</v>
      </c>
      <c r="L11" s="12">
        <v>0.010064733796296299</v>
      </c>
    </row>
    <row r="12" spans="1:12" ht="13.5">
      <c r="A12" s="88">
        <v>8</v>
      </c>
      <c r="B12" s="30">
        <v>0.04371979166666667</v>
      </c>
      <c r="C12" s="8">
        <v>951</v>
      </c>
      <c r="D12" s="7" t="s">
        <v>4</v>
      </c>
      <c r="E12" s="22" t="str">
        <f>'[1]Vet Ladies'!$C$22</f>
        <v>Nicola McBride</v>
      </c>
      <c r="F12" s="9">
        <v>0.010038194444444445</v>
      </c>
      <c r="G12" s="21" t="str">
        <f>'[1]Vet Ladies'!$C$23</f>
        <v>Margaret Philips </v>
      </c>
      <c r="H12" s="9">
        <v>0.011371527777777774</v>
      </c>
      <c r="I12" s="21" t="str">
        <f>'[1]Vet Ladies'!$C$24</f>
        <v>Silvia Chiappa</v>
      </c>
      <c r="J12" s="9">
        <v>0.011658761574074077</v>
      </c>
      <c r="K12" s="21" t="str">
        <f>'[1]Vet Ladies'!$C$25</f>
        <v>Mary Twitchett</v>
      </c>
      <c r="L12" s="12">
        <v>0.010651307870370372</v>
      </c>
    </row>
    <row r="13" spans="1:12" ht="13.5">
      <c r="A13" s="88">
        <v>9</v>
      </c>
      <c r="B13" s="30">
        <v>0.04472881944444445</v>
      </c>
      <c r="C13" s="8">
        <v>959</v>
      </c>
      <c r="D13" s="7" t="s">
        <v>19</v>
      </c>
      <c r="E13" s="22" t="str">
        <f>'[1]Vet Ladies'!$C$34</f>
        <v>Helen Pool</v>
      </c>
      <c r="F13" s="9">
        <v>0.010234918981481482</v>
      </c>
      <c r="G13" s="21" t="str">
        <f>'[1]Vet Ladies'!$C$35</f>
        <v>Elizabeth Jones</v>
      </c>
      <c r="H13" s="9">
        <v>0.011366666666666667</v>
      </c>
      <c r="I13" s="21" t="str">
        <f>'[1]Vet Ladies'!$C$36</f>
        <v>Claire Seymour</v>
      </c>
      <c r="J13" s="9">
        <v>0.012358101851851846</v>
      </c>
      <c r="K13" s="21" t="str">
        <f>'[1]Vet Ladies'!$C$37</f>
        <v>Jane Davies</v>
      </c>
      <c r="L13" s="12">
        <v>0.010769131944444454</v>
      </c>
    </row>
    <row r="14" spans="1:12" ht="13.5">
      <c r="A14" s="88">
        <v>10</v>
      </c>
      <c r="B14" s="30">
        <v>0.044744988425925926</v>
      </c>
      <c r="C14" s="8">
        <v>954</v>
      </c>
      <c r="D14" s="7" t="s">
        <v>38</v>
      </c>
      <c r="E14" s="22" t="str">
        <f>'[1]Vet Ladies'!$C$30</f>
        <v>Emma Ibell</v>
      </c>
      <c r="F14" s="9">
        <v>0.010796180555555555</v>
      </c>
      <c r="G14" s="21" t="str">
        <f>'[1]Vet Ladies'!$C$31</f>
        <v>Lucy Pickering</v>
      </c>
      <c r="H14" s="9">
        <v>0.011031516203703705</v>
      </c>
      <c r="I14" s="21" t="str">
        <f>'[1]Vet Ladies'!$C$32</f>
        <v>Lucy Clapp</v>
      </c>
      <c r="J14" s="9">
        <v>0.01122851851851852</v>
      </c>
      <c r="K14" s="21" t="str">
        <f>'[1]Vet Ladies'!$C$33</f>
        <v>Jo Shelton-Pereda</v>
      </c>
      <c r="L14" s="12">
        <v>0.011688773148148146</v>
      </c>
    </row>
    <row r="15" spans="1:12" ht="13.5">
      <c r="A15" s="88">
        <v>11</v>
      </c>
      <c r="B15" s="30">
        <v>0.04537392361111111</v>
      </c>
      <c r="C15" s="8">
        <v>956</v>
      </c>
      <c r="D15" s="7" t="s">
        <v>13</v>
      </c>
      <c r="E15" s="22" t="str">
        <f>'[1]Vet Ladies'!$C$38</f>
        <v>Cindy Godwin </v>
      </c>
      <c r="F15" s="125">
        <v>0.011921296296296298</v>
      </c>
      <c r="G15" s="20" t="str">
        <f>'[1]Vet Ladies'!$C$39</f>
        <v>Inga Belhan</v>
      </c>
      <c r="H15" s="9">
        <f>TIME(0,34,34)-F15</f>
        <v>0.012083333333333331</v>
      </c>
      <c r="I15" s="21" t="str">
        <f>'[1]Vet Ladies'!$C$40</f>
        <v>Mary Setyabule</v>
      </c>
      <c r="J15" s="9">
        <v>0.011565509259259255</v>
      </c>
      <c r="K15" s="21" t="str">
        <f>'[1]Vet Ladies'!$C$41</f>
        <v>Sarah Allen</v>
      </c>
      <c r="L15" s="12">
        <v>0.009802743055555556</v>
      </c>
    </row>
    <row r="16" spans="1:12" ht="15" thickBot="1">
      <c r="A16" s="89">
        <v>12</v>
      </c>
      <c r="B16" s="48">
        <v>0.0470727662037046</v>
      </c>
      <c r="C16" s="47">
        <v>950</v>
      </c>
      <c r="D16" s="14" t="s">
        <v>1</v>
      </c>
      <c r="E16" s="90" t="s">
        <v>1101</v>
      </c>
      <c r="F16" s="37">
        <v>0.011037152777777776</v>
      </c>
      <c r="G16" s="91" t="s">
        <v>1011</v>
      </c>
      <c r="H16" s="37">
        <v>0.010711030092592591</v>
      </c>
      <c r="I16" s="91" t="s">
        <v>1012</v>
      </c>
      <c r="J16" s="37">
        <v>0.01285856481481482</v>
      </c>
      <c r="K16" s="24"/>
      <c r="L16" s="25">
        <f>B16-F16-H16-J16</f>
        <v>0.012466018518519414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H542"/>
  <sheetViews>
    <sheetView workbookViewId="0" topLeftCell="AE1">
      <selection activeCell="AL12" sqref="AL12"/>
    </sheetView>
  </sheetViews>
  <sheetFormatPr defaultColWidth="45.57421875" defaultRowHeight="15"/>
  <cols>
    <col min="1" max="1" width="4.00390625" style="1" customWidth="1"/>
    <col min="2" max="2" width="4.140625" style="1" bestFit="1" customWidth="1"/>
    <col min="3" max="3" width="28.421875" style="1" bestFit="1" customWidth="1"/>
    <col min="4" max="4" width="24.28125" style="1" bestFit="1" customWidth="1"/>
    <col min="5" max="5" width="8.140625" style="1" bestFit="1" customWidth="1"/>
    <col min="6" max="6" width="7.421875" style="1" customWidth="1"/>
    <col min="7" max="7" width="4.140625" style="1" bestFit="1" customWidth="1"/>
    <col min="8" max="8" width="28.421875" style="1" bestFit="1" customWidth="1"/>
    <col min="9" max="9" width="21.8515625" style="18" bestFit="1" customWidth="1"/>
    <col min="10" max="10" width="8.140625" style="1" bestFit="1" customWidth="1"/>
    <col min="11" max="11" width="6.7109375" style="1" customWidth="1"/>
    <col min="12" max="12" width="4.140625" style="1" bestFit="1" customWidth="1"/>
    <col min="13" max="13" width="28.421875" style="1" bestFit="1" customWidth="1"/>
    <col min="14" max="14" width="22.00390625" style="1" bestFit="1" customWidth="1"/>
    <col min="15" max="15" width="8.140625" style="1" bestFit="1" customWidth="1"/>
    <col min="16" max="16" width="7.00390625" style="1" customWidth="1"/>
    <col min="17" max="17" width="4.140625" style="1" bestFit="1" customWidth="1"/>
    <col min="18" max="18" width="28.421875" style="1" bestFit="1" customWidth="1"/>
    <col min="19" max="19" width="25.7109375" style="18" bestFit="1" customWidth="1"/>
    <col min="20" max="20" width="8.140625" style="1" bestFit="1" customWidth="1"/>
    <col min="21" max="21" width="8.28125" style="1" customWidth="1"/>
    <col min="22" max="22" width="4.140625" style="1" bestFit="1" customWidth="1"/>
    <col min="23" max="23" width="28.421875" style="1" bestFit="1" customWidth="1"/>
    <col min="24" max="24" width="20.00390625" style="1" bestFit="1" customWidth="1"/>
    <col min="25" max="25" width="8.140625" style="2" bestFit="1" customWidth="1"/>
    <col min="26" max="26" width="7.140625" style="1" customWidth="1"/>
    <col min="27" max="27" width="4.140625" style="1" bestFit="1" customWidth="1"/>
    <col min="28" max="28" width="28.421875" style="1" bestFit="1" customWidth="1"/>
    <col min="29" max="29" width="22.7109375" style="1" bestFit="1" customWidth="1"/>
    <col min="30" max="30" width="8.140625" style="1" bestFit="1" customWidth="1"/>
    <col min="31" max="31" width="9.7109375" style="1" customWidth="1"/>
    <col min="32" max="32" width="4.140625" style="2" bestFit="1" customWidth="1"/>
    <col min="33" max="33" width="29.00390625" style="1" bestFit="1" customWidth="1"/>
    <col min="34" max="34" width="25.7109375" style="1" bestFit="1" customWidth="1"/>
    <col min="35" max="35" width="8.140625" style="1" bestFit="1" customWidth="1"/>
    <col min="36" max="36" width="6.7109375" style="1" customWidth="1"/>
    <col min="37" max="37" width="4.140625" style="2" bestFit="1" customWidth="1"/>
    <col min="38" max="38" width="28.421875" style="1" bestFit="1" customWidth="1"/>
    <col min="39" max="39" width="18.421875" style="1" bestFit="1" customWidth="1"/>
    <col min="40" max="40" width="8.140625" style="1" bestFit="1" customWidth="1"/>
    <col min="41" max="41" width="7.28125" style="1" customWidth="1"/>
    <col min="42" max="42" width="4.140625" style="1" bestFit="1" customWidth="1"/>
    <col min="43" max="43" width="24.421875" style="1" bestFit="1" customWidth="1"/>
    <col min="44" max="44" width="20.421875" style="1" bestFit="1" customWidth="1"/>
    <col min="45" max="45" width="8.140625" style="1" bestFit="1" customWidth="1"/>
    <col min="46" max="46" width="5.28125" style="1" customWidth="1"/>
    <col min="47" max="47" width="4.140625" style="1" bestFit="1" customWidth="1"/>
    <col min="48" max="48" width="24.7109375" style="1" bestFit="1" customWidth="1"/>
    <col min="49" max="49" width="20.00390625" style="1" bestFit="1" customWidth="1"/>
    <col min="50" max="50" width="8.140625" style="1" bestFit="1" customWidth="1"/>
    <col min="51" max="51" width="6.7109375" style="1" customWidth="1"/>
    <col min="52" max="52" width="4.140625" style="1" bestFit="1" customWidth="1"/>
    <col min="53" max="53" width="28.421875" style="1" bestFit="1" customWidth="1"/>
    <col min="54" max="54" width="24.28125" style="1" bestFit="1" customWidth="1"/>
    <col min="55" max="55" width="8.140625" style="1" bestFit="1" customWidth="1"/>
    <col min="56" max="56" width="5.421875" style="1" customWidth="1"/>
    <col min="57" max="57" width="4.140625" style="1" bestFit="1" customWidth="1"/>
    <col min="58" max="58" width="24.7109375" style="1" bestFit="1" customWidth="1"/>
    <col min="59" max="59" width="18.7109375" style="1" bestFit="1" customWidth="1"/>
    <col min="60" max="60" width="8.140625" style="1" bestFit="1" customWidth="1"/>
    <col min="61" max="16384" width="45.421875" style="1" customWidth="1"/>
  </cols>
  <sheetData>
    <row r="1" spans="2:4" ht="13.5">
      <c r="B1" s="197" t="s">
        <v>838</v>
      </c>
      <c r="C1" s="198"/>
      <c r="D1" s="199"/>
    </row>
    <row r="2" spans="2:4" ht="15" thickBot="1">
      <c r="B2" s="200"/>
      <c r="C2" s="201"/>
      <c r="D2" s="202"/>
    </row>
    <row r="3" ht="15" thickBot="1"/>
    <row r="4" spans="2:60" ht="15" thickBot="1">
      <c r="B4" s="194" t="s">
        <v>614</v>
      </c>
      <c r="C4" s="195"/>
      <c r="D4" s="195"/>
      <c r="E4" s="196"/>
      <c r="F4" s="60"/>
      <c r="G4" s="191" t="s">
        <v>615</v>
      </c>
      <c r="H4" s="192"/>
      <c r="I4" s="192"/>
      <c r="J4" s="193"/>
      <c r="K4" s="60"/>
      <c r="L4" s="191" t="s">
        <v>616</v>
      </c>
      <c r="M4" s="192"/>
      <c r="N4" s="192"/>
      <c r="O4" s="193"/>
      <c r="P4" s="60"/>
      <c r="Q4" s="191" t="s">
        <v>617</v>
      </c>
      <c r="R4" s="192"/>
      <c r="S4" s="192"/>
      <c r="T4" s="193"/>
      <c r="U4" s="60"/>
      <c r="V4" s="194" t="s">
        <v>837</v>
      </c>
      <c r="W4" s="195"/>
      <c r="X4" s="195"/>
      <c r="Y4" s="196"/>
      <c r="AA4" s="194" t="s">
        <v>1009</v>
      </c>
      <c r="AB4" s="195"/>
      <c r="AC4" s="195"/>
      <c r="AD4" s="196"/>
      <c r="AF4" s="194" t="s">
        <v>1017</v>
      </c>
      <c r="AG4" s="195"/>
      <c r="AH4" s="195"/>
      <c r="AI4" s="196"/>
      <c r="AK4" s="191" t="s">
        <v>1018</v>
      </c>
      <c r="AL4" s="192"/>
      <c r="AM4" s="192"/>
      <c r="AN4" s="193"/>
      <c r="AP4" s="191" t="s">
        <v>1076</v>
      </c>
      <c r="AQ4" s="192"/>
      <c r="AR4" s="192"/>
      <c r="AS4" s="193"/>
      <c r="AU4" s="191" t="s">
        <v>1077</v>
      </c>
      <c r="AV4" s="192"/>
      <c r="AW4" s="192"/>
      <c r="AX4" s="193"/>
      <c r="AZ4" s="194" t="s">
        <v>1102</v>
      </c>
      <c r="BA4" s="195"/>
      <c r="BB4" s="195"/>
      <c r="BC4" s="196"/>
      <c r="BE4" s="191" t="s">
        <v>1102</v>
      </c>
      <c r="BF4" s="192"/>
      <c r="BG4" s="192"/>
      <c r="BH4" s="193"/>
    </row>
    <row r="5" spans="2:60" ht="13.5">
      <c r="B5" s="61" t="s">
        <v>61</v>
      </c>
      <c r="C5" s="62" t="s">
        <v>63</v>
      </c>
      <c r="D5" s="63" t="s">
        <v>264</v>
      </c>
      <c r="E5" s="64" t="s">
        <v>71</v>
      </c>
      <c r="F5" s="60"/>
      <c r="G5" s="77" t="s">
        <v>61</v>
      </c>
      <c r="H5" s="75" t="s">
        <v>63</v>
      </c>
      <c r="I5" s="76" t="s">
        <v>264</v>
      </c>
      <c r="J5" s="117" t="s">
        <v>71</v>
      </c>
      <c r="K5" s="60"/>
      <c r="L5" s="77" t="s">
        <v>61</v>
      </c>
      <c r="M5" s="75" t="s">
        <v>63</v>
      </c>
      <c r="N5" s="75" t="s">
        <v>264</v>
      </c>
      <c r="O5" s="118" t="s">
        <v>71</v>
      </c>
      <c r="P5" s="60"/>
      <c r="Q5" s="77" t="s">
        <v>61</v>
      </c>
      <c r="R5" s="76" t="s">
        <v>63</v>
      </c>
      <c r="S5" s="76" t="s">
        <v>264</v>
      </c>
      <c r="T5" s="119" t="s">
        <v>65</v>
      </c>
      <c r="U5" s="60"/>
      <c r="V5" s="61" t="s">
        <v>61</v>
      </c>
      <c r="W5" s="62" t="s">
        <v>63</v>
      </c>
      <c r="X5" s="62" t="s">
        <v>264</v>
      </c>
      <c r="Y5" s="64" t="s">
        <v>71</v>
      </c>
      <c r="AA5" s="77" t="s">
        <v>61</v>
      </c>
      <c r="AB5" s="75" t="s">
        <v>63</v>
      </c>
      <c r="AC5" s="76" t="s">
        <v>264</v>
      </c>
      <c r="AD5" s="78" t="s">
        <v>71</v>
      </c>
      <c r="AF5" s="61" t="s">
        <v>61</v>
      </c>
      <c r="AG5" s="62" t="s">
        <v>63</v>
      </c>
      <c r="AH5" s="65" t="s">
        <v>264</v>
      </c>
      <c r="AI5" s="64" t="s">
        <v>71</v>
      </c>
      <c r="AK5" s="77" t="s">
        <v>61</v>
      </c>
      <c r="AL5" s="75" t="s">
        <v>63</v>
      </c>
      <c r="AM5" s="76" t="s">
        <v>264</v>
      </c>
      <c r="AN5" s="78" t="s">
        <v>71</v>
      </c>
      <c r="AP5" s="77" t="s">
        <v>61</v>
      </c>
      <c r="AQ5" s="75" t="s">
        <v>63</v>
      </c>
      <c r="AR5" s="76" t="s">
        <v>264</v>
      </c>
      <c r="AS5" s="78" t="s">
        <v>71</v>
      </c>
      <c r="AU5" s="77" t="s">
        <v>61</v>
      </c>
      <c r="AV5" s="75" t="s">
        <v>63</v>
      </c>
      <c r="AW5" s="76" t="s">
        <v>264</v>
      </c>
      <c r="AX5" s="78" t="s">
        <v>71</v>
      </c>
      <c r="AZ5" s="61" t="s">
        <v>61</v>
      </c>
      <c r="BA5" s="62" t="s">
        <v>63</v>
      </c>
      <c r="BB5" s="65" t="s">
        <v>264</v>
      </c>
      <c r="BC5" s="64" t="s">
        <v>71</v>
      </c>
      <c r="BE5" s="77" t="s">
        <v>61</v>
      </c>
      <c r="BF5" s="75" t="s">
        <v>63</v>
      </c>
      <c r="BG5" s="76" t="s">
        <v>264</v>
      </c>
      <c r="BH5" s="78" t="s">
        <v>71</v>
      </c>
    </row>
    <row r="6" spans="2:60" ht="13.5">
      <c r="B6" s="10">
        <v>1</v>
      </c>
      <c r="C6" s="7" t="s">
        <v>2</v>
      </c>
      <c r="D6" s="8" t="s">
        <v>125</v>
      </c>
      <c r="E6" s="12">
        <v>0.006303784722222223</v>
      </c>
      <c r="G6" s="10">
        <v>1</v>
      </c>
      <c r="H6" s="7" t="s">
        <v>75</v>
      </c>
      <c r="I6" s="9" t="s">
        <v>273</v>
      </c>
      <c r="J6" s="12">
        <v>0.006660798611111116</v>
      </c>
      <c r="L6" s="10">
        <v>1</v>
      </c>
      <c r="M6" s="7" t="s">
        <v>29</v>
      </c>
      <c r="N6" s="30" t="s">
        <v>603</v>
      </c>
      <c r="O6" s="31">
        <v>0.0058090740740740715</v>
      </c>
      <c r="Q6" s="10">
        <v>1</v>
      </c>
      <c r="R6" s="22" t="s">
        <v>8</v>
      </c>
      <c r="S6" s="21" t="s">
        <v>695</v>
      </c>
      <c r="T6" s="92">
        <v>0.006461527777777774</v>
      </c>
      <c r="V6" s="10">
        <v>1</v>
      </c>
      <c r="W6" s="7" t="s">
        <v>2</v>
      </c>
      <c r="X6" s="22" t="str">
        <f>'[1]U17 Boys'!$C$81</f>
        <v>Zak Mahamed</v>
      </c>
      <c r="Y6" s="12">
        <v>0.007735219907407408</v>
      </c>
      <c r="AA6" s="10">
        <v>1</v>
      </c>
      <c r="AB6" s="22" t="s">
        <v>90</v>
      </c>
      <c r="AC6" s="21" t="s">
        <v>1991</v>
      </c>
      <c r="AD6" s="21">
        <v>0.006422754629629627</v>
      </c>
      <c r="AF6" s="10">
        <v>1</v>
      </c>
      <c r="AG6" s="22" t="s">
        <v>8</v>
      </c>
      <c r="AH6" s="22" t="s">
        <v>1488</v>
      </c>
      <c r="AI6" s="92">
        <v>0.010025775462962962</v>
      </c>
      <c r="AK6" s="10">
        <v>1</v>
      </c>
      <c r="AL6" s="7" t="s">
        <v>16</v>
      </c>
      <c r="AM6" s="30" t="str">
        <f>'[1]Vet Men'!$C$155</f>
        <v>Chris Greenwood</v>
      </c>
      <c r="AN6" s="31">
        <v>0.010651504629629632</v>
      </c>
      <c r="AP6" s="10">
        <v>1</v>
      </c>
      <c r="AQ6" s="7" t="s">
        <v>56</v>
      </c>
      <c r="AR6" s="8" t="s">
        <v>1078</v>
      </c>
      <c r="AS6" s="12">
        <v>0.011845023148148148</v>
      </c>
      <c r="AU6" s="10">
        <v>1</v>
      </c>
      <c r="AV6" s="7" t="s">
        <v>44</v>
      </c>
      <c r="AW6" s="22" t="s">
        <v>1092</v>
      </c>
      <c r="AX6" s="31">
        <v>0.012536076388888888</v>
      </c>
      <c r="AZ6" s="10">
        <v>1</v>
      </c>
      <c r="BA6" s="7" t="s">
        <v>76</v>
      </c>
      <c r="BB6" s="22" t="s">
        <v>1182</v>
      </c>
      <c r="BC6" s="92">
        <v>0.00829861111111111</v>
      </c>
      <c r="BE6" s="10">
        <v>1</v>
      </c>
      <c r="BF6" s="126" t="s">
        <v>69</v>
      </c>
      <c r="BG6" s="126" t="s">
        <v>2067</v>
      </c>
      <c r="BH6" s="127">
        <v>0.008946759259259258</v>
      </c>
    </row>
    <row r="7" spans="2:60" ht="13.5">
      <c r="B7" s="10">
        <v>2</v>
      </c>
      <c r="C7" s="7" t="s">
        <v>1</v>
      </c>
      <c r="D7" s="9" t="s">
        <v>115</v>
      </c>
      <c r="E7" s="12">
        <v>0.006424918981481483</v>
      </c>
      <c r="G7" s="10">
        <v>2</v>
      </c>
      <c r="H7" s="7" t="s">
        <v>10</v>
      </c>
      <c r="I7" s="8" t="s">
        <v>426</v>
      </c>
      <c r="J7" s="12">
        <v>0.006832442129629629</v>
      </c>
      <c r="L7" s="10">
        <v>2</v>
      </c>
      <c r="M7" s="7" t="s">
        <v>1</v>
      </c>
      <c r="N7" s="30" t="s">
        <v>435</v>
      </c>
      <c r="O7" s="31">
        <v>0.005872222222222223</v>
      </c>
      <c r="Q7" s="10">
        <v>2</v>
      </c>
      <c r="R7" s="22" t="s">
        <v>48</v>
      </c>
      <c r="S7" s="21" t="s">
        <v>743</v>
      </c>
      <c r="T7" s="92">
        <v>0.006646296296296296</v>
      </c>
      <c r="V7" s="10">
        <v>2</v>
      </c>
      <c r="W7" s="7" t="s">
        <v>4</v>
      </c>
      <c r="X7" s="21" t="str">
        <f>'[1]U17 Boys'!$C$27</f>
        <v>Thomas Keen</v>
      </c>
      <c r="Y7" s="12">
        <v>0.007740925925925925</v>
      </c>
      <c r="AA7" s="10">
        <v>2</v>
      </c>
      <c r="AB7" s="22" t="s">
        <v>6</v>
      </c>
      <c r="AC7" s="22" t="s">
        <v>963</v>
      </c>
      <c r="AD7" s="21">
        <v>0.006423611111111112</v>
      </c>
      <c r="AF7" s="10">
        <v>2</v>
      </c>
      <c r="AG7" s="22" t="s">
        <v>2</v>
      </c>
      <c r="AH7" s="22" t="s">
        <v>1839</v>
      </c>
      <c r="AI7" s="93">
        <v>0.010131909722222223</v>
      </c>
      <c r="AK7" s="10">
        <v>2</v>
      </c>
      <c r="AL7" s="7" t="s">
        <v>13</v>
      </c>
      <c r="AM7" s="7" t="s">
        <v>1019</v>
      </c>
      <c r="AN7" s="31">
        <v>0.010934027777777777</v>
      </c>
      <c r="AP7" s="10">
        <v>2</v>
      </c>
      <c r="AQ7" s="7" t="s">
        <v>44</v>
      </c>
      <c r="AR7" s="9" t="str">
        <f>'[1]Vet Men'!$C$118</f>
        <v>Neil Reissland</v>
      </c>
      <c r="AS7" s="12">
        <v>0.012022569444444442</v>
      </c>
      <c r="AU7" s="10">
        <v>2</v>
      </c>
      <c r="AV7" s="7" t="s">
        <v>57</v>
      </c>
      <c r="AW7" s="21" t="str">
        <f>'[1]Vet Men'!$C$44</f>
        <v>Brian Green</v>
      </c>
      <c r="AX7" s="29">
        <v>0.012925659722222219</v>
      </c>
      <c r="AZ7" s="10">
        <v>2</v>
      </c>
      <c r="BA7" s="7" t="s">
        <v>23</v>
      </c>
      <c r="BB7" s="22" t="s">
        <v>1392</v>
      </c>
      <c r="BC7" s="92">
        <v>0.008321180555555556</v>
      </c>
      <c r="BE7" s="10">
        <v>2</v>
      </c>
      <c r="BF7" s="126" t="s">
        <v>34</v>
      </c>
      <c r="BG7" s="126" t="s">
        <v>2071</v>
      </c>
      <c r="BH7" s="127">
        <v>0.009142592592592593</v>
      </c>
    </row>
    <row r="8" spans="2:60" ht="13.5">
      <c r="B8" s="10">
        <v>3</v>
      </c>
      <c r="C8" s="7" t="s">
        <v>51</v>
      </c>
      <c r="D8" s="9" t="s">
        <v>106</v>
      </c>
      <c r="E8" s="12">
        <v>0.006426157407407406</v>
      </c>
      <c r="G8" s="180">
        <v>3</v>
      </c>
      <c r="H8" s="143" t="s">
        <v>69</v>
      </c>
      <c r="I8" s="147" t="s">
        <v>1967</v>
      </c>
      <c r="J8" s="149">
        <v>0.0068981481481481515</v>
      </c>
      <c r="L8" s="10">
        <v>3</v>
      </c>
      <c r="M8" s="7" t="s">
        <v>51</v>
      </c>
      <c r="N8" s="30" t="s">
        <v>439</v>
      </c>
      <c r="O8" s="31">
        <v>0.005966550925925924</v>
      </c>
      <c r="Q8" s="10">
        <v>3</v>
      </c>
      <c r="R8" s="22" t="s">
        <v>8</v>
      </c>
      <c r="S8" s="21" t="s">
        <v>699</v>
      </c>
      <c r="T8" s="92">
        <v>0.00666868055555556</v>
      </c>
      <c r="V8" s="10">
        <v>3</v>
      </c>
      <c r="W8" s="7" t="s">
        <v>4</v>
      </c>
      <c r="X8" s="22" t="str">
        <f>'[1]U17 Boys'!$C$24</f>
        <v>David Dow</v>
      </c>
      <c r="Y8" s="12">
        <v>0.007788229166666669</v>
      </c>
      <c r="AA8" s="10">
        <v>3</v>
      </c>
      <c r="AB8" s="22" t="s">
        <v>8</v>
      </c>
      <c r="AC8" s="22" t="s">
        <v>964</v>
      </c>
      <c r="AD8" s="21">
        <v>0.006437962962962964</v>
      </c>
      <c r="AF8" s="180">
        <v>3</v>
      </c>
      <c r="AG8" s="162" t="s">
        <v>69</v>
      </c>
      <c r="AH8" s="162" t="s">
        <v>1931</v>
      </c>
      <c r="AI8" s="164">
        <v>0.010150462962962965</v>
      </c>
      <c r="AK8" s="10">
        <v>3</v>
      </c>
      <c r="AL8" s="7" t="s">
        <v>19</v>
      </c>
      <c r="AM8" s="7" t="s">
        <v>1020</v>
      </c>
      <c r="AN8" s="31">
        <v>0.011161655092592593</v>
      </c>
      <c r="AP8" s="10">
        <v>3</v>
      </c>
      <c r="AQ8" s="7" t="s">
        <v>55</v>
      </c>
      <c r="AR8" s="8" t="s">
        <v>1079</v>
      </c>
      <c r="AS8" s="12">
        <v>0.012183645833333335</v>
      </c>
      <c r="AU8" s="10">
        <v>3</v>
      </c>
      <c r="AV8" s="7" t="s">
        <v>44</v>
      </c>
      <c r="AW8" s="21" t="str">
        <f>'[1]Vet Men'!$C$127</f>
        <v>Ray Marriott</v>
      </c>
      <c r="AX8" s="29">
        <v>0.013677777777777778</v>
      </c>
      <c r="AZ8" s="10">
        <v>3</v>
      </c>
      <c r="BA8" s="7" t="s">
        <v>1</v>
      </c>
      <c r="BB8" s="22" t="s">
        <v>1103</v>
      </c>
      <c r="BC8" s="92">
        <v>0.00838306712962963</v>
      </c>
      <c r="BE8" s="10">
        <v>3</v>
      </c>
      <c r="BF8" s="126" t="s">
        <v>45</v>
      </c>
      <c r="BG8" s="126" t="s">
        <v>2072</v>
      </c>
      <c r="BH8" s="127">
        <v>0.009583414351851852</v>
      </c>
    </row>
    <row r="9" spans="2:60" ht="13.5">
      <c r="B9" s="10">
        <v>4</v>
      </c>
      <c r="C9" s="7" t="s">
        <v>60</v>
      </c>
      <c r="D9" s="8" t="s">
        <v>254</v>
      </c>
      <c r="E9" s="12">
        <v>0.006437152777777778</v>
      </c>
      <c r="G9" s="10">
        <v>4</v>
      </c>
      <c r="H9" s="7" t="s">
        <v>18</v>
      </c>
      <c r="I9" s="8" t="s">
        <v>268</v>
      </c>
      <c r="J9" s="12">
        <v>0.006898611111111111</v>
      </c>
      <c r="L9" s="180">
        <v>4</v>
      </c>
      <c r="M9" s="143" t="s">
        <v>69</v>
      </c>
      <c r="N9" s="152" t="s">
        <v>1972</v>
      </c>
      <c r="O9" s="154">
        <v>0.005983796296296299</v>
      </c>
      <c r="Q9" s="10">
        <v>4</v>
      </c>
      <c r="R9" s="22" t="s">
        <v>82</v>
      </c>
      <c r="S9" s="21" t="s">
        <v>706</v>
      </c>
      <c r="T9" s="92">
        <v>0.006675081018518518</v>
      </c>
      <c r="V9" s="10">
        <v>4</v>
      </c>
      <c r="W9" s="7" t="s">
        <v>89</v>
      </c>
      <c r="X9" s="21" t="str">
        <f>'[1]U17 Boys'!$C$15</f>
        <v>Joseph</v>
      </c>
      <c r="Y9" s="12">
        <v>0.007886064814814808</v>
      </c>
      <c r="AA9" s="10">
        <v>4</v>
      </c>
      <c r="AB9" s="22" t="s">
        <v>90</v>
      </c>
      <c r="AC9" s="22" t="s">
        <v>965</v>
      </c>
      <c r="AD9" s="21">
        <v>0.0065215625000000004</v>
      </c>
      <c r="AF9" s="10">
        <v>4</v>
      </c>
      <c r="AG9" s="22" t="s">
        <v>2</v>
      </c>
      <c r="AH9" s="22" t="s">
        <v>1844</v>
      </c>
      <c r="AI9" s="93">
        <v>0.010152164351851851</v>
      </c>
      <c r="AK9" s="10">
        <v>4</v>
      </c>
      <c r="AL9" s="7" t="s">
        <v>45</v>
      </c>
      <c r="AM9" s="30" t="str">
        <f>'[1]Vet Men'!$C$147</f>
        <v>Simon Baines</v>
      </c>
      <c r="AN9" s="31">
        <v>0.011190821759259256</v>
      </c>
      <c r="AP9" s="10">
        <v>4</v>
      </c>
      <c r="AQ9" s="7" t="s">
        <v>18</v>
      </c>
      <c r="AR9" s="8" t="s">
        <v>1080</v>
      </c>
      <c r="AS9" s="12">
        <v>0.012195833333333335</v>
      </c>
      <c r="AU9" s="10">
        <v>4</v>
      </c>
      <c r="AV9" s="7" t="s">
        <v>44</v>
      </c>
      <c r="AW9" s="21" t="str">
        <f>'[1]Vet Men'!$C$128</f>
        <v>Barry Attwell</v>
      </c>
      <c r="AX9" s="29">
        <v>0.013770023148148146</v>
      </c>
      <c r="AZ9" s="10">
        <v>4</v>
      </c>
      <c r="BA9" s="7" t="s">
        <v>1</v>
      </c>
      <c r="BB9" s="21" t="s">
        <v>1106</v>
      </c>
      <c r="BC9" s="92">
        <v>0.00839282407407408</v>
      </c>
      <c r="BE9" s="10">
        <v>4</v>
      </c>
      <c r="BF9" s="126" t="s">
        <v>55</v>
      </c>
      <c r="BG9" s="126" t="s">
        <v>2073</v>
      </c>
      <c r="BH9" s="127">
        <v>0.009681446759259256</v>
      </c>
    </row>
    <row r="10" spans="2:60" ht="13.5">
      <c r="B10" s="10">
        <v>5</v>
      </c>
      <c r="C10" s="7" t="s">
        <v>77</v>
      </c>
      <c r="D10" s="8" t="s">
        <v>173</v>
      </c>
      <c r="E10" s="12">
        <v>0.006448611111111111</v>
      </c>
      <c r="G10" s="10">
        <v>5</v>
      </c>
      <c r="H10" s="7" t="s">
        <v>6</v>
      </c>
      <c r="I10" s="8" t="s">
        <v>301</v>
      </c>
      <c r="J10" s="12">
        <v>0.006934062499999999</v>
      </c>
      <c r="L10" s="10">
        <v>5</v>
      </c>
      <c r="M10" s="7" t="s">
        <v>17</v>
      </c>
      <c r="N10" s="7" t="s">
        <v>452</v>
      </c>
      <c r="O10" s="31">
        <v>0.006010729166666667</v>
      </c>
      <c r="Q10" s="180">
        <v>5</v>
      </c>
      <c r="R10" s="162" t="s">
        <v>69</v>
      </c>
      <c r="S10" s="162" t="s">
        <v>1976</v>
      </c>
      <c r="T10" s="181">
        <v>0.0066782407407407415</v>
      </c>
      <c r="V10" s="10">
        <v>5</v>
      </c>
      <c r="W10" s="7" t="s">
        <v>36</v>
      </c>
      <c r="X10" s="21" t="str">
        <f>'[1]U17 Boys'!$C$22</f>
        <v>Jack White</v>
      </c>
      <c r="Y10" s="12">
        <v>0.007967627314814811</v>
      </c>
      <c r="AA10" s="10">
        <v>5</v>
      </c>
      <c r="AB10" s="22" t="s">
        <v>8</v>
      </c>
      <c r="AC10" s="21" t="s">
        <v>1992</v>
      </c>
      <c r="AD10" s="21">
        <v>0.006528321759259259</v>
      </c>
      <c r="AF10" s="10">
        <v>5</v>
      </c>
      <c r="AG10" s="22" t="s">
        <v>36</v>
      </c>
      <c r="AH10" s="22" t="s">
        <v>1550</v>
      </c>
      <c r="AI10" s="92">
        <v>0.01016443287037037</v>
      </c>
      <c r="AK10" s="10">
        <v>5</v>
      </c>
      <c r="AL10" s="7" t="s">
        <v>52</v>
      </c>
      <c r="AM10" s="7" t="s">
        <v>1021</v>
      </c>
      <c r="AN10" s="31">
        <v>0.011194594907407408</v>
      </c>
      <c r="AP10" s="10">
        <v>5</v>
      </c>
      <c r="AQ10" s="7" t="s">
        <v>13</v>
      </c>
      <c r="AR10" s="8"/>
      <c r="AS10" s="12">
        <v>0.012236770833333334</v>
      </c>
      <c r="AU10" s="10">
        <v>5</v>
      </c>
      <c r="AV10" s="7" t="s">
        <v>57</v>
      </c>
      <c r="AW10" s="21" t="str">
        <f>'[1]Vet Men'!$C$43</f>
        <v>Richard Grant</v>
      </c>
      <c r="AX10" s="29">
        <v>0.013850891203703707</v>
      </c>
      <c r="AZ10" s="10">
        <v>5</v>
      </c>
      <c r="BA10" s="7" t="s">
        <v>11</v>
      </c>
      <c r="BB10" s="21" t="s">
        <v>1140</v>
      </c>
      <c r="BC10" s="92">
        <v>0.008396180555555553</v>
      </c>
      <c r="BE10" s="10">
        <v>5</v>
      </c>
      <c r="BF10" s="126" t="s">
        <v>13</v>
      </c>
      <c r="BG10" s="126" t="s">
        <v>2074</v>
      </c>
      <c r="BH10" s="127">
        <v>0.009802743055555556</v>
      </c>
    </row>
    <row r="11" spans="2:60" ht="13.5">
      <c r="B11" s="10">
        <v>6</v>
      </c>
      <c r="C11" s="7" t="s">
        <v>4</v>
      </c>
      <c r="D11" s="8" t="s">
        <v>109</v>
      </c>
      <c r="E11" s="12">
        <v>0.006500891203703704</v>
      </c>
      <c r="G11" s="10">
        <v>6</v>
      </c>
      <c r="H11" s="7" t="s">
        <v>51</v>
      </c>
      <c r="I11" s="8" t="s">
        <v>277</v>
      </c>
      <c r="J11" s="12">
        <v>0.006965011574074075</v>
      </c>
      <c r="L11" s="10">
        <v>6</v>
      </c>
      <c r="M11" s="7" t="s">
        <v>81</v>
      </c>
      <c r="N11" s="7" t="s">
        <v>579</v>
      </c>
      <c r="O11" s="31">
        <v>0.006014201388888889</v>
      </c>
      <c r="Q11" s="10">
        <v>6</v>
      </c>
      <c r="R11" s="22" t="s">
        <v>81</v>
      </c>
      <c r="S11" s="22" t="s">
        <v>618</v>
      </c>
      <c r="T11" s="92">
        <v>0.00674537037037037</v>
      </c>
      <c r="V11" s="10">
        <v>6</v>
      </c>
      <c r="W11" s="7" t="s">
        <v>10</v>
      </c>
      <c r="X11" s="21" t="str">
        <f>'[1]U17 Boys'!$C$92</f>
        <v>David Stone</v>
      </c>
      <c r="Y11" s="12">
        <v>0.007976006944444445</v>
      </c>
      <c r="AA11" s="10">
        <v>6</v>
      </c>
      <c r="AB11" s="22" t="s">
        <v>8</v>
      </c>
      <c r="AC11" s="21" t="s">
        <v>1993</v>
      </c>
      <c r="AD11" s="21">
        <v>0.006596990740740738</v>
      </c>
      <c r="AF11" s="10">
        <v>6</v>
      </c>
      <c r="AG11" s="22" t="s">
        <v>11</v>
      </c>
      <c r="AH11" s="22" t="s">
        <v>1476</v>
      </c>
      <c r="AI11" s="92">
        <v>0.010179166666666666</v>
      </c>
      <c r="AK11" s="10">
        <v>6</v>
      </c>
      <c r="AL11" s="7" t="s">
        <v>19</v>
      </c>
      <c r="AM11" s="30" t="s">
        <v>1022</v>
      </c>
      <c r="AN11" s="31">
        <v>0.01123278935185185</v>
      </c>
      <c r="AP11" s="10">
        <v>6</v>
      </c>
      <c r="AQ11" s="7" t="s">
        <v>44</v>
      </c>
      <c r="AR11" s="9" t="str">
        <f>'[1]Vet Men'!$C$120</f>
        <v>John Foos</v>
      </c>
      <c r="AS11" s="12">
        <v>0.012305509259259259</v>
      </c>
      <c r="AU11" s="10">
        <v>6</v>
      </c>
      <c r="AV11" s="7" t="s">
        <v>57</v>
      </c>
      <c r="AW11" s="21" t="str">
        <f>'[1]Vet Men'!$C$42</f>
        <v>Roy Treadwell</v>
      </c>
      <c r="AX11" s="29">
        <v>0.013949722222222223</v>
      </c>
      <c r="AZ11" s="10">
        <v>6</v>
      </c>
      <c r="BA11" s="7" t="s">
        <v>44</v>
      </c>
      <c r="BB11" s="22" t="s">
        <v>1131</v>
      </c>
      <c r="BC11" s="92">
        <v>0.008496643518518518</v>
      </c>
      <c r="BE11" s="10">
        <v>6</v>
      </c>
      <c r="BF11" s="126" t="s">
        <v>44</v>
      </c>
      <c r="BG11" s="126" t="s">
        <v>2075</v>
      </c>
      <c r="BH11" s="127">
        <v>0.009819016203703703</v>
      </c>
    </row>
    <row r="12" spans="2:60" ht="13.5">
      <c r="B12" s="10">
        <v>7</v>
      </c>
      <c r="C12" s="7" t="s">
        <v>69</v>
      </c>
      <c r="D12" s="9" t="s">
        <v>108</v>
      </c>
      <c r="E12" s="12">
        <v>0.006515243055555557</v>
      </c>
      <c r="G12" s="10">
        <v>7</v>
      </c>
      <c r="H12" s="7" t="s">
        <v>12</v>
      </c>
      <c r="I12" s="9" t="s">
        <v>276</v>
      </c>
      <c r="J12" s="12">
        <v>0.006972569444444444</v>
      </c>
      <c r="L12" s="10">
        <v>7</v>
      </c>
      <c r="M12" s="7" t="s">
        <v>77</v>
      </c>
      <c r="N12" s="7"/>
      <c r="O12" s="31">
        <v>0.00605292824074074</v>
      </c>
      <c r="Q12" s="10">
        <v>7</v>
      </c>
      <c r="R12" s="22" t="s">
        <v>8</v>
      </c>
      <c r="S12" s="22" t="s">
        <v>619</v>
      </c>
      <c r="T12" s="92">
        <v>0.0067692476851851854</v>
      </c>
      <c r="V12" s="10">
        <v>7</v>
      </c>
      <c r="W12" s="7" t="s">
        <v>29</v>
      </c>
      <c r="X12" s="22" t="str">
        <f>'[1]U17 Boys'!$C$43</f>
        <v>Ross McGarvie</v>
      </c>
      <c r="Y12" s="12">
        <v>0.008018090277777778</v>
      </c>
      <c r="AA12" s="10">
        <v>7</v>
      </c>
      <c r="AB12" s="22" t="s">
        <v>28</v>
      </c>
      <c r="AC12" s="22" t="s">
        <v>966</v>
      </c>
      <c r="AD12" s="21">
        <v>0.006708796296296296</v>
      </c>
      <c r="AF12" s="10">
        <v>7</v>
      </c>
      <c r="AG12" s="22" t="s">
        <v>69</v>
      </c>
      <c r="AH12" s="22" t="s">
        <v>1916</v>
      </c>
      <c r="AI12" s="93">
        <v>0.010208333333333326</v>
      </c>
      <c r="AK12" s="10">
        <v>7</v>
      </c>
      <c r="AL12" s="7" t="s">
        <v>16</v>
      </c>
      <c r="AM12" s="30" t="str">
        <f>'[1]Vet Men'!$C$154</f>
        <v>Ben Hope</v>
      </c>
      <c r="AN12" s="31">
        <v>0.011286192129629627</v>
      </c>
      <c r="AP12" s="10">
        <v>7</v>
      </c>
      <c r="AQ12" s="7" t="s">
        <v>38</v>
      </c>
      <c r="AR12" s="8" t="s">
        <v>1081</v>
      </c>
      <c r="AS12" s="12">
        <v>0.012318553240740741</v>
      </c>
      <c r="AU12" s="10">
        <v>7</v>
      </c>
      <c r="AV12" s="7" t="s">
        <v>16</v>
      </c>
      <c r="AW12" s="21" t="str">
        <f>'[1]Vet Men'!$C$159</f>
        <v>Berine Hutchinson</v>
      </c>
      <c r="AX12" s="29">
        <v>0.014160138888888889</v>
      </c>
      <c r="AZ12" s="10">
        <v>7</v>
      </c>
      <c r="BA12" s="7" t="s">
        <v>13</v>
      </c>
      <c r="BB12" s="22" t="s">
        <v>1190</v>
      </c>
      <c r="BC12" s="92">
        <v>0.008547916666666667</v>
      </c>
      <c r="BE12" s="10">
        <v>7</v>
      </c>
      <c r="BF12" s="126" t="s">
        <v>55</v>
      </c>
      <c r="BG12" s="126" t="s">
        <v>2076</v>
      </c>
      <c r="BH12" s="127">
        <v>0.009950150462962968</v>
      </c>
    </row>
    <row r="13" spans="2:60" ht="13.5">
      <c r="B13" s="10">
        <v>8</v>
      </c>
      <c r="C13" s="7" t="s">
        <v>9</v>
      </c>
      <c r="D13" s="9" t="s">
        <v>168</v>
      </c>
      <c r="E13" s="12">
        <v>0.006568449074074077</v>
      </c>
      <c r="G13" s="10">
        <v>8</v>
      </c>
      <c r="H13" s="7" t="s">
        <v>77</v>
      </c>
      <c r="I13" s="8" t="s">
        <v>283</v>
      </c>
      <c r="J13" s="12">
        <v>0.00707361111111111</v>
      </c>
      <c r="L13" s="10">
        <v>8</v>
      </c>
      <c r="M13" s="7" t="s">
        <v>1</v>
      </c>
      <c r="N13" s="7" t="s">
        <v>432</v>
      </c>
      <c r="O13" s="31">
        <v>0.0061258101851851855</v>
      </c>
      <c r="Q13" s="10">
        <v>8</v>
      </c>
      <c r="R13" s="22" t="s">
        <v>12</v>
      </c>
      <c r="S13" s="21" t="s">
        <v>697</v>
      </c>
      <c r="T13" s="92">
        <v>0.006794988425925928</v>
      </c>
      <c r="V13" s="10">
        <v>8</v>
      </c>
      <c r="W13" s="7" t="s">
        <v>1</v>
      </c>
      <c r="X13" s="21" t="str">
        <f>'[1]U17 Boys'!$C$60</f>
        <v>Luke van Oudtshoom</v>
      </c>
      <c r="Y13" s="12">
        <v>0.00805466435185185</v>
      </c>
      <c r="AA13" s="10">
        <v>8</v>
      </c>
      <c r="AB13" s="20" t="s">
        <v>14</v>
      </c>
      <c r="AC13" s="22" t="s">
        <v>967</v>
      </c>
      <c r="AD13" s="21">
        <v>0.0067607986111111115</v>
      </c>
      <c r="AF13" s="10">
        <v>8</v>
      </c>
      <c r="AG13" s="22" t="s">
        <v>1</v>
      </c>
      <c r="AH13" s="22" t="s">
        <v>1428</v>
      </c>
      <c r="AI13" s="93">
        <v>0.01021327546296296</v>
      </c>
      <c r="AK13" s="10">
        <v>8</v>
      </c>
      <c r="AL13" s="7" t="s">
        <v>28</v>
      </c>
      <c r="AM13" s="7" t="s">
        <v>1023</v>
      </c>
      <c r="AN13" s="31">
        <v>0.011291400462962961</v>
      </c>
      <c r="AP13" s="10">
        <v>8</v>
      </c>
      <c r="AQ13" s="7" t="s">
        <v>16</v>
      </c>
      <c r="AR13" s="9" t="str">
        <f>'[1]Vet Men'!$C$151</f>
        <v>Julian Geevers</v>
      </c>
      <c r="AS13" s="12">
        <v>0.012323310185185184</v>
      </c>
      <c r="AU13" s="10">
        <v>8</v>
      </c>
      <c r="AV13" s="7" t="s">
        <v>4</v>
      </c>
      <c r="AW13" s="22" t="s">
        <v>1093</v>
      </c>
      <c r="AX13" s="31">
        <v>0.014235266203703703</v>
      </c>
      <c r="AZ13" s="10">
        <v>8</v>
      </c>
      <c r="BA13" s="7" t="s">
        <v>4</v>
      </c>
      <c r="BB13" s="22" t="s">
        <v>1107</v>
      </c>
      <c r="BC13" s="92">
        <v>0.008570914351851852</v>
      </c>
      <c r="BE13" s="10">
        <v>8</v>
      </c>
      <c r="BF13" s="126" t="s">
        <v>4</v>
      </c>
      <c r="BG13" s="126" t="s">
        <v>2077</v>
      </c>
      <c r="BH13" s="127">
        <v>0.010038194444444445</v>
      </c>
    </row>
    <row r="14" spans="2:60" ht="13.5">
      <c r="B14" s="10">
        <v>9</v>
      </c>
      <c r="C14" s="7" t="s">
        <v>1</v>
      </c>
      <c r="D14" s="8" t="s">
        <v>113</v>
      </c>
      <c r="E14" s="12">
        <v>0.006571678240740741</v>
      </c>
      <c r="G14" s="10">
        <v>9</v>
      </c>
      <c r="H14" s="7" t="s">
        <v>29</v>
      </c>
      <c r="I14" s="8" t="s">
        <v>400</v>
      </c>
      <c r="J14" s="12">
        <v>0.007081863425925927</v>
      </c>
      <c r="L14" s="10">
        <v>9</v>
      </c>
      <c r="M14" s="7" t="s">
        <v>12</v>
      </c>
      <c r="N14" s="7" t="s">
        <v>440</v>
      </c>
      <c r="O14" s="31">
        <v>0.006135266203703704</v>
      </c>
      <c r="Q14" s="10">
        <v>9</v>
      </c>
      <c r="R14" s="22" t="s">
        <v>54</v>
      </c>
      <c r="S14" s="22" t="s">
        <v>620</v>
      </c>
      <c r="T14" s="92">
        <v>0.006831446759259259</v>
      </c>
      <c r="V14" s="10">
        <v>9</v>
      </c>
      <c r="W14" s="7" t="s">
        <v>17</v>
      </c>
      <c r="X14" s="22" t="str">
        <f>'[1]U17 Boys'!$C$111</f>
        <v>Nick Wiltshire </v>
      </c>
      <c r="Y14" s="12">
        <v>0.008089583333333334</v>
      </c>
      <c r="AA14" s="10">
        <v>9</v>
      </c>
      <c r="AB14" s="22" t="s">
        <v>80</v>
      </c>
      <c r="AC14" s="22" t="s">
        <v>968</v>
      </c>
      <c r="AD14" s="21">
        <v>0.006823761574074074</v>
      </c>
      <c r="AF14" s="10">
        <v>9</v>
      </c>
      <c r="AG14" s="22" t="s">
        <v>1</v>
      </c>
      <c r="AH14" s="22" t="s">
        <v>1424</v>
      </c>
      <c r="AI14" s="92">
        <v>0.010214780092592595</v>
      </c>
      <c r="AK14" s="10">
        <v>9</v>
      </c>
      <c r="AL14" s="7" t="s">
        <v>13</v>
      </c>
      <c r="AM14" s="30" t="s">
        <v>1024</v>
      </c>
      <c r="AN14" s="31">
        <v>0.011369479166666667</v>
      </c>
      <c r="AP14" s="10">
        <v>9</v>
      </c>
      <c r="AQ14" s="7" t="s">
        <v>2</v>
      </c>
      <c r="AR14" s="8" t="s">
        <v>1082</v>
      </c>
      <c r="AS14" s="12">
        <v>0.012332025462962963</v>
      </c>
      <c r="AU14" s="10">
        <v>9</v>
      </c>
      <c r="AV14" s="7" t="s">
        <v>57</v>
      </c>
      <c r="AW14" s="22" t="s">
        <v>1094</v>
      </c>
      <c r="AX14" s="31">
        <v>0.014292905092592593</v>
      </c>
      <c r="AZ14" s="10">
        <v>9</v>
      </c>
      <c r="BA14" s="7" t="s">
        <v>33</v>
      </c>
      <c r="BB14" s="21" t="s">
        <v>1117</v>
      </c>
      <c r="BC14" s="92">
        <v>0.008650856481481478</v>
      </c>
      <c r="BE14" s="180">
        <v>9</v>
      </c>
      <c r="BF14" s="182" t="s">
        <v>69</v>
      </c>
      <c r="BG14" s="182" t="s">
        <v>2068</v>
      </c>
      <c r="BH14" s="164">
        <v>0.0100462962962963</v>
      </c>
    </row>
    <row r="15" spans="2:60" ht="13.5">
      <c r="B15" s="180">
        <v>10</v>
      </c>
      <c r="C15" s="143" t="s">
        <v>69</v>
      </c>
      <c r="D15" s="142" t="s">
        <v>99</v>
      </c>
      <c r="E15" s="145">
        <v>0.006597222222222222</v>
      </c>
      <c r="G15" s="10">
        <v>10</v>
      </c>
      <c r="H15" s="7" t="s">
        <v>76</v>
      </c>
      <c r="I15" s="9" t="s">
        <v>282</v>
      </c>
      <c r="J15" s="12">
        <v>0.007082175925925922</v>
      </c>
      <c r="L15" s="10">
        <v>10</v>
      </c>
      <c r="M15" s="7" t="s">
        <v>12</v>
      </c>
      <c r="N15" s="30" t="s">
        <v>443</v>
      </c>
      <c r="O15" s="31">
        <v>0.0061356828703703695</v>
      </c>
      <c r="Q15" s="10">
        <v>10</v>
      </c>
      <c r="R15" s="22" t="s">
        <v>13</v>
      </c>
      <c r="S15" s="22" t="s">
        <v>621</v>
      </c>
      <c r="T15" s="92">
        <v>0.006836226851851852</v>
      </c>
      <c r="V15" s="10">
        <v>10</v>
      </c>
      <c r="W15" s="7" t="s">
        <v>1</v>
      </c>
      <c r="X15" s="21" t="str">
        <f>'[1]U17 Boys'!$C$59</f>
        <v>Marcus Shartry</v>
      </c>
      <c r="Y15" s="12">
        <v>0.008117708333333336</v>
      </c>
      <c r="AA15" s="10">
        <v>10</v>
      </c>
      <c r="AB15" s="22" t="s">
        <v>90</v>
      </c>
      <c r="AC15" s="21" t="s">
        <v>1994</v>
      </c>
      <c r="AD15" s="21">
        <v>0.006830833333333334</v>
      </c>
      <c r="AF15" s="10">
        <v>10</v>
      </c>
      <c r="AG15" s="22" t="s">
        <v>4</v>
      </c>
      <c r="AH15" s="22" t="s">
        <v>1532</v>
      </c>
      <c r="AI15" s="92">
        <v>0.010215706018518518</v>
      </c>
      <c r="AK15" s="10">
        <v>10</v>
      </c>
      <c r="AL15" s="7" t="s">
        <v>16</v>
      </c>
      <c r="AM15" s="7" t="s">
        <v>1025</v>
      </c>
      <c r="AN15" s="31">
        <v>0.011388078703703702</v>
      </c>
      <c r="AP15" s="10">
        <v>10</v>
      </c>
      <c r="AQ15" s="7" t="s">
        <v>44</v>
      </c>
      <c r="AR15" s="8" t="s">
        <v>1083</v>
      </c>
      <c r="AS15" s="12">
        <v>0.012390590277777778</v>
      </c>
      <c r="AU15" s="10">
        <v>10</v>
      </c>
      <c r="AV15" s="7" t="s">
        <v>38</v>
      </c>
      <c r="AW15" s="22" t="s">
        <v>1095</v>
      </c>
      <c r="AX15" s="31">
        <v>0.014471296296296296</v>
      </c>
      <c r="AZ15" s="10">
        <v>10</v>
      </c>
      <c r="BA15" s="7" t="s">
        <v>20</v>
      </c>
      <c r="BB15" s="21" t="s">
        <v>1312</v>
      </c>
      <c r="BC15" s="92">
        <v>0.008667638888888888</v>
      </c>
      <c r="BE15" s="10">
        <v>10</v>
      </c>
      <c r="BF15" s="126" t="s">
        <v>16</v>
      </c>
      <c r="BG15" s="126" t="s">
        <v>1202</v>
      </c>
      <c r="BH15" s="127">
        <v>0.010064733796296299</v>
      </c>
    </row>
    <row r="16" spans="2:60" ht="13.5">
      <c r="B16" s="10">
        <v>11</v>
      </c>
      <c r="C16" s="7" t="s">
        <v>1</v>
      </c>
      <c r="D16" s="9" t="s">
        <v>146</v>
      </c>
      <c r="E16" s="12">
        <v>0.006628738425925926</v>
      </c>
      <c r="G16" s="10">
        <v>11</v>
      </c>
      <c r="H16" s="7" t="s">
        <v>54</v>
      </c>
      <c r="I16" s="8" t="s">
        <v>336</v>
      </c>
      <c r="J16" s="12">
        <v>0.00709394675925926</v>
      </c>
      <c r="L16" s="10">
        <v>11</v>
      </c>
      <c r="M16" s="7" t="s">
        <v>51</v>
      </c>
      <c r="N16" s="7" t="s">
        <v>436</v>
      </c>
      <c r="O16" s="31">
        <v>0.006144016203703703</v>
      </c>
      <c r="Q16" s="10">
        <v>11</v>
      </c>
      <c r="R16" s="22" t="s">
        <v>76</v>
      </c>
      <c r="S16" s="21" t="s">
        <v>713</v>
      </c>
      <c r="T16" s="92">
        <v>0.006836921296296296</v>
      </c>
      <c r="V16" s="10">
        <v>11</v>
      </c>
      <c r="W16" s="7" t="s">
        <v>36</v>
      </c>
      <c r="X16" s="22" t="str">
        <f>'[1]U17 Boys'!$C$19</f>
        <v>Will Mahoney</v>
      </c>
      <c r="Y16" s="12">
        <v>0.008122766203703703</v>
      </c>
      <c r="AA16" s="10">
        <v>11</v>
      </c>
      <c r="AB16" s="22" t="s">
        <v>36</v>
      </c>
      <c r="AC16" s="22" t="s">
        <v>969</v>
      </c>
      <c r="AD16" s="21">
        <v>0.006838576388888889</v>
      </c>
      <c r="AF16" s="10">
        <v>11</v>
      </c>
      <c r="AG16" s="22" t="s">
        <v>43</v>
      </c>
      <c r="AH16" s="22" t="s">
        <v>1818</v>
      </c>
      <c r="AI16" s="92">
        <v>0.010225810185185185</v>
      </c>
      <c r="AK16" s="10">
        <v>11</v>
      </c>
      <c r="AL16" s="7" t="s">
        <v>33</v>
      </c>
      <c r="AM16" s="30" t="str">
        <f>'[1]Vet Men'!$C$111</f>
        <v>Stephen Nordis</v>
      </c>
      <c r="AN16" s="31">
        <v>0.011424143518518514</v>
      </c>
      <c r="AP16" s="10">
        <v>11</v>
      </c>
      <c r="AQ16" s="7" t="s">
        <v>0</v>
      </c>
      <c r="AR16" s="8" t="s">
        <v>1084</v>
      </c>
      <c r="AS16" s="12">
        <v>0.01240165509259259</v>
      </c>
      <c r="AU16" s="10">
        <v>11</v>
      </c>
      <c r="AV16" s="7" t="s">
        <v>38</v>
      </c>
      <c r="AW16" s="21" t="str">
        <f>'[1]Vet Men'!$C$187</f>
        <v>Steve Williams</v>
      </c>
      <c r="AX16" s="29">
        <v>0.014616898148148151</v>
      </c>
      <c r="AZ16" s="10">
        <v>11</v>
      </c>
      <c r="BA16" s="7" t="s">
        <v>80</v>
      </c>
      <c r="BB16" s="21" t="s">
        <v>1112</v>
      </c>
      <c r="BC16" s="92">
        <v>0.008676921296296295</v>
      </c>
      <c r="BE16" s="10">
        <v>11</v>
      </c>
      <c r="BF16" s="126" t="s">
        <v>38</v>
      </c>
      <c r="BG16" s="126" t="s">
        <v>2078</v>
      </c>
      <c r="BH16" s="127">
        <v>0.010075891203703703</v>
      </c>
    </row>
    <row r="17" spans="2:60" ht="13.5">
      <c r="B17" s="10">
        <v>12</v>
      </c>
      <c r="C17" s="7" t="s">
        <v>29</v>
      </c>
      <c r="D17" s="8" t="s">
        <v>256</v>
      </c>
      <c r="E17" s="12">
        <v>0.006642476851851852</v>
      </c>
      <c r="G17" s="10">
        <v>12</v>
      </c>
      <c r="H17" s="7" t="s">
        <v>25</v>
      </c>
      <c r="I17" s="9" t="s">
        <v>266</v>
      </c>
      <c r="J17" s="12">
        <v>0.007115196759259259</v>
      </c>
      <c r="L17" s="10">
        <v>12</v>
      </c>
      <c r="M17" s="7" t="s">
        <v>29</v>
      </c>
      <c r="N17" s="30" t="s">
        <v>600</v>
      </c>
      <c r="O17" s="31">
        <v>0.006180358796296297</v>
      </c>
      <c r="Q17" s="10">
        <v>12</v>
      </c>
      <c r="R17" s="22" t="s">
        <v>10</v>
      </c>
      <c r="S17" s="22" t="s">
        <v>622</v>
      </c>
      <c r="T17" s="92">
        <v>0.006838078703703704</v>
      </c>
      <c r="V17" s="10">
        <v>12</v>
      </c>
      <c r="W17" s="7" t="s">
        <v>1</v>
      </c>
      <c r="X17" s="21" t="str">
        <f>'[1]U17 Boys'!$C$61</f>
        <v>Max Heyden</v>
      </c>
      <c r="Y17" s="12">
        <v>0.00815644675925926</v>
      </c>
      <c r="AA17" s="10">
        <v>12</v>
      </c>
      <c r="AB17" s="20" t="s">
        <v>14</v>
      </c>
      <c r="AC17" s="21" t="s">
        <v>1995</v>
      </c>
      <c r="AD17" s="21">
        <v>0.00685474537037037</v>
      </c>
      <c r="AF17" s="10">
        <v>12</v>
      </c>
      <c r="AG17" s="22" t="s">
        <v>7</v>
      </c>
      <c r="AH17" s="22" t="s">
        <v>1482</v>
      </c>
      <c r="AI17" s="92">
        <v>0.010247650462962962</v>
      </c>
      <c r="AK17" s="10">
        <v>12</v>
      </c>
      <c r="AL17" s="7" t="s">
        <v>13</v>
      </c>
      <c r="AM17" s="30" t="str">
        <f>'[1]Vet Men'!$C$5</f>
        <v>Ben Paviour</v>
      </c>
      <c r="AN17" s="31">
        <v>0.011444710648148157</v>
      </c>
      <c r="AP17" s="10">
        <v>12</v>
      </c>
      <c r="AQ17" s="7" t="s">
        <v>34</v>
      </c>
      <c r="AR17" s="9" t="str">
        <f>'[1]Vet Men'!$C$21</f>
        <v>David Clarke</v>
      </c>
      <c r="AS17" s="12">
        <v>0.01245991898148148</v>
      </c>
      <c r="AU17" s="10">
        <v>12</v>
      </c>
      <c r="AV17" s="7" t="s">
        <v>44</v>
      </c>
      <c r="AW17" s="22" t="s">
        <v>1096</v>
      </c>
      <c r="AX17" s="31">
        <v>0.014770023148148148</v>
      </c>
      <c r="AZ17" s="10">
        <v>12</v>
      </c>
      <c r="BA17" s="7" t="s">
        <v>4</v>
      </c>
      <c r="BB17" s="21" t="s">
        <v>1110</v>
      </c>
      <c r="BC17" s="92">
        <v>0.008677893518518519</v>
      </c>
      <c r="BE17" s="10">
        <v>12</v>
      </c>
      <c r="BF17" s="126" t="s">
        <v>34</v>
      </c>
      <c r="BG17" s="126" t="s">
        <v>2079</v>
      </c>
      <c r="BH17" s="127">
        <v>0.010151469907407416</v>
      </c>
    </row>
    <row r="18" spans="2:60" ht="13.5">
      <c r="B18" s="10">
        <v>13</v>
      </c>
      <c r="C18" s="7" t="s">
        <v>84</v>
      </c>
      <c r="D18" s="8" t="s">
        <v>141</v>
      </c>
      <c r="E18" s="12">
        <v>0.006678206018518519</v>
      </c>
      <c r="G18" s="10">
        <v>13</v>
      </c>
      <c r="H18" s="7" t="s">
        <v>25</v>
      </c>
      <c r="I18" s="8" t="s">
        <v>265</v>
      </c>
      <c r="J18" s="12">
        <v>0.007127743055555556</v>
      </c>
      <c r="L18" s="10">
        <v>13</v>
      </c>
      <c r="M18" s="7" t="s">
        <v>6</v>
      </c>
      <c r="N18" s="7" t="s">
        <v>460</v>
      </c>
      <c r="O18" s="31">
        <v>0.006195914351851851</v>
      </c>
      <c r="Q18" s="10">
        <v>13</v>
      </c>
      <c r="R18" s="22" t="s">
        <v>10</v>
      </c>
      <c r="S18" s="21" t="s">
        <v>703</v>
      </c>
      <c r="T18" s="92">
        <v>0.006843136574074073</v>
      </c>
      <c r="V18" s="10">
        <v>13</v>
      </c>
      <c r="W18" s="7" t="s">
        <v>89</v>
      </c>
      <c r="X18" s="21" t="str">
        <f>'[1]U17 Boys'!$C$13</f>
        <v>Liam Garrett</v>
      </c>
      <c r="Y18" s="12">
        <v>0.008197870370370371</v>
      </c>
      <c r="AA18" s="10">
        <v>13</v>
      </c>
      <c r="AB18" s="22" t="s">
        <v>10</v>
      </c>
      <c r="AC18" s="22" t="s">
        <v>970</v>
      </c>
      <c r="AD18" s="21">
        <v>0.00687013888888889</v>
      </c>
      <c r="AF18" s="10">
        <v>13</v>
      </c>
      <c r="AG18" s="22" t="s">
        <v>0</v>
      </c>
      <c r="AH18" s="22" t="s">
        <v>1681</v>
      </c>
      <c r="AI18" s="93">
        <v>0.01029525462962963</v>
      </c>
      <c r="AK18" s="10">
        <v>13</v>
      </c>
      <c r="AL18" s="7" t="s">
        <v>38</v>
      </c>
      <c r="AM18" s="7" t="s">
        <v>1026</v>
      </c>
      <c r="AN18" s="31">
        <v>0.01161917824074074</v>
      </c>
      <c r="AP18" s="10">
        <v>13</v>
      </c>
      <c r="AQ18" s="7" t="s">
        <v>56</v>
      </c>
      <c r="AR18" s="9" t="str">
        <f>'[1]Vet Men'!$C$104</f>
        <v>Sean Beard</v>
      </c>
      <c r="AS18" s="12">
        <v>0.012473680555555547</v>
      </c>
      <c r="AU18" s="10">
        <v>13</v>
      </c>
      <c r="AV18" s="7" t="s">
        <v>44</v>
      </c>
      <c r="AW18" s="21" t="str">
        <f>'[1]Vet Men'!$C$126</f>
        <v>John Quaintange</v>
      </c>
      <c r="AX18" s="29">
        <v>0.014883680555555558</v>
      </c>
      <c r="AZ18" s="10">
        <v>13</v>
      </c>
      <c r="BA18" s="7" t="s">
        <v>20</v>
      </c>
      <c r="BB18" s="21" t="s">
        <v>1126</v>
      </c>
      <c r="BC18" s="92">
        <v>0.008687268518518525</v>
      </c>
      <c r="BE18" s="10">
        <v>13</v>
      </c>
      <c r="BF18" s="126" t="s">
        <v>44</v>
      </c>
      <c r="BG18" s="126" t="s">
        <v>2080</v>
      </c>
      <c r="BH18" s="127">
        <v>0.010178587962962962</v>
      </c>
    </row>
    <row r="19" spans="2:60" ht="13.5">
      <c r="B19" s="10">
        <v>14</v>
      </c>
      <c r="C19" s="7" t="s">
        <v>51</v>
      </c>
      <c r="D19" s="9" t="s">
        <v>107</v>
      </c>
      <c r="E19" s="12">
        <v>0.006678935185185185</v>
      </c>
      <c r="G19" s="10">
        <v>14</v>
      </c>
      <c r="H19" s="7" t="s">
        <v>78</v>
      </c>
      <c r="I19" s="8" t="s">
        <v>312</v>
      </c>
      <c r="J19" s="12">
        <v>0.007134293981481481</v>
      </c>
      <c r="L19" s="10">
        <v>14</v>
      </c>
      <c r="M19" s="7" t="s">
        <v>4</v>
      </c>
      <c r="N19" s="7" t="s">
        <v>444</v>
      </c>
      <c r="O19" s="31">
        <v>0.006201238425925925</v>
      </c>
      <c r="Q19" s="10">
        <v>14</v>
      </c>
      <c r="R19" s="22" t="s">
        <v>28</v>
      </c>
      <c r="S19" s="22" t="s">
        <v>623</v>
      </c>
      <c r="T19" s="92">
        <v>0.006847916666666667</v>
      </c>
      <c r="V19" s="10">
        <v>14</v>
      </c>
      <c r="W19" s="7" t="s">
        <v>10</v>
      </c>
      <c r="X19" s="22" t="str">
        <f>'[1]U17 Boys'!$C$91</f>
        <v>Finn Harvey</v>
      </c>
      <c r="Y19" s="12">
        <v>0.008206631944444445</v>
      </c>
      <c r="AA19" s="10">
        <v>14</v>
      </c>
      <c r="AB19" s="22" t="s">
        <v>13</v>
      </c>
      <c r="AC19" s="22" t="s">
        <v>971</v>
      </c>
      <c r="AD19" s="21">
        <v>0.006930937499999999</v>
      </c>
      <c r="AF19" s="10">
        <v>14</v>
      </c>
      <c r="AG19" s="22" t="s">
        <v>0</v>
      </c>
      <c r="AH19" s="22" t="s">
        <v>1680</v>
      </c>
      <c r="AI19" s="93">
        <v>0.010332523148148143</v>
      </c>
      <c r="AK19" s="10">
        <v>14</v>
      </c>
      <c r="AL19" s="7" t="s">
        <v>38</v>
      </c>
      <c r="AM19" s="30" t="s">
        <v>1027</v>
      </c>
      <c r="AN19" s="31">
        <v>0.011647337962962964</v>
      </c>
      <c r="AP19" s="10">
        <v>14</v>
      </c>
      <c r="AQ19" s="7" t="s">
        <v>0</v>
      </c>
      <c r="AR19" s="9" t="str">
        <f>'[1]Vet Men'!$C$40</f>
        <v>Alex Davidson</v>
      </c>
      <c r="AS19" s="12">
        <v>0.012544293981481477</v>
      </c>
      <c r="AU19" s="10">
        <v>14</v>
      </c>
      <c r="AV19" s="7" t="s">
        <v>16</v>
      </c>
      <c r="AW19" s="22" t="s">
        <v>1097</v>
      </c>
      <c r="AX19" s="31">
        <v>0.01511184027777778</v>
      </c>
      <c r="AZ19" s="10">
        <v>14</v>
      </c>
      <c r="BA19" s="7" t="s">
        <v>30</v>
      </c>
      <c r="BB19" s="21" t="s">
        <v>1247</v>
      </c>
      <c r="BC19" s="92">
        <v>0.008702858796296299</v>
      </c>
      <c r="BE19" s="10">
        <v>14</v>
      </c>
      <c r="BF19" s="126" t="s">
        <v>45</v>
      </c>
      <c r="BG19" s="126" t="s">
        <v>2081</v>
      </c>
      <c r="BH19" s="127">
        <v>0.01019251157407407</v>
      </c>
    </row>
    <row r="20" spans="2:60" ht="13.5">
      <c r="B20" s="10">
        <v>15</v>
      </c>
      <c r="C20" s="7" t="s">
        <v>76</v>
      </c>
      <c r="D20" s="8" t="s">
        <v>121</v>
      </c>
      <c r="E20" s="12">
        <v>0.006689386574074074</v>
      </c>
      <c r="G20" s="10">
        <v>15</v>
      </c>
      <c r="H20" s="7" t="s">
        <v>69</v>
      </c>
      <c r="I20" s="8" t="s">
        <v>1963</v>
      </c>
      <c r="J20" s="12">
        <v>0.007152777777777779</v>
      </c>
      <c r="L20" s="10">
        <v>15</v>
      </c>
      <c r="M20" s="7" t="s">
        <v>76</v>
      </c>
      <c r="N20" s="7" t="s">
        <v>591</v>
      </c>
      <c r="O20" s="31">
        <v>0.006212187500000001</v>
      </c>
      <c r="Q20" s="10">
        <v>15</v>
      </c>
      <c r="R20" s="22" t="s">
        <v>51</v>
      </c>
      <c r="S20" s="22" t="s">
        <v>624</v>
      </c>
      <c r="T20" s="92">
        <v>0.006849768518518519</v>
      </c>
      <c r="V20" s="10">
        <v>15</v>
      </c>
      <c r="W20" s="7" t="s">
        <v>28</v>
      </c>
      <c r="X20" s="22" t="str">
        <f>'[1]U17 Boys'!$C$16</f>
        <v>George Pool</v>
      </c>
      <c r="Y20" s="12">
        <v>0.008215474537037037</v>
      </c>
      <c r="AA20" s="10">
        <v>15</v>
      </c>
      <c r="AB20" s="22" t="s">
        <v>10</v>
      </c>
      <c r="AC20" s="21" t="s">
        <v>1996</v>
      </c>
      <c r="AD20" s="21">
        <v>0.006949918981481484</v>
      </c>
      <c r="AF20" s="10">
        <v>15</v>
      </c>
      <c r="AG20" s="22" t="s">
        <v>6</v>
      </c>
      <c r="AH20" s="22" t="s">
        <v>1462</v>
      </c>
      <c r="AI20" s="92">
        <v>0.010335335648148146</v>
      </c>
      <c r="AK20" s="10">
        <v>15</v>
      </c>
      <c r="AL20" s="7" t="s">
        <v>33</v>
      </c>
      <c r="AM20" s="7" t="s">
        <v>1028</v>
      </c>
      <c r="AN20" s="31">
        <v>0.011647650462962964</v>
      </c>
      <c r="AP20" s="10">
        <v>15</v>
      </c>
      <c r="AQ20" s="7" t="s">
        <v>34</v>
      </c>
      <c r="AR20" s="9" t="str">
        <f>'[1]Vet Men'!$C$20</f>
        <v>Peter Lee</v>
      </c>
      <c r="AS20" s="12">
        <v>0.012553854166666666</v>
      </c>
      <c r="AU20" s="10">
        <v>15</v>
      </c>
      <c r="AV20" s="7" t="s">
        <v>38</v>
      </c>
      <c r="AW20" s="21" t="str">
        <f>'[1]Vet Men'!$C$189</f>
        <v>Mike Mann</v>
      </c>
      <c r="AX20" s="29">
        <v>0.015160879629629628</v>
      </c>
      <c r="AZ20" s="10">
        <v>15</v>
      </c>
      <c r="BA20" s="7" t="s">
        <v>1</v>
      </c>
      <c r="BB20" s="21" t="s">
        <v>1105</v>
      </c>
      <c r="BC20" s="92">
        <v>0.008705752314814817</v>
      </c>
      <c r="BE20" s="10">
        <v>15</v>
      </c>
      <c r="BF20" s="126" t="s">
        <v>34</v>
      </c>
      <c r="BG20" s="126" t="s">
        <v>2082</v>
      </c>
      <c r="BH20" s="127">
        <v>0.01022048611111111</v>
      </c>
    </row>
    <row r="21" spans="2:60" ht="13.5">
      <c r="B21" s="10">
        <v>16</v>
      </c>
      <c r="C21" s="7" t="s">
        <v>83</v>
      </c>
      <c r="D21" s="8" t="s">
        <v>258</v>
      </c>
      <c r="E21" s="12">
        <v>0.006700081018518519</v>
      </c>
      <c r="G21" s="10">
        <v>16</v>
      </c>
      <c r="H21" s="7" t="s">
        <v>77</v>
      </c>
      <c r="I21" s="9" t="s">
        <v>285</v>
      </c>
      <c r="J21" s="12">
        <v>0.007154201388888889</v>
      </c>
      <c r="L21" s="10">
        <v>16</v>
      </c>
      <c r="M21" s="7" t="s">
        <v>51</v>
      </c>
      <c r="N21" s="7" t="s">
        <v>511</v>
      </c>
      <c r="O21" s="31">
        <v>0.0062209837962962965</v>
      </c>
      <c r="Q21" s="10">
        <v>16</v>
      </c>
      <c r="R21" s="22" t="s">
        <v>13</v>
      </c>
      <c r="S21" s="21" t="s">
        <v>701</v>
      </c>
      <c r="T21" s="92">
        <v>0.006850763888888889</v>
      </c>
      <c r="V21" s="10">
        <v>16</v>
      </c>
      <c r="W21" s="7" t="s">
        <v>6</v>
      </c>
      <c r="X21" s="22" t="str">
        <f>'[1]U17 Boys'!$C$50</f>
        <v>Aiden Killeen</v>
      </c>
      <c r="Y21" s="12">
        <v>0.008219444444444442</v>
      </c>
      <c r="AA21" s="10">
        <v>16</v>
      </c>
      <c r="AB21" s="22" t="s">
        <v>8</v>
      </c>
      <c r="AC21" s="21" t="s">
        <v>1997</v>
      </c>
      <c r="AD21" s="21">
        <v>0.006961805555555556</v>
      </c>
      <c r="AF21" s="10">
        <v>16</v>
      </c>
      <c r="AG21" s="22" t="s">
        <v>3</v>
      </c>
      <c r="AH21" s="22" t="s">
        <v>1518</v>
      </c>
      <c r="AI21" s="92">
        <v>0.010375347222222222</v>
      </c>
      <c r="AK21" s="10">
        <v>16</v>
      </c>
      <c r="AL21" s="7" t="s">
        <v>6</v>
      </c>
      <c r="AM21" s="7" t="s">
        <v>1029</v>
      </c>
      <c r="AN21" s="31">
        <v>0.011649502314814814</v>
      </c>
      <c r="AP21" s="10">
        <v>16</v>
      </c>
      <c r="AQ21" s="7" t="s">
        <v>44</v>
      </c>
      <c r="AR21" s="9" t="str">
        <f>'[1]Vet Men'!$C$119</f>
        <v>Gordon Hennessy</v>
      </c>
      <c r="AS21" s="12">
        <v>0.012778240740740746</v>
      </c>
      <c r="AU21" s="10">
        <v>16</v>
      </c>
      <c r="AV21" s="7" t="s">
        <v>38</v>
      </c>
      <c r="AW21" s="21" t="str">
        <f>'[1]Vet Men'!$C$188</f>
        <v>Graham Laylee</v>
      </c>
      <c r="AX21" s="29">
        <v>0.015472951388888889</v>
      </c>
      <c r="AZ21" s="10">
        <v>16</v>
      </c>
      <c r="BA21" s="7" t="s">
        <v>80</v>
      </c>
      <c r="BB21" s="22" t="s">
        <v>1111</v>
      </c>
      <c r="BC21" s="92">
        <v>0.008724618055555555</v>
      </c>
      <c r="BE21" s="10">
        <v>16</v>
      </c>
      <c r="BF21" s="126" t="s">
        <v>19</v>
      </c>
      <c r="BG21" s="126" t="s">
        <v>2083</v>
      </c>
      <c r="BH21" s="127">
        <v>0.010234918981481482</v>
      </c>
    </row>
    <row r="22" spans="2:60" ht="13.5">
      <c r="B22" s="10">
        <v>17</v>
      </c>
      <c r="C22" s="7" t="s">
        <v>78</v>
      </c>
      <c r="D22" s="9" t="s">
        <v>164</v>
      </c>
      <c r="E22" s="12">
        <v>0.006706134259259259</v>
      </c>
      <c r="G22" s="10">
        <v>17</v>
      </c>
      <c r="H22" s="7" t="s">
        <v>8</v>
      </c>
      <c r="I22" s="9" t="s">
        <v>296</v>
      </c>
      <c r="J22" s="12">
        <v>0.007165821759259261</v>
      </c>
      <c r="L22" s="10">
        <v>17</v>
      </c>
      <c r="M22" s="7" t="s">
        <v>13</v>
      </c>
      <c r="N22" s="30" t="s">
        <v>459</v>
      </c>
      <c r="O22" s="31">
        <v>0.006221956018518514</v>
      </c>
      <c r="Q22" s="10">
        <v>17</v>
      </c>
      <c r="R22" s="22" t="s">
        <v>6</v>
      </c>
      <c r="S22" s="22" t="s">
        <v>625</v>
      </c>
      <c r="T22" s="92">
        <v>0.0068530439814814825</v>
      </c>
      <c r="V22" s="10">
        <v>17</v>
      </c>
      <c r="W22" s="7" t="s">
        <v>36</v>
      </c>
      <c r="X22" s="21" t="str">
        <f>'[1]U17 Boys'!$C$21</f>
        <v>Tom Greenacre</v>
      </c>
      <c r="Y22" s="12">
        <v>0.008221562500000001</v>
      </c>
      <c r="AA22" s="10">
        <v>17</v>
      </c>
      <c r="AB22" s="22" t="s">
        <v>6</v>
      </c>
      <c r="AC22" s="21" t="s">
        <v>1998</v>
      </c>
      <c r="AD22" s="21">
        <v>0.006994606481481482</v>
      </c>
      <c r="AF22" s="10">
        <v>17</v>
      </c>
      <c r="AG22" s="22" t="s">
        <v>5</v>
      </c>
      <c r="AH22" s="22" t="s">
        <v>1764</v>
      </c>
      <c r="AI22" s="93">
        <v>0.010380439814814811</v>
      </c>
      <c r="AK22" s="10">
        <v>17</v>
      </c>
      <c r="AL22" s="7" t="s">
        <v>45</v>
      </c>
      <c r="AM22" s="30" t="str">
        <f>'[1]Vet Men'!$C$146</f>
        <v>Andy Weir</v>
      </c>
      <c r="AN22" s="31">
        <v>0.011681435185185184</v>
      </c>
      <c r="AP22" s="10">
        <v>17</v>
      </c>
      <c r="AQ22" s="7" t="s">
        <v>55</v>
      </c>
      <c r="AR22" s="9" t="str">
        <f>'[1]Vet Men'!$C$50</f>
        <v>Malcolm Davies</v>
      </c>
      <c r="AS22" s="12">
        <v>0.012780358796296293</v>
      </c>
      <c r="AU22" s="10">
        <v>17</v>
      </c>
      <c r="AV22" s="7" t="s">
        <v>16</v>
      </c>
      <c r="AW22" s="21" t="str">
        <f>'[1]Vet Men'!$C$158</f>
        <v>Pete Boxshall</v>
      </c>
      <c r="AX22" s="29">
        <v>0.01597291666666667</v>
      </c>
      <c r="AZ22" s="10">
        <v>17</v>
      </c>
      <c r="BA22" s="7" t="s">
        <v>0</v>
      </c>
      <c r="BB22" s="22" t="s">
        <v>1154</v>
      </c>
      <c r="BC22" s="92">
        <v>0.008748692129629629</v>
      </c>
      <c r="BE22" s="10">
        <v>17</v>
      </c>
      <c r="BF22" s="126" t="s">
        <v>38</v>
      </c>
      <c r="BG22" s="126" t="s">
        <v>2084</v>
      </c>
      <c r="BH22" s="127">
        <v>0.010248530092592594</v>
      </c>
    </row>
    <row r="23" spans="2:60" ht="13.5">
      <c r="B23" s="10">
        <v>18</v>
      </c>
      <c r="C23" s="7" t="s">
        <v>4</v>
      </c>
      <c r="D23" s="9" t="s">
        <v>110</v>
      </c>
      <c r="E23" s="12">
        <v>0.006766851851851853</v>
      </c>
      <c r="G23" s="10">
        <v>18</v>
      </c>
      <c r="H23" s="7" t="s">
        <v>25</v>
      </c>
      <c r="I23" s="9" t="s">
        <v>267</v>
      </c>
      <c r="J23" s="12">
        <v>0.007184293981481481</v>
      </c>
      <c r="L23" s="10">
        <v>18</v>
      </c>
      <c r="M23" s="7" t="s">
        <v>4</v>
      </c>
      <c r="N23" s="30" t="s">
        <v>445</v>
      </c>
      <c r="O23" s="31">
        <v>0.006224027777777779</v>
      </c>
      <c r="Q23" s="10">
        <v>18</v>
      </c>
      <c r="R23" s="22" t="s">
        <v>8</v>
      </c>
      <c r="S23" s="22" t="s">
        <v>626</v>
      </c>
      <c r="T23" s="92">
        <v>0.006855590277777778</v>
      </c>
      <c r="V23" s="10">
        <v>18</v>
      </c>
      <c r="W23" s="7" t="s">
        <v>89</v>
      </c>
      <c r="X23" s="21" t="str">
        <f>'[1]U17 Boys'!$C$14</f>
        <v>James Young</v>
      </c>
      <c r="Y23" s="12">
        <v>0.008251319444444447</v>
      </c>
      <c r="AA23" s="10">
        <v>18</v>
      </c>
      <c r="AB23" s="22" t="s">
        <v>54</v>
      </c>
      <c r="AC23" s="22" t="s">
        <v>972</v>
      </c>
      <c r="AD23" s="21">
        <v>0.006996493055555555</v>
      </c>
      <c r="AF23" s="10">
        <v>18</v>
      </c>
      <c r="AG23" s="22" t="s">
        <v>1</v>
      </c>
      <c r="AH23" s="22" t="s">
        <v>1429</v>
      </c>
      <c r="AI23" s="92">
        <v>0.010393946759259259</v>
      </c>
      <c r="AK23" s="10">
        <v>18</v>
      </c>
      <c r="AL23" s="7" t="s">
        <v>54</v>
      </c>
      <c r="AM23" s="30" t="str">
        <f>'[1]Vet Men'!$C$100</f>
        <v>Pete Sansome</v>
      </c>
      <c r="AN23" s="31">
        <v>0.011747372685185192</v>
      </c>
      <c r="AP23" s="10">
        <v>18</v>
      </c>
      <c r="AQ23" s="7" t="s">
        <v>2</v>
      </c>
      <c r="AR23" s="9" t="str">
        <f>'[1]Vet Men'!$C$174</f>
        <v>Peter Costley</v>
      </c>
      <c r="AS23" s="12">
        <v>0.012788229166666661</v>
      </c>
      <c r="AU23" s="10">
        <v>18</v>
      </c>
      <c r="AV23" s="7" t="s">
        <v>34</v>
      </c>
      <c r="AW23" s="22" t="s">
        <v>1098</v>
      </c>
      <c r="AX23" s="31">
        <v>0.016489583333333332</v>
      </c>
      <c r="AZ23" s="10">
        <v>18</v>
      </c>
      <c r="BA23" s="7" t="s">
        <v>43</v>
      </c>
      <c r="BB23" s="22" t="s">
        <v>1142</v>
      </c>
      <c r="BC23" s="92">
        <v>0.008755474537037037</v>
      </c>
      <c r="BE23" s="10">
        <v>18</v>
      </c>
      <c r="BF23" s="126" t="s">
        <v>55</v>
      </c>
      <c r="BG23" s="126" t="s">
        <v>2085</v>
      </c>
      <c r="BH23" s="127">
        <v>0.010289699074074076</v>
      </c>
    </row>
    <row r="24" spans="2:60" ht="13.5">
      <c r="B24" s="10">
        <v>19</v>
      </c>
      <c r="C24" s="7" t="s">
        <v>4</v>
      </c>
      <c r="D24" s="9" t="s">
        <v>116</v>
      </c>
      <c r="E24" s="12">
        <v>0.0067798958333333305</v>
      </c>
      <c r="G24" s="10">
        <v>19</v>
      </c>
      <c r="H24" s="7" t="s">
        <v>75</v>
      </c>
      <c r="I24" s="8" t="s">
        <v>271</v>
      </c>
      <c r="J24" s="12">
        <v>0.0071975347222222215</v>
      </c>
      <c r="L24" s="10">
        <v>19</v>
      </c>
      <c r="M24" s="7" t="s">
        <v>1</v>
      </c>
      <c r="N24" s="30" t="s">
        <v>433</v>
      </c>
      <c r="O24" s="31">
        <v>0.006234837962962963</v>
      </c>
      <c r="Q24" s="10">
        <v>19</v>
      </c>
      <c r="R24" s="22" t="s">
        <v>34</v>
      </c>
      <c r="S24" s="21" t="s">
        <v>711</v>
      </c>
      <c r="T24" s="92">
        <v>0.006878553240740742</v>
      </c>
      <c r="V24" s="10">
        <v>19</v>
      </c>
      <c r="W24" s="7" t="s">
        <v>17</v>
      </c>
      <c r="X24" s="21" t="str">
        <f>'[1]U17 Boys'!$C$113</f>
        <v>Joseph Mott</v>
      </c>
      <c r="Y24" s="12">
        <v>0.008299421296296294</v>
      </c>
      <c r="AA24" s="10">
        <v>19</v>
      </c>
      <c r="AB24" s="22" t="s">
        <v>36</v>
      </c>
      <c r="AC24" s="21" t="s">
        <v>1999</v>
      </c>
      <c r="AD24" s="21">
        <v>0.0070109953703703706</v>
      </c>
      <c r="AF24" s="10">
        <v>19</v>
      </c>
      <c r="AG24" s="22" t="s">
        <v>69</v>
      </c>
      <c r="AH24" s="22" t="s">
        <v>1406</v>
      </c>
      <c r="AI24" s="98">
        <v>0.010416666666666666</v>
      </c>
      <c r="AK24" s="10">
        <v>19</v>
      </c>
      <c r="AL24" s="7" t="s">
        <v>9</v>
      </c>
      <c r="AM24" s="30" t="str">
        <f>'[1]Vet Men'!$C$163</f>
        <v>Graham Godden</v>
      </c>
      <c r="AN24" s="31">
        <v>0.011817662037037033</v>
      </c>
      <c r="AP24" s="10">
        <v>19</v>
      </c>
      <c r="AQ24" s="7" t="s">
        <v>2</v>
      </c>
      <c r="AR24" s="9" t="str">
        <f>'[1]Vet Men'!$C$173</f>
        <v>Jon Grainger</v>
      </c>
      <c r="AS24" s="12">
        <v>0.012796875000000003</v>
      </c>
      <c r="AU24" s="10">
        <v>19</v>
      </c>
      <c r="AV24" s="7" t="s">
        <v>2</v>
      </c>
      <c r="AW24" s="22" t="s">
        <v>1099</v>
      </c>
      <c r="AX24" s="31">
        <v>0.016804050925925924</v>
      </c>
      <c r="AZ24" s="10">
        <v>19</v>
      </c>
      <c r="BA24" s="7" t="s">
        <v>2</v>
      </c>
      <c r="BB24" s="22" t="s">
        <v>1119</v>
      </c>
      <c r="BC24" s="92">
        <v>0.008769560185185186</v>
      </c>
      <c r="BE24" s="10">
        <v>19</v>
      </c>
      <c r="BF24" s="126" t="s">
        <v>38</v>
      </c>
      <c r="BG24" s="126" t="s">
        <v>2086</v>
      </c>
      <c r="BH24" s="127">
        <v>0.010317789351851852</v>
      </c>
    </row>
    <row r="25" spans="2:60" ht="13.5">
      <c r="B25" s="10">
        <v>20</v>
      </c>
      <c r="C25" s="7" t="s">
        <v>51</v>
      </c>
      <c r="D25" s="9" t="s">
        <v>112</v>
      </c>
      <c r="E25" s="12">
        <v>0.006786111111111111</v>
      </c>
      <c r="G25" s="10">
        <v>20</v>
      </c>
      <c r="H25" s="7" t="s">
        <v>26</v>
      </c>
      <c r="I25" s="8" t="s">
        <v>304</v>
      </c>
      <c r="J25" s="12">
        <v>0.007203159722222222</v>
      </c>
      <c r="L25" s="10">
        <v>20</v>
      </c>
      <c r="M25" s="7" t="s">
        <v>44</v>
      </c>
      <c r="N25" s="30" t="s">
        <v>450</v>
      </c>
      <c r="O25" s="31">
        <v>0.006238229166666666</v>
      </c>
      <c r="Q25" s="10">
        <v>20</v>
      </c>
      <c r="R25" s="22" t="s">
        <v>36</v>
      </c>
      <c r="S25" s="21" t="s">
        <v>705</v>
      </c>
      <c r="T25" s="92">
        <v>0.006885729166666667</v>
      </c>
      <c r="V25" s="10">
        <v>20</v>
      </c>
      <c r="W25" s="7" t="s">
        <v>76</v>
      </c>
      <c r="X25" s="22" t="str">
        <f>'[1]U17 Boys'!$C$31</f>
        <v>Aaron Enser</v>
      </c>
      <c r="Y25" s="12">
        <v>0.008322418981481481</v>
      </c>
      <c r="AA25" s="10">
        <v>20</v>
      </c>
      <c r="AB25" s="20" t="s">
        <v>14</v>
      </c>
      <c r="AC25" s="21" t="s">
        <v>2000</v>
      </c>
      <c r="AD25" s="21">
        <v>0.007015787037037037</v>
      </c>
      <c r="AF25" s="10">
        <v>20</v>
      </c>
      <c r="AG25" s="22" t="s">
        <v>1</v>
      </c>
      <c r="AH25" s="22" t="s">
        <v>1426</v>
      </c>
      <c r="AI25" s="93">
        <v>0.010419212962962963</v>
      </c>
      <c r="AK25" s="10">
        <v>20</v>
      </c>
      <c r="AL25" s="7" t="s">
        <v>47</v>
      </c>
      <c r="AM25" s="30" t="str">
        <f>'[1]Vet Men'!$C$213</f>
        <v>Kirk Brown</v>
      </c>
      <c r="AN25" s="31">
        <v>0.011872187499999999</v>
      </c>
      <c r="AP25" s="10">
        <v>20</v>
      </c>
      <c r="AQ25" s="7" t="s">
        <v>0</v>
      </c>
      <c r="AR25" s="9" t="str">
        <f>'[1]Vet Men'!$C$39</f>
        <v>Justin Bere</v>
      </c>
      <c r="AS25" s="12">
        <v>0.01293260416666667</v>
      </c>
      <c r="AU25" s="10">
        <v>20</v>
      </c>
      <c r="AV25" s="7" t="s">
        <v>44</v>
      </c>
      <c r="AW25" s="21" t="str">
        <f>'[1]Vet Men'!$C$130</f>
        <v>John Worth</v>
      </c>
      <c r="AX25" s="29">
        <v>0.01686165509259259</v>
      </c>
      <c r="AZ25" s="10">
        <v>20</v>
      </c>
      <c r="BA25" s="7" t="s">
        <v>4</v>
      </c>
      <c r="BB25" s="21" t="s">
        <v>1108</v>
      </c>
      <c r="BC25" s="92">
        <v>0.008780324074074076</v>
      </c>
      <c r="BE25" s="10">
        <v>20</v>
      </c>
      <c r="BF25" s="126" t="s">
        <v>55</v>
      </c>
      <c r="BG25" s="126" t="s">
        <v>2087</v>
      </c>
      <c r="BH25" s="127">
        <v>0.010432754629629629</v>
      </c>
    </row>
    <row r="26" spans="2:60" ht="13.5">
      <c r="B26" s="10">
        <v>21</v>
      </c>
      <c r="C26" s="7" t="s">
        <v>8</v>
      </c>
      <c r="D26" s="9" t="s">
        <v>119</v>
      </c>
      <c r="E26" s="12">
        <v>0.006795914351851852</v>
      </c>
      <c r="G26" s="10">
        <v>21</v>
      </c>
      <c r="H26" s="7" t="s">
        <v>12</v>
      </c>
      <c r="I26" s="8" t="s">
        <v>274</v>
      </c>
      <c r="J26" s="12">
        <v>0.007235532407407409</v>
      </c>
      <c r="L26" s="10">
        <v>21</v>
      </c>
      <c r="M26" s="7" t="s">
        <v>12</v>
      </c>
      <c r="N26" s="30" t="s">
        <v>442</v>
      </c>
      <c r="O26" s="31">
        <v>0.0062422106481481495</v>
      </c>
      <c r="Q26" s="10">
        <v>21</v>
      </c>
      <c r="R26" s="22" t="s">
        <v>1</v>
      </c>
      <c r="S26" s="21" t="s">
        <v>709</v>
      </c>
      <c r="T26" s="92">
        <v>0.006886805555555556</v>
      </c>
      <c r="V26" s="10">
        <v>21</v>
      </c>
      <c r="W26" s="7" t="s">
        <v>1</v>
      </c>
      <c r="X26" s="21" t="str">
        <f>'[1]U17 Boys'!$C$63</f>
        <v>Dan Howells</v>
      </c>
      <c r="Y26" s="12">
        <v>0.00833105324074074</v>
      </c>
      <c r="AA26" s="10">
        <v>21</v>
      </c>
      <c r="AB26" s="22" t="s">
        <v>25</v>
      </c>
      <c r="AC26" s="21" t="s">
        <v>2001</v>
      </c>
      <c r="AD26" s="21">
        <v>0.007024803240740745</v>
      </c>
      <c r="AF26" s="10">
        <v>21</v>
      </c>
      <c r="AG26" s="22" t="s">
        <v>3</v>
      </c>
      <c r="AH26" s="22" t="s">
        <v>1520</v>
      </c>
      <c r="AI26" s="93">
        <v>0.010425046296296297</v>
      </c>
      <c r="AK26" s="10">
        <v>21</v>
      </c>
      <c r="AL26" s="7" t="s">
        <v>9</v>
      </c>
      <c r="AM26" s="7" t="s">
        <v>1030</v>
      </c>
      <c r="AN26" s="31">
        <v>0.011876354166666665</v>
      </c>
      <c r="AP26" s="10">
        <v>21</v>
      </c>
      <c r="AQ26" s="7" t="s">
        <v>38</v>
      </c>
      <c r="AR26" s="9" t="str">
        <f>'[1]Vet Men'!$C$106</f>
        <v>Charles Lound</v>
      </c>
      <c r="AS26" s="12">
        <v>0.012970254629629628</v>
      </c>
      <c r="AU26" s="10">
        <v>21</v>
      </c>
      <c r="AV26" s="7" t="s">
        <v>16</v>
      </c>
      <c r="AW26" s="21" t="str">
        <f>'[1]Vet Men'!$C$157</f>
        <v>Julian Spencer-Wood</v>
      </c>
      <c r="AX26" s="29">
        <v>0.017293101851851844</v>
      </c>
      <c r="AZ26" s="10">
        <v>21</v>
      </c>
      <c r="BA26" s="7" t="s">
        <v>33</v>
      </c>
      <c r="BB26" s="22" t="s">
        <v>1115</v>
      </c>
      <c r="BC26" s="92">
        <v>0.00880960648148148</v>
      </c>
      <c r="BE26" s="10">
        <v>21</v>
      </c>
      <c r="BF26" s="126" t="s">
        <v>34</v>
      </c>
      <c r="BG26" s="126" t="s">
        <v>2088</v>
      </c>
      <c r="BH26" s="127">
        <v>0.010488460648148146</v>
      </c>
    </row>
    <row r="27" spans="2:60" ht="13.5">
      <c r="B27" s="10">
        <v>22</v>
      </c>
      <c r="C27" s="7" t="s">
        <v>4</v>
      </c>
      <c r="D27" s="9" t="s">
        <v>138</v>
      </c>
      <c r="E27" s="12">
        <v>0.0068087268518518505</v>
      </c>
      <c r="G27" s="10">
        <v>22</v>
      </c>
      <c r="H27" s="7" t="s">
        <v>18</v>
      </c>
      <c r="I27" s="9" t="s">
        <v>270</v>
      </c>
      <c r="J27" s="12">
        <v>0.0072390856481481455</v>
      </c>
      <c r="L27" s="10">
        <v>22</v>
      </c>
      <c r="M27" s="7" t="s">
        <v>1</v>
      </c>
      <c r="N27" s="30" t="s">
        <v>477</v>
      </c>
      <c r="O27" s="31">
        <v>0.006269444444444443</v>
      </c>
      <c r="Q27" s="10">
        <v>22</v>
      </c>
      <c r="R27" s="22" t="s">
        <v>82</v>
      </c>
      <c r="S27" s="21" t="s">
        <v>707</v>
      </c>
      <c r="T27" s="92">
        <v>0.006890775462962961</v>
      </c>
      <c r="V27" s="10">
        <v>22</v>
      </c>
      <c r="W27" s="7" t="s">
        <v>4</v>
      </c>
      <c r="X27" s="21" t="str">
        <f>'[1]U17 Boys'!$C$25</f>
        <v>Oliver Newman</v>
      </c>
      <c r="Y27" s="12">
        <v>0.008350196759259257</v>
      </c>
      <c r="AA27" s="10">
        <v>22</v>
      </c>
      <c r="AB27" s="22" t="s">
        <v>1</v>
      </c>
      <c r="AC27" s="21" t="s">
        <v>2002</v>
      </c>
      <c r="AD27" s="21">
        <v>0.00703931712962963</v>
      </c>
      <c r="AF27" s="10">
        <v>22</v>
      </c>
      <c r="AG27" s="22" t="s">
        <v>69</v>
      </c>
      <c r="AH27" s="22" t="s">
        <v>1921</v>
      </c>
      <c r="AI27" s="93">
        <v>0.010439814814814818</v>
      </c>
      <c r="AK27" s="10">
        <v>22</v>
      </c>
      <c r="AL27" s="7" t="s">
        <v>16</v>
      </c>
      <c r="AM27" s="30" t="s">
        <v>1031</v>
      </c>
      <c r="AN27" s="31">
        <v>0.011951886574074075</v>
      </c>
      <c r="AP27" s="10">
        <v>22</v>
      </c>
      <c r="AQ27" s="7" t="s">
        <v>13</v>
      </c>
      <c r="AR27" s="9"/>
      <c r="AS27" s="12">
        <v>0.012974120370370367</v>
      </c>
      <c r="AU27" s="10">
        <v>22</v>
      </c>
      <c r="AV27" s="7" t="s">
        <v>34</v>
      </c>
      <c r="AW27" s="21" t="str">
        <f>'[1]Vet Men'!$C$24</f>
        <v>Tony Austin</v>
      </c>
      <c r="AX27" s="29">
        <v>0.017416319444444446</v>
      </c>
      <c r="AZ27" s="10">
        <v>22</v>
      </c>
      <c r="BA27" s="7" t="s">
        <v>75</v>
      </c>
      <c r="BB27" s="21" t="s">
        <v>1172</v>
      </c>
      <c r="BC27" s="92">
        <v>0.008878356481481484</v>
      </c>
      <c r="BE27" s="10">
        <v>22</v>
      </c>
      <c r="BF27" s="126" t="s">
        <v>44</v>
      </c>
      <c r="BG27" s="126" t="s">
        <v>2089</v>
      </c>
      <c r="BH27" s="127">
        <v>0.010511574074074072</v>
      </c>
    </row>
    <row r="28" spans="2:60" ht="13.5">
      <c r="B28" s="10">
        <v>23</v>
      </c>
      <c r="C28" s="7" t="s">
        <v>51</v>
      </c>
      <c r="D28" s="8" t="s">
        <v>105</v>
      </c>
      <c r="E28" s="12">
        <v>0.0068140393518518515</v>
      </c>
      <c r="G28" s="10">
        <v>23</v>
      </c>
      <c r="H28" s="7" t="s">
        <v>79</v>
      </c>
      <c r="I28" s="9" t="s">
        <v>317</v>
      </c>
      <c r="J28" s="12">
        <v>0.007240127314814819</v>
      </c>
      <c r="L28" s="10">
        <v>23</v>
      </c>
      <c r="M28" s="7" t="s">
        <v>28</v>
      </c>
      <c r="N28" s="7" t="s">
        <v>488</v>
      </c>
      <c r="O28" s="31">
        <v>0.006272303240740741</v>
      </c>
      <c r="Q28" s="10">
        <v>23</v>
      </c>
      <c r="R28" s="22" t="s">
        <v>1</v>
      </c>
      <c r="S28" s="21" t="s">
        <v>708</v>
      </c>
      <c r="T28" s="92">
        <v>0.006920787037037036</v>
      </c>
      <c r="V28" s="10">
        <v>23</v>
      </c>
      <c r="W28" s="7" t="s">
        <v>60</v>
      </c>
      <c r="X28" s="22" t="str">
        <f>'[1]U17 Boys'!$C$110</f>
        <v>Jack Johnson</v>
      </c>
      <c r="Y28" s="12">
        <v>0.008355787037037038</v>
      </c>
      <c r="AA28" s="10">
        <v>23</v>
      </c>
      <c r="AB28" s="22" t="s">
        <v>9</v>
      </c>
      <c r="AC28" s="21" t="s">
        <v>2003</v>
      </c>
      <c r="AD28" s="23">
        <v>0.00704471064814815</v>
      </c>
      <c r="AF28" s="10">
        <v>23</v>
      </c>
      <c r="AG28" s="22" t="s">
        <v>0</v>
      </c>
      <c r="AH28" s="22" t="s">
        <v>1682</v>
      </c>
      <c r="AI28" s="93">
        <v>0.010442395833333347</v>
      </c>
      <c r="AK28" s="10">
        <v>23</v>
      </c>
      <c r="AL28" s="7" t="s">
        <v>13</v>
      </c>
      <c r="AM28" s="30" t="str">
        <f>'[1]Vet Men'!$C$4</f>
        <v>Ras Paranandi</v>
      </c>
      <c r="AN28" s="31">
        <v>0.0119762037037037</v>
      </c>
      <c r="AP28" s="10">
        <v>23</v>
      </c>
      <c r="AQ28" s="7" t="s">
        <v>55</v>
      </c>
      <c r="AR28" s="9" t="str">
        <f>'[1]Vet Men'!$C$52</f>
        <v>Jim Desmond</v>
      </c>
      <c r="AS28" s="12">
        <v>0.012992129629629631</v>
      </c>
      <c r="AU28" s="10">
        <v>23</v>
      </c>
      <c r="AV28" s="7" t="s">
        <v>34</v>
      </c>
      <c r="AW28" s="21" t="str">
        <f>'[1]Vet Men'!$C$23</f>
        <v>Maurice Sharp</v>
      </c>
      <c r="AX28" s="29">
        <v>0.017962303240740742</v>
      </c>
      <c r="AZ28" s="10">
        <v>23</v>
      </c>
      <c r="BA28" s="7" t="s">
        <v>81</v>
      </c>
      <c r="BB28" s="22" t="s">
        <v>1194</v>
      </c>
      <c r="BC28" s="92">
        <v>0.008882754629629631</v>
      </c>
      <c r="BE28" s="10">
        <v>23</v>
      </c>
      <c r="BF28" s="126" t="s">
        <v>16</v>
      </c>
      <c r="BG28" s="126" t="s">
        <v>1397</v>
      </c>
      <c r="BH28" s="127">
        <v>0.010556944444444445</v>
      </c>
    </row>
    <row r="29" spans="2:60" ht="13.5">
      <c r="B29" s="10">
        <v>24</v>
      </c>
      <c r="C29" s="7" t="s">
        <v>75</v>
      </c>
      <c r="D29" s="8" t="s">
        <v>197</v>
      </c>
      <c r="E29" s="12">
        <v>0.006819791666666666</v>
      </c>
      <c r="G29" s="10">
        <v>24</v>
      </c>
      <c r="H29" s="7" t="s">
        <v>18</v>
      </c>
      <c r="I29" s="9" t="s">
        <v>353</v>
      </c>
      <c r="J29" s="12">
        <v>0.007269861111111107</v>
      </c>
      <c r="L29" s="10">
        <v>24</v>
      </c>
      <c r="M29" s="7" t="s">
        <v>36</v>
      </c>
      <c r="N29" s="7" t="s">
        <v>468</v>
      </c>
      <c r="O29" s="31">
        <v>0.006281284722222222</v>
      </c>
      <c r="Q29" s="10">
        <v>24</v>
      </c>
      <c r="R29" s="22" t="s">
        <v>36</v>
      </c>
      <c r="S29" s="21" t="s">
        <v>704</v>
      </c>
      <c r="T29" s="92">
        <v>0.006927696759259262</v>
      </c>
      <c r="V29" s="10">
        <v>24</v>
      </c>
      <c r="W29" s="7" t="s">
        <v>80</v>
      </c>
      <c r="X29" s="22" t="str">
        <f>'[1]U17 Boys'!$C$29</f>
        <v>Cameron Ackroyd</v>
      </c>
      <c r="Y29" s="12">
        <v>0.008362650462962966</v>
      </c>
      <c r="AA29" s="10">
        <v>24</v>
      </c>
      <c r="AB29" s="22" t="s">
        <v>13</v>
      </c>
      <c r="AC29" s="22" t="s">
        <v>973</v>
      </c>
      <c r="AD29" s="21">
        <v>0.007056631944444444</v>
      </c>
      <c r="AF29" s="10">
        <v>24</v>
      </c>
      <c r="AG29" s="22" t="s">
        <v>94</v>
      </c>
      <c r="AH29" s="22" t="s">
        <v>1444</v>
      </c>
      <c r="AI29" s="92">
        <v>0.010446527777777777</v>
      </c>
      <c r="AK29" s="10">
        <v>24</v>
      </c>
      <c r="AL29" s="7" t="s">
        <v>54</v>
      </c>
      <c r="AM29" s="30" t="s">
        <v>1032</v>
      </c>
      <c r="AN29" s="31">
        <v>0.012000694444444444</v>
      </c>
      <c r="AP29" s="10">
        <v>24</v>
      </c>
      <c r="AQ29" s="7" t="s">
        <v>2</v>
      </c>
      <c r="AR29" s="9" t="str">
        <f>'[1]Vet Men'!$C$175</f>
        <v>Scott Augur</v>
      </c>
      <c r="AS29" s="12">
        <v>0.01301628472222223</v>
      </c>
      <c r="AU29" s="10">
        <v>24</v>
      </c>
      <c r="AV29" s="7" t="s">
        <v>4</v>
      </c>
      <c r="AW29" s="21" t="str">
        <f>'[1]Vet Men'!$C$169</f>
        <v>Kerion Hunt</v>
      </c>
      <c r="AX29" s="29">
        <v>0.018011875000000004</v>
      </c>
      <c r="AZ29" s="10">
        <v>24</v>
      </c>
      <c r="BA29" s="7" t="s">
        <v>20</v>
      </c>
      <c r="BB29" s="22" t="s">
        <v>1123</v>
      </c>
      <c r="BC29" s="92">
        <v>0.008886805555555556</v>
      </c>
      <c r="BE29" s="10">
        <v>24</v>
      </c>
      <c r="BF29" s="126" t="s">
        <v>69</v>
      </c>
      <c r="BG29" s="126" t="s">
        <v>2069</v>
      </c>
      <c r="BH29" s="127">
        <v>0.010648148148148143</v>
      </c>
    </row>
    <row r="30" spans="2:60" ht="13.5">
      <c r="B30" s="10">
        <v>25</v>
      </c>
      <c r="C30" s="7" t="s">
        <v>9</v>
      </c>
      <c r="D30" s="8" t="s">
        <v>161</v>
      </c>
      <c r="E30" s="12">
        <v>0.006826539351851852</v>
      </c>
      <c r="G30" s="10">
        <v>25</v>
      </c>
      <c r="H30" s="7" t="s">
        <v>76</v>
      </c>
      <c r="I30" s="9" t="s">
        <v>300</v>
      </c>
      <c r="J30" s="12">
        <v>0.007276921296296299</v>
      </c>
      <c r="L30" s="10">
        <v>25</v>
      </c>
      <c r="M30" s="7" t="s">
        <v>44</v>
      </c>
      <c r="N30" s="30" t="s">
        <v>451</v>
      </c>
      <c r="O30" s="31">
        <v>0.006282175925925924</v>
      </c>
      <c r="Q30" s="10">
        <v>25</v>
      </c>
      <c r="R30" s="22" t="s">
        <v>36</v>
      </c>
      <c r="S30" s="22" t="s">
        <v>627</v>
      </c>
      <c r="T30" s="92">
        <v>0.006929131944444444</v>
      </c>
      <c r="V30" s="10">
        <v>25</v>
      </c>
      <c r="W30" s="7" t="s">
        <v>17</v>
      </c>
      <c r="X30" s="21" t="str">
        <f>'[1]U17 Boys'!$C$112</f>
        <v>Eddie Steveni</v>
      </c>
      <c r="Y30" s="12">
        <v>0.00838900462962963</v>
      </c>
      <c r="AA30" s="10">
        <v>25</v>
      </c>
      <c r="AB30" s="22" t="s">
        <v>76</v>
      </c>
      <c r="AC30" s="21" t="s">
        <v>2004</v>
      </c>
      <c r="AD30" s="21">
        <v>0.007083263888888888</v>
      </c>
      <c r="AF30" s="10">
        <v>25</v>
      </c>
      <c r="AG30" s="22" t="s">
        <v>0</v>
      </c>
      <c r="AH30" s="22" t="s">
        <v>1679</v>
      </c>
      <c r="AI30" s="93">
        <v>0.010458877314814815</v>
      </c>
      <c r="AK30" s="10">
        <v>25</v>
      </c>
      <c r="AL30" s="7" t="s">
        <v>47</v>
      </c>
      <c r="AM30" s="7" t="s">
        <v>1033</v>
      </c>
      <c r="AN30" s="31">
        <v>0.012023460648148148</v>
      </c>
      <c r="AP30" s="10">
        <v>25</v>
      </c>
      <c r="AQ30" s="7" t="s">
        <v>18</v>
      </c>
      <c r="AR30" s="9" t="str">
        <f>'[1]Vet Men'!$C$184</f>
        <v>Terry Booth</v>
      </c>
      <c r="AS30" s="12">
        <v>0.013017557870370376</v>
      </c>
      <c r="AU30" s="10">
        <v>25</v>
      </c>
      <c r="AV30" s="7" t="s">
        <v>44</v>
      </c>
      <c r="AW30" s="21" t="str">
        <f>'[1]Vet Men'!$C$131</f>
        <v>Paul Williams</v>
      </c>
      <c r="AX30" s="29">
        <v>0.01803541666666668</v>
      </c>
      <c r="AZ30" s="10">
        <v>25</v>
      </c>
      <c r="BA30" s="7" t="s">
        <v>6</v>
      </c>
      <c r="BB30" s="22" t="s">
        <v>1198</v>
      </c>
      <c r="BC30" s="92">
        <v>0.008906944444444445</v>
      </c>
      <c r="BE30" s="10">
        <v>25</v>
      </c>
      <c r="BF30" s="126" t="s">
        <v>4</v>
      </c>
      <c r="BG30" s="126" t="s">
        <v>2090</v>
      </c>
      <c r="BH30" s="127">
        <v>0.010651307870370372</v>
      </c>
    </row>
    <row r="31" spans="2:60" ht="13.5">
      <c r="B31" s="10">
        <v>26</v>
      </c>
      <c r="C31" s="7" t="s">
        <v>69</v>
      </c>
      <c r="D31" s="6" t="s">
        <v>100</v>
      </c>
      <c r="E31" s="11">
        <v>0.006828703703703702</v>
      </c>
      <c r="G31" s="10">
        <v>26</v>
      </c>
      <c r="H31" s="7" t="s">
        <v>2</v>
      </c>
      <c r="I31" s="9" t="s">
        <v>291</v>
      </c>
      <c r="J31" s="12">
        <v>0.007283148148148146</v>
      </c>
      <c r="L31" s="10">
        <v>26</v>
      </c>
      <c r="M31" s="7" t="s">
        <v>14</v>
      </c>
      <c r="N31" s="7" t="s">
        <v>480</v>
      </c>
      <c r="O31" s="31">
        <v>0.006300960648148148</v>
      </c>
      <c r="Q31" s="10">
        <v>26</v>
      </c>
      <c r="R31" s="22" t="s">
        <v>12</v>
      </c>
      <c r="S31" s="22" t="s">
        <v>628</v>
      </c>
      <c r="T31" s="92">
        <v>0.006942858796296296</v>
      </c>
      <c r="V31" s="10">
        <v>26</v>
      </c>
      <c r="W31" s="7" t="s">
        <v>51</v>
      </c>
      <c r="X31" s="21" t="str">
        <f>'[1]U17 Boys'!$C$9</f>
        <v>Ben Smith</v>
      </c>
      <c r="Y31" s="12">
        <v>0.008410185185185187</v>
      </c>
      <c r="AA31" s="10">
        <v>26</v>
      </c>
      <c r="AB31" s="22" t="s">
        <v>76</v>
      </c>
      <c r="AC31" s="21" t="s">
        <v>2005</v>
      </c>
      <c r="AD31" s="21">
        <v>0.007087314814814814</v>
      </c>
      <c r="AF31" s="10">
        <v>26</v>
      </c>
      <c r="AG31" s="22" t="s">
        <v>0</v>
      </c>
      <c r="AH31" s="22" t="s">
        <v>1678</v>
      </c>
      <c r="AI31" s="92">
        <v>0.010473414351851852</v>
      </c>
      <c r="AK31" s="10">
        <v>26</v>
      </c>
      <c r="AL31" s="7" t="s">
        <v>33</v>
      </c>
      <c r="AM31" s="30" t="s">
        <v>1034</v>
      </c>
      <c r="AN31" s="31">
        <v>0.012057060185185183</v>
      </c>
      <c r="AP31" s="10">
        <v>26</v>
      </c>
      <c r="AQ31" s="7" t="s">
        <v>55</v>
      </c>
      <c r="AR31" s="9" t="str">
        <f>'[1]Vet Men'!$C$51</f>
        <v>Bryan Scarle</v>
      </c>
      <c r="AS31" s="12">
        <v>0.013251585648148153</v>
      </c>
      <c r="AU31" s="10">
        <v>26</v>
      </c>
      <c r="AV31" s="7" t="s">
        <v>2</v>
      </c>
      <c r="AW31" s="21" t="str">
        <f>'[1]Vet Men'!$C$177</f>
        <v>Peter Haynes</v>
      </c>
      <c r="AX31" s="29">
        <v>0.019046678240740748</v>
      </c>
      <c r="AZ31" s="10">
        <v>26</v>
      </c>
      <c r="BA31" s="7" t="s">
        <v>12</v>
      </c>
      <c r="BB31" s="21" t="s">
        <v>1153</v>
      </c>
      <c r="BC31" s="92">
        <v>0.008948460648148155</v>
      </c>
      <c r="BE31" s="10">
        <v>26</v>
      </c>
      <c r="BF31" s="126" t="s">
        <v>45</v>
      </c>
      <c r="BG31" s="126" t="s">
        <v>2091</v>
      </c>
      <c r="BH31" s="127">
        <v>0.010652974537037039</v>
      </c>
    </row>
    <row r="32" spans="2:60" ht="13.5">
      <c r="B32" s="10">
        <v>27</v>
      </c>
      <c r="C32" s="7" t="s">
        <v>14</v>
      </c>
      <c r="D32" s="8" t="s">
        <v>149</v>
      </c>
      <c r="E32" s="12">
        <v>0.006830937500000001</v>
      </c>
      <c r="G32" s="10">
        <v>27</v>
      </c>
      <c r="H32" s="7" t="s">
        <v>76</v>
      </c>
      <c r="I32" s="8" t="s">
        <v>298</v>
      </c>
      <c r="J32" s="12">
        <v>0.007283368055555555</v>
      </c>
      <c r="L32" s="10">
        <v>27</v>
      </c>
      <c r="M32" s="7" t="s">
        <v>77</v>
      </c>
      <c r="N32" s="30"/>
      <c r="O32" s="31">
        <v>0.006301817129629629</v>
      </c>
      <c r="Q32" s="10">
        <v>27</v>
      </c>
      <c r="R32" s="22" t="s">
        <v>18</v>
      </c>
      <c r="S32" s="21" t="s">
        <v>740</v>
      </c>
      <c r="T32" s="92">
        <v>0.006943634259259259</v>
      </c>
      <c r="V32" s="10">
        <v>27</v>
      </c>
      <c r="W32" s="7" t="s">
        <v>6</v>
      </c>
      <c r="X32" s="21" t="str">
        <f>'[1]U17 Boys'!$C$53</f>
        <v>Isaac Guard</v>
      </c>
      <c r="Y32" s="12">
        <v>0.008413541666666663</v>
      </c>
      <c r="AA32" s="10">
        <v>27</v>
      </c>
      <c r="AB32" s="22" t="s">
        <v>76</v>
      </c>
      <c r="AC32" s="22" t="s">
        <v>1004</v>
      </c>
      <c r="AD32" s="23">
        <v>0.007094907407407407</v>
      </c>
      <c r="AF32" s="10">
        <v>27</v>
      </c>
      <c r="AG32" s="22" t="s">
        <v>10</v>
      </c>
      <c r="AH32" s="22" t="s">
        <v>1829</v>
      </c>
      <c r="AI32" s="92">
        <v>0.010505127314814814</v>
      </c>
      <c r="AK32" s="10">
        <v>27</v>
      </c>
      <c r="AL32" s="7" t="s">
        <v>52</v>
      </c>
      <c r="AM32" s="30" t="str">
        <f>'[1]Vet Men'!$C$201</f>
        <v>Sam Rigby</v>
      </c>
      <c r="AN32" s="31">
        <v>0.012068935185185183</v>
      </c>
      <c r="AP32" s="10">
        <v>27</v>
      </c>
      <c r="AQ32" s="7" t="s">
        <v>0</v>
      </c>
      <c r="AR32" s="9" t="str">
        <f>'[1]Vet Men'!$C$38</f>
        <v>Nadi Jahangiri</v>
      </c>
      <c r="AS32" s="12">
        <v>0.013255324074074076</v>
      </c>
      <c r="AU32" s="10">
        <v>27</v>
      </c>
      <c r="AV32" s="7" t="s">
        <v>29</v>
      </c>
      <c r="AW32" s="23" t="str">
        <f>'[1]Vet Men'!$C$58</f>
        <v>Andy Torrance</v>
      </c>
      <c r="AX32" s="29"/>
      <c r="AZ32" s="10">
        <v>27</v>
      </c>
      <c r="BA32" s="7" t="s">
        <v>11</v>
      </c>
      <c r="BB32" s="21" t="s">
        <v>1139</v>
      </c>
      <c r="BC32" s="92">
        <v>0.008958333333333334</v>
      </c>
      <c r="BE32" s="10">
        <v>27</v>
      </c>
      <c r="BF32" s="126" t="s">
        <v>1</v>
      </c>
      <c r="BG32" s="126" t="s">
        <v>1011</v>
      </c>
      <c r="BH32" s="127">
        <v>0.010711030092592591</v>
      </c>
    </row>
    <row r="33" spans="2:60" ht="13.5">
      <c r="B33" s="10">
        <v>28</v>
      </c>
      <c r="C33" s="7" t="s">
        <v>4</v>
      </c>
      <c r="D33" s="9" t="s">
        <v>111</v>
      </c>
      <c r="E33" s="12">
        <v>0.006832337962962962</v>
      </c>
      <c r="G33" s="10">
        <v>28</v>
      </c>
      <c r="H33" s="7" t="s">
        <v>76</v>
      </c>
      <c r="I33" s="8" t="s">
        <v>280</v>
      </c>
      <c r="J33" s="12">
        <v>0.007295335648148148</v>
      </c>
      <c r="L33" s="10">
        <v>28</v>
      </c>
      <c r="M33" s="7" t="s">
        <v>4</v>
      </c>
      <c r="N33" s="30" t="s">
        <v>446</v>
      </c>
      <c r="O33" s="31">
        <v>0.0063161342592592574</v>
      </c>
      <c r="Q33" s="10">
        <v>28</v>
      </c>
      <c r="R33" s="22" t="s">
        <v>12</v>
      </c>
      <c r="S33" s="21" t="s">
        <v>696</v>
      </c>
      <c r="T33" s="92">
        <v>0.006981597222222221</v>
      </c>
      <c r="V33" s="10">
        <v>28</v>
      </c>
      <c r="W33" s="7" t="s">
        <v>8</v>
      </c>
      <c r="X33" s="21" t="str">
        <f>'[1]U17 Boys'!$C$88</f>
        <v>Matthew Francis</v>
      </c>
      <c r="Y33" s="12">
        <v>0.008424120370370367</v>
      </c>
      <c r="AA33" s="10">
        <v>28</v>
      </c>
      <c r="AB33" s="22" t="s">
        <v>10</v>
      </c>
      <c r="AC33" s="21" t="s">
        <v>2006</v>
      </c>
      <c r="AD33" s="21">
        <v>0.007124849537037035</v>
      </c>
      <c r="AF33" s="10">
        <v>28</v>
      </c>
      <c r="AG33" s="22" t="s">
        <v>1</v>
      </c>
      <c r="AH33" s="22" t="s">
        <v>1433</v>
      </c>
      <c r="AI33" s="93">
        <v>0.010509756944444441</v>
      </c>
      <c r="AK33" s="10">
        <v>28</v>
      </c>
      <c r="AL33" s="7" t="s">
        <v>44</v>
      </c>
      <c r="AM33" s="7" t="s">
        <v>1035</v>
      </c>
      <c r="AN33" s="31">
        <v>0.012111608796296296</v>
      </c>
      <c r="AP33" s="10">
        <v>28</v>
      </c>
      <c r="AQ33" s="7" t="s">
        <v>38</v>
      </c>
      <c r="AR33" s="9" t="str">
        <f>'[1]Vet Men'!$C$107</f>
        <v>Gary Sullivan</v>
      </c>
      <c r="AS33" s="12">
        <v>0.01336914351851852</v>
      </c>
      <c r="AU33" s="10">
        <v>28</v>
      </c>
      <c r="AV33" s="7" t="s">
        <v>4</v>
      </c>
      <c r="AW33" s="23" t="str">
        <f>'[1]Vet Men'!$C$171</f>
        <v>Gerald Meah</v>
      </c>
      <c r="AX33" s="29"/>
      <c r="AZ33" s="10">
        <v>28</v>
      </c>
      <c r="BA33" s="7" t="s">
        <v>18</v>
      </c>
      <c r="BB33" s="21" t="s">
        <v>1163</v>
      </c>
      <c r="BC33" s="92">
        <v>0.00896936342592593</v>
      </c>
      <c r="BE33" s="10">
        <v>28</v>
      </c>
      <c r="BF33" s="126" t="s">
        <v>45</v>
      </c>
      <c r="BG33" s="126" t="s">
        <v>2092</v>
      </c>
      <c r="BH33" s="127">
        <v>0.01073568287037037</v>
      </c>
    </row>
    <row r="34" spans="2:60" ht="13.5">
      <c r="B34" s="10">
        <v>29</v>
      </c>
      <c r="C34" s="7" t="s">
        <v>8</v>
      </c>
      <c r="D34" s="9" t="s">
        <v>124</v>
      </c>
      <c r="E34" s="12">
        <v>0.0068406249999999995</v>
      </c>
      <c r="G34" s="10">
        <v>29</v>
      </c>
      <c r="H34" s="7" t="s">
        <v>51</v>
      </c>
      <c r="I34" s="8" t="s">
        <v>343</v>
      </c>
      <c r="J34" s="12">
        <v>0.00730320601851852</v>
      </c>
      <c r="L34" s="10">
        <v>29</v>
      </c>
      <c r="M34" s="7" t="s">
        <v>69</v>
      </c>
      <c r="N34" s="7" t="s">
        <v>1969</v>
      </c>
      <c r="O34" s="31">
        <v>0.006319444444444444</v>
      </c>
      <c r="Q34" s="10">
        <v>29</v>
      </c>
      <c r="R34" s="22" t="s">
        <v>1</v>
      </c>
      <c r="S34" s="21" t="s">
        <v>716</v>
      </c>
      <c r="T34" s="92">
        <v>0.0069895833333333355</v>
      </c>
      <c r="V34" s="10">
        <v>29</v>
      </c>
      <c r="W34" s="7" t="s">
        <v>2</v>
      </c>
      <c r="X34" s="21" t="str">
        <f>'[1]U17 Boys'!$C$83</f>
        <v>Max Satterley</v>
      </c>
      <c r="Y34" s="12">
        <v>0.008461412037037038</v>
      </c>
      <c r="AA34" s="10">
        <v>29</v>
      </c>
      <c r="AB34" s="22" t="s">
        <v>13</v>
      </c>
      <c r="AC34" s="21" t="s">
        <v>2007</v>
      </c>
      <c r="AD34" s="21">
        <v>0.007127476851851853</v>
      </c>
      <c r="AF34" s="10">
        <v>29</v>
      </c>
      <c r="AG34" s="22" t="s">
        <v>23</v>
      </c>
      <c r="AH34" s="22" t="s">
        <v>1736</v>
      </c>
      <c r="AI34" s="92">
        <v>0.010521909722222222</v>
      </c>
      <c r="AK34" s="10">
        <v>29</v>
      </c>
      <c r="AL34" s="7" t="s">
        <v>40</v>
      </c>
      <c r="AM34" s="7" t="s">
        <v>1036</v>
      </c>
      <c r="AN34" s="31">
        <v>0.012146215277777777</v>
      </c>
      <c r="AP34" s="10">
        <v>29</v>
      </c>
      <c r="AQ34" s="7" t="s">
        <v>54</v>
      </c>
      <c r="AR34" s="8" t="s">
        <v>1085</v>
      </c>
      <c r="AS34" s="12">
        <v>0.013371608796296295</v>
      </c>
      <c r="AU34" s="10">
        <v>29</v>
      </c>
      <c r="AV34" s="7" t="s">
        <v>29</v>
      </c>
      <c r="AW34" s="23" t="str">
        <f>'[1]Vet Men'!$C$60</f>
        <v>Chris Tasker</v>
      </c>
      <c r="AX34" s="29"/>
      <c r="AZ34" s="10">
        <v>29</v>
      </c>
      <c r="BA34" s="7" t="s">
        <v>1</v>
      </c>
      <c r="BB34" s="21" t="s">
        <v>1159</v>
      </c>
      <c r="BC34" s="92">
        <v>0.008978043981481483</v>
      </c>
      <c r="BE34" s="10">
        <v>29</v>
      </c>
      <c r="BF34" s="126" t="s">
        <v>19</v>
      </c>
      <c r="BG34" s="126" t="s">
        <v>2093</v>
      </c>
      <c r="BH34" s="127">
        <v>0.010769131944444454</v>
      </c>
    </row>
    <row r="35" spans="2:60" ht="13.5">
      <c r="B35" s="10">
        <v>30</v>
      </c>
      <c r="C35" s="7" t="s">
        <v>8</v>
      </c>
      <c r="D35" s="9" t="s">
        <v>118</v>
      </c>
      <c r="E35" s="12">
        <v>0.0068554745370370375</v>
      </c>
      <c r="G35" s="10">
        <v>30</v>
      </c>
      <c r="H35" s="7" t="s">
        <v>13</v>
      </c>
      <c r="I35" s="8" t="s">
        <v>286</v>
      </c>
      <c r="J35" s="12">
        <v>0.0073118402777777765</v>
      </c>
      <c r="L35" s="10">
        <v>30</v>
      </c>
      <c r="M35" s="7" t="s">
        <v>17</v>
      </c>
      <c r="N35" s="30" t="s">
        <v>454</v>
      </c>
      <c r="O35" s="31">
        <v>0.006328009259259259</v>
      </c>
      <c r="Q35" s="10">
        <v>30</v>
      </c>
      <c r="R35" s="22" t="s">
        <v>9</v>
      </c>
      <c r="S35" s="21" t="s">
        <v>725</v>
      </c>
      <c r="T35" s="92">
        <v>0.007012303240740744</v>
      </c>
      <c r="V35" s="10">
        <v>30</v>
      </c>
      <c r="W35" s="7" t="s">
        <v>75</v>
      </c>
      <c r="X35" s="7" t="s">
        <v>869</v>
      </c>
      <c r="Y35" s="11">
        <v>0.008472222222222221</v>
      </c>
      <c r="AA35" s="10">
        <v>30</v>
      </c>
      <c r="AB35" s="22" t="s">
        <v>8</v>
      </c>
      <c r="AC35" s="21" t="s">
        <v>2008</v>
      </c>
      <c r="AD35" s="21">
        <v>0.007138194444444445</v>
      </c>
      <c r="AF35" s="10">
        <v>30</v>
      </c>
      <c r="AG35" s="22" t="s">
        <v>36</v>
      </c>
      <c r="AH35" s="22" t="s">
        <v>1551</v>
      </c>
      <c r="AI35" s="92">
        <v>0.010526458333333336</v>
      </c>
      <c r="AK35" s="10">
        <v>30</v>
      </c>
      <c r="AL35" s="7" t="s">
        <v>38</v>
      </c>
      <c r="AM35" s="30" t="str">
        <f>'[1]Vet Men'!$C$166</f>
        <v>Buzz Shepard</v>
      </c>
      <c r="AN35" s="31">
        <v>0.012157592592592591</v>
      </c>
      <c r="AP35" s="10">
        <v>30</v>
      </c>
      <c r="AQ35" s="7" t="s">
        <v>44</v>
      </c>
      <c r="AR35" s="9"/>
      <c r="AS35" s="12">
        <v>0.013547418981481481</v>
      </c>
      <c r="AU35" s="10">
        <v>30</v>
      </c>
      <c r="AV35" s="7" t="s">
        <v>29</v>
      </c>
      <c r="AW35" s="22" t="s">
        <v>1100</v>
      </c>
      <c r="AX35" s="29"/>
      <c r="AZ35" s="10">
        <v>30</v>
      </c>
      <c r="BA35" s="7" t="s">
        <v>96</v>
      </c>
      <c r="BB35" s="21" t="s">
        <v>1348</v>
      </c>
      <c r="BC35" s="92">
        <v>0.0089940625</v>
      </c>
      <c r="BE35" s="10">
        <v>30</v>
      </c>
      <c r="BF35" s="126" t="s">
        <v>38</v>
      </c>
      <c r="BG35" s="126" t="s">
        <v>2094</v>
      </c>
      <c r="BH35" s="127">
        <v>0.010796180555555555</v>
      </c>
    </row>
    <row r="36" spans="2:60" ht="13.5">
      <c r="B36" s="10">
        <v>31</v>
      </c>
      <c r="C36" s="7" t="s">
        <v>28</v>
      </c>
      <c r="D36" s="8" t="s">
        <v>153</v>
      </c>
      <c r="E36" s="12">
        <v>0.006859641203703704</v>
      </c>
      <c r="G36" s="10">
        <v>31</v>
      </c>
      <c r="H36" s="7" t="s">
        <v>1</v>
      </c>
      <c r="I36" s="9" t="s">
        <v>310</v>
      </c>
      <c r="J36" s="12">
        <v>0.007318518518518521</v>
      </c>
      <c r="L36" s="10">
        <v>31</v>
      </c>
      <c r="M36" s="7" t="s">
        <v>86</v>
      </c>
      <c r="N36" s="7" t="s">
        <v>500</v>
      </c>
      <c r="O36" s="31">
        <v>0.0063312847222222225</v>
      </c>
      <c r="Q36" s="10">
        <v>31</v>
      </c>
      <c r="R36" s="22" t="s">
        <v>8</v>
      </c>
      <c r="S36" s="21" t="s">
        <v>719</v>
      </c>
      <c r="T36" s="92">
        <v>0.00701423611111111</v>
      </c>
      <c r="V36" s="10">
        <v>31</v>
      </c>
      <c r="W36" s="7" t="s">
        <v>76</v>
      </c>
      <c r="X36" s="21" t="str">
        <f>'[1]U17 Boys'!$C$34</f>
        <v>Maxwell Cooper</v>
      </c>
      <c r="Y36" s="12">
        <v>0.008473229166666669</v>
      </c>
      <c r="AA36" s="10">
        <v>31</v>
      </c>
      <c r="AB36" s="22" t="s">
        <v>6</v>
      </c>
      <c r="AC36" s="21" t="s">
        <v>2009</v>
      </c>
      <c r="AD36" s="21">
        <v>0.0071421296296296285</v>
      </c>
      <c r="AF36" s="10">
        <v>31</v>
      </c>
      <c r="AG36" s="22" t="s">
        <v>7</v>
      </c>
      <c r="AH36" s="22" t="s">
        <v>1484</v>
      </c>
      <c r="AI36" s="93">
        <v>0.010531481481481485</v>
      </c>
      <c r="AK36" s="10">
        <v>31</v>
      </c>
      <c r="AL36" s="7" t="s">
        <v>2</v>
      </c>
      <c r="AM36" s="30" t="str">
        <f>'[1]Vet Men'!$C$180</f>
        <v>Stuart Hicks</v>
      </c>
      <c r="AN36" s="31">
        <v>0.012286990740740737</v>
      </c>
      <c r="AP36" s="10">
        <v>31</v>
      </c>
      <c r="AQ36" s="7" t="s">
        <v>53</v>
      </c>
      <c r="AR36" s="9" t="str">
        <f>'[1]Vet Men'!$C$191</f>
        <v>Andrew Watson</v>
      </c>
      <c r="AS36" s="12">
        <v>0.013576539351851848</v>
      </c>
      <c r="AU36" s="10">
        <v>31</v>
      </c>
      <c r="AV36" s="7" t="s">
        <v>4</v>
      </c>
      <c r="AW36" s="21" t="str">
        <f>'[1]Vet Men'!$C$170</f>
        <v>Mike Brentnall</v>
      </c>
      <c r="AX36" s="29"/>
      <c r="AZ36" s="10">
        <v>31</v>
      </c>
      <c r="BA36" s="7" t="s">
        <v>93</v>
      </c>
      <c r="BB36" s="22" t="s">
        <v>1174</v>
      </c>
      <c r="BC36" s="92">
        <v>0.009007175925925925</v>
      </c>
      <c r="BE36" s="10">
        <v>31</v>
      </c>
      <c r="BF36" s="126" t="s">
        <v>16</v>
      </c>
      <c r="BG36" s="126" t="s">
        <v>2095</v>
      </c>
      <c r="BH36" s="127">
        <v>0.010836493055555556</v>
      </c>
    </row>
    <row r="37" spans="2:60" ht="15" thickBot="1">
      <c r="B37" s="10">
        <v>32</v>
      </c>
      <c r="C37" s="7" t="s">
        <v>1</v>
      </c>
      <c r="D37" s="9" t="s">
        <v>120</v>
      </c>
      <c r="E37" s="12">
        <v>0.006861145833333335</v>
      </c>
      <c r="G37" s="10">
        <v>32</v>
      </c>
      <c r="H37" s="7" t="s">
        <v>14</v>
      </c>
      <c r="I37" s="8" t="s">
        <v>318</v>
      </c>
      <c r="J37" s="12">
        <v>0.0073260416666666665</v>
      </c>
      <c r="L37" s="10">
        <v>32</v>
      </c>
      <c r="M37" s="7" t="s">
        <v>9</v>
      </c>
      <c r="N37" s="7" t="s">
        <v>515</v>
      </c>
      <c r="O37" s="31">
        <v>0.006333831018518518</v>
      </c>
      <c r="Q37" s="10">
        <v>32</v>
      </c>
      <c r="R37" s="22" t="s">
        <v>17</v>
      </c>
      <c r="S37" s="22" t="s">
        <v>629</v>
      </c>
      <c r="T37" s="92">
        <v>0.007018171296296297</v>
      </c>
      <c r="V37" s="10">
        <v>32</v>
      </c>
      <c r="W37" s="7" t="s">
        <v>8</v>
      </c>
      <c r="X37" s="22" t="str">
        <f>'[1]U17 Boys'!$C$85</f>
        <v>Peter Guy</v>
      </c>
      <c r="Y37" s="12">
        <v>0.008478125</v>
      </c>
      <c r="AA37" s="10">
        <v>32</v>
      </c>
      <c r="AB37" s="22" t="s">
        <v>8</v>
      </c>
      <c r="AC37" s="22" t="s">
        <v>974</v>
      </c>
      <c r="AD37" s="21">
        <v>0.0071524652777777776</v>
      </c>
      <c r="AF37" s="10">
        <v>32</v>
      </c>
      <c r="AG37" s="22" t="s">
        <v>7</v>
      </c>
      <c r="AH37" s="22" t="s">
        <v>1483</v>
      </c>
      <c r="AI37" s="92">
        <v>0.010531828703703705</v>
      </c>
      <c r="AK37" s="10">
        <v>32</v>
      </c>
      <c r="AL37" s="7" t="s">
        <v>13</v>
      </c>
      <c r="AM37" s="30" t="s">
        <v>1037</v>
      </c>
      <c r="AN37" s="31">
        <v>0.012298611111111113</v>
      </c>
      <c r="AP37" s="10">
        <v>32</v>
      </c>
      <c r="AQ37" s="7" t="s">
        <v>54</v>
      </c>
      <c r="AR37" s="9" t="str">
        <f>'[1]Vet Men'!$C$96</f>
        <v>Steve Oliver </v>
      </c>
      <c r="AS37" s="12">
        <v>0.01363209490740741</v>
      </c>
      <c r="AU37" s="13">
        <v>32</v>
      </c>
      <c r="AV37" s="14" t="s">
        <v>29</v>
      </c>
      <c r="AW37" s="24" t="str">
        <f>'[1]Vet Men'!$C$59</f>
        <v>Trevor Steeples</v>
      </c>
      <c r="AX37" s="85"/>
      <c r="AZ37" s="10">
        <v>32</v>
      </c>
      <c r="BA37" s="7" t="s">
        <v>8</v>
      </c>
      <c r="BB37" s="21" t="s">
        <v>1149</v>
      </c>
      <c r="BC37" s="92">
        <v>0.009007870370370367</v>
      </c>
      <c r="BE37" s="10">
        <v>32</v>
      </c>
      <c r="BF37" s="126" t="s">
        <v>38</v>
      </c>
      <c r="BG37" s="126" t="s">
        <v>2096</v>
      </c>
      <c r="BH37" s="127">
        <v>0.010882557870370367</v>
      </c>
    </row>
    <row r="38" spans="2:60" ht="13.5">
      <c r="B38" s="10">
        <v>33</v>
      </c>
      <c r="C38" s="7" t="s">
        <v>25</v>
      </c>
      <c r="D38" s="8" t="s">
        <v>133</v>
      </c>
      <c r="E38" s="12">
        <v>0.006862465277777778</v>
      </c>
      <c r="G38" s="10">
        <v>33</v>
      </c>
      <c r="H38" s="7" t="s">
        <v>36</v>
      </c>
      <c r="I38" s="8" t="s">
        <v>292</v>
      </c>
      <c r="J38" s="12">
        <v>0.007328553240740741</v>
      </c>
      <c r="L38" s="10">
        <v>33</v>
      </c>
      <c r="M38" s="7" t="s">
        <v>44</v>
      </c>
      <c r="N38" s="7" t="s">
        <v>448</v>
      </c>
      <c r="O38" s="31">
        <v>0.006351238425925926</v>
      </c>
      <c r="Q38" s="10">
        <v>33</v>
      </c>
      <c r="R38" s="22" t="s">
        <v>54</v>
      </c>
      <c r="S38" s="21" t="s">
        <v>715</v>
      </c>
      <c r="T38" s="92">
        <v>0.0070228819444444444</v>
      </c>
      <c r="V38" s="10">
        <v>33</v>
      </c>
      <c r="W38" s="7" t="s">
        <v>1</v>
      </c>
      <c r="X38" s="22" t="str">
        <f>'[1]U17 Boys'!$C$62</f>
        <v>Charlie Kershaw</v>
      </c>
      <c r="Y38" s="12">
        <v>0.0084971875</v>
      </c>
      <c r="AA38" s="10">
        <v>33</v>
      </c>
      <c r="AB38" s="22" t="s">
        <v>78</v>
      </c>
      <c r="AC38" s="21" t="s">
        <v>2010</v>
      </c>
      <c r="AD38" s="21">
        <v>0.007200081018518518</v>
      </c>
      <c r="AF38" s="10">
        <v>33</v>
      </c>
      <c r="AG38" s="22" t="s">
        <v>8</v>
      </c>
      <c r="AH38" s="22" t="s">
        <v>1489</v>
      </c>
      <c r="AI38" s="92">
        <v>0.010534212962962962</v>
      </c>
      <c r="AK38" s="10">
        <v>33</v>
      </c>
      <c r="AL38" s="7" t="s">
        <v>19</v>
      </c>
      <c r="AM38" s="30" t="str">
        <f>'[1]Vet Men'!$C$142</f>
        <v>Ben Whalley</v>
      </c>
      <c r="AN38" s="31">
        <v>0.012349918981481484</v>
      </c>
      <c r="AP38" s="10">
        <v>33</v>
      </c>
      <c r="AQ38" s="7" t="s">
        <v>54</v>
      </c>
      <c r="AR38" s="9" t="str">
        <f>'[1]Vet Men'!$C$94</f>
        <v>David Vosser</v>
      </c>
      <c r="AS38" s="12">
        <v>0.013726620370370373</v>
      </c>
      <c r="AZ38" s="10">
        <v>33</v>
      </c>
      <c r="BA38" s="7" t="s">
        <v>17</v>
      </c>
      <c r="BB38" s="22" t="s">
        <v>1210</v>
      </c>
      <c r="BC38" s="92">
        <v>0.009010381944444444</v>
      </c>
      <c r="BE38" s="10">
        <v>33</v>
      </c>
      <c r="BF38" s="126" t="s">
        <v>44</v>
      </c>
      <c r="BG38" s="126" t="s">
        <v>2097</v>
      </c>
      <c r="BH38" s="127">
        <v>0.011017870370370372</v>
      </c>
    </row>
    <row r="39" spans="2:60" ht="13.5">
      <c r="B39" s="10">
        <v>34</v>
      </c>
      <c r="C39" s="7" t="s">
        <v>78</v>
      </c>
      <c r="D39" s="8" t="s">
        <v>157</v>
      </c>
      <c r="E39" s="12">
        <v>0.006863541666666666</v>
      </c>
      <c r="G39" s="10">
        <v>34</v>
      </c>
      <c r="H39" s="7" t="s">
        <v>13</v>
      </c>
      <c r="I39" s="9" t="s">
        <v>288</v>
      </c>
      <c r="J39" s="12">
        <v>0.0073596412037037</v>
      </c>
      <c r="L39" s="10">
        <v>34</v>
      </c>
      <c r="M39" s="7" t="s">
        <v>13</v>
      </c>
      <c r="N39" s="7" t="s">
        <v>456</v>
      </c>
      <c r="O39" s="31">
        <v>0.0063538541666666665</v>
      </c>
      <c r="Q39" s="10">
        <v>34</v>
      </c>
      <c r="R39" s="22" t="s">
        <v>51</v>
      </c>
      <c r="S39" s="21" t="s">
        <v>721</v>
      </c>
      <c r="T39" s="92">
        <v>0.007027592592592589</v>
      </c>
      <c r="V39" s="10">
        <v>34</v>
      </c>
      <c r="W39" s="7" t="s">
        <v>75</v>
      </c>
      <c r="X39" s="6" t="s">
        <v>870</v>
      </c>
      <c r="Y39" s="12">
        <v>0.008506944444444445</v>
      </c>
      <c r="AA39" s="10">
        <v>34</v>
      </c>
      <c r="AB39" s="22" t="s">
        <v>48</v>
      </c>
      <c r="AC39" s="22" t="s">
        <v>975</v>
      </c>
      <c r="AD39" s="21">
        <v>0.007205752314814815</v>
      </c>
      <c r="AF39" s="10">
        <v>34</v>
      </c>
      <c r="AG39" s="22" t="s">
        <v>15</v>
      </c>
      <c r="AH39" s="22" t="s">
        <v>1594</v>
      </c>
      <c r="AI39" s="92">
        <v>0.01053607638888889</v>
      </c>
      <c r="AK39" s="10">
        <v>34</v>
      </c>
      <c r="AL39" s="7" t="s">
        <v>6</v>
      </c>
      <c r="AM39" s="30" t="str">
        <f>'[1]Vet Men'!$C$79</f>
        <v>Steve Herring</v>
      </c>
      <c r="AN39" s="31">
        <v>0.012442060185185188</v>
      </c>
      <c r="AP39" s="10">
        <v>34</v>
      </c>
      <c r="AQ39" s="7" t="s">
        <v>16</v>
      </c>
      <c r="AR39" s="9" t="str">
        <f>'[1]Vet Men'!$C$150</f>
        <v>Mick Barlow</v>
      </c>
      <c r="AS39" s="12">
        <v>0.013748101851851852</v>
      </c>
      <c r="AZ39" s="10">
        <v>34</v>
      </c>
      <c r="BA39" s="7" t="s">
        <v>44</v>
      </c>
      <c r="BB39" s="21" t="s">
        <v>1134</v>
      </c>
      <c r="BC39" s="92">
        <v>0.0090155787037037</v>
      </c>
      <c r="BE39" s="10">
        <v>34</v>
      </c>
      <c r="BF39" s="126" t="s">
        <v>38</v>
      </c>
      <c r="BG39" s="126" t="s">
        <v>2098</v>
      </c>
      <c r="BH39" s="127">
        <v>0.011031516203703705</v>
      </c>
    </row>
    <row r="40" spans="2:60" ht="13.5">
      <c r="B40" s="10">
        <v>35</v>
      </c>
      <c r="C40" s="7" t="s">
        <v>8</v>
      </c>
      <c r="D40" s="8" t="s">
        <v>117</v>
      </c>
      <c r="E40" s="12">
        <v>0.00687542824074074</v>
      </c>
      <c r="G40" s="10">
        <v>35</v>
      </c>
      <c r="H40" s="7" t="s">
        <v>36</v>
      </c>
      <c r="I40" s="9" t="s">
        <v>294</v>
      </c>
      <c r="J40" s="12">
        <v>0.007362546296296298</v>
      </c>
      <c r="L40" s="10">
        <v>35</v>
      </c>
      <c r="M40" s="7" t="s">
        <v>25</v>
      </c>
      <c r="N40" s="7" t="s">
        <v>492</v>
      </c>
      <c r="O40" s="31">
        <v>0.006387268518518519</v>
      </c>
      <c r="Q40" s="10">
        <v>35</v>
      </c>
      <c r="R40" s="22" t="s">
        <v>8</v>
      </c>
      <c r="S40" s="21" t="s">
        <v>694</v>
      </c>
      <c r="T40" s="92">
        <v>0.007035462962962964</v>
      </c>
      <c r="V40" s="10">
        <v>35</v>
      </c>
      <c r="W40" s="7" t="s">
        <v>2</v>
      </c>
      <c r="X40" s="21" t="str">
        <f>'[1]U17 Boys'!$C$82</f>
        <v>Toby Hale</v>
      </c>
      <c r="Y40" s="12">
        <v>0.00850722222222222</v>
      </c>
      <c r="AA40" s="10">
        <v>35</v>
      </c>
      <c r="AB40" s="22" t="s">
        <v>60</v>
      </c>
      <c r="AC40" s="22" t="s">
        <v>976</v>
      </c>
      <c r="AD40" s="21">
        <v>0.007232604166666667</v>
      </c>
      <c r="AF40" s="10">
        <v>35</v>
      </c>
      <c r="AG40" s="22" t="s">
        <v>51</v>
      </c>
      <c r="AH40" s="22" t="s">
        <v>1544</v>
      </c>
      <c r="AI40" s="92">
        <v>0.010558020833333334</v>
      </c>
      <c r="AK40" s="10">
        <v>35</v>
      </c>
      <c r="AL40" s="7" t="s">
        <v>47</v>
      </c>
      <c r="AM40" s="30" t="s">
        <v>1038</v>
      </c>
      <c r="AN40" s="31">
        <v>0.012522025462962964</v>
      </c>
      <c r="AP40" s="10">
        <v>35</v>
      </c>
      <c r="AQ40" s="7" t="s">
        <v>44</v>
      </c>
      <c r="AR40" s="8"/>
      <c r="AS40" s="12">
        <v>0.01378931712962963</v>
      </c>
      <c r="AZ40" s="10">
        <v>35</v>
      </c>
      <c r="BA40" s="7" t="s">
        <v>8</v>
      </c>
      <c r="BB40" s="22" t="s">
        <v>1146</v>
      </c>
      <c r="BC40" s="92">
        <v>0.009019212962962963</v>
      </c>
      <c r="BE40" s="10">
        <v>35</v>
      </c>
      <c r="BF40" s="126" t="s">
        <v>1</v>
      </c>
      <c r="BG40" s="126" t="s">
        <v>1101</v>
      </c>
      <c r="BH40" s="127">
        <v>0.011037152777777776</v>
      </c>
    </row>
    <row r="41" spans="2:60" ht="13.5">
      <c r="B41" s="10">
        <v>36</v>
      </c>
      <c r="C41" s="7" t="s">
        <v>10</v>
      </c>
      <c r="D41" s="8" t="s">
        <v>177</v>
      </c>
      <c r="E41" s="12">
        <v>0.006877002314814814</v>
      </c>
      <c r="G41" s="10">
        <v>36</v>
      </c>
      <c r="H41" s="7" t="s">
        <v>2</v>
      </c>
      <c r="I41" s="9" t="s">
        <v>290</v>
      </c>
      <c r="J41" s="12">
        <v>0.0073883449074074094</v>
      </c>
      <c r="L41" s="10">
        <v>36</v>
      </c>
      <c r="M41" s="7" t="s">
        <v>8</v>
      </c>
      <c r="N41" s="30" t="s">
        <v>520</v>
      </c>
      <c r="O41" s="31">
        <v>0.0063948263888888865</v>
      </c>
      <c r="Q41" s="10">
        <v>36</v>
      </c>
      <c r="R41" s="22" t="s">
        <v>14</v>
      </c>
      <c r="S41" s="22"/>
      <c r="T41" s="92">
        <v>0.00703587962962963</v>
      </c>
      <c r="V41" s="10">
        <v>36</v>
      </c>
      <c r="W41" s="7" t="s">
        <v>89</v>
      </c>
      <c r="X41" s="22" t="str">
        <f>'[1]U17 Boys'!$C$12</f>
        <v>Jem O'Flaherty</v>
      </c>
      <c r="Y41" s="12">
        <v>0.008512002314814814</v>
      </c>
      <c r="AA41" s="10">
        <v>36</v>
      </c>
      <c r="AB41" s="22" t="s">
        <v>4</v>
      </c>
      <c r="AC41" s="22" t="s">
        <v>977</v>
      </c>
      <c r="AD41" s="21">
        <v>0.007240393518518518</v>
      </c>
      <c r="AF41" s="10">
        <v>36</v>
      </c>
      <c r="AG41" s="22" t="s">
        <v>1</v>
      </c>
      <c r="AH41" s="22" t="s">
        <v>1427</v>
      </c>
      <c r="AI41" s="93">
        <v>0.010565046296296295</v>
      </c>
      <c r="AK41" s="10">
        <v>36</v>
      </c>
      <c r="AL41" s="7" t="s">
        <v>38</v>
      </c>
      <c r="AM41" s="30" t="str">
        <f>'[1]Vet Men'!$C$167</f>
        <v>Thomas South</v>
      </c>
      <c r="AN41" s="31">
        <v>0.012576354166666665</v>
      </c>
      <c r="AP41" s="10">
        <v>36</v>
      </c>
      <c r="AQ41" s="7" t="s">
        <v>18</v>
      </c>
      <c r="AR41" s="9" t="str">
        <f>'[1]Vet Men'!$C$185</f>
        <v>Paul Sanderson</v>
      </c>
      <c r="AS41" s="12">
        <v>0.013819745370370368</v>
      </c>
      <c r="AZ41" s="10">
        <v>36</v>
      </c>
      <c r="BA41" s="7" t="s">
        <v>1</v>
      </c>
      <c r="BB41" s="21" t="s">
        <v>1104</v>
      </c>
      <c r="BC41" s="92">
        <v>0.00903224537037037</v>
      </c>
      <c r="BE41" s="10">
        <v>36</v>
      </c>
      <c r="BF41" s="126" t="s">
        <v>38</v>
      </c>
      <c r="BG41" s="126" t="s">
        <v>2099</v>
      </c>
      <c r="BH41" s="127">
        <v>0.01122851851851852</v>
      </c>
    </row>
    <row r="42" spans="2:60" ht="13.5">
      <c r="B42" s="10">
        <v>37</v>
      </c>
      <c r="C42" s="7" t="s">
        <v>12</v>
      </c>
      <c r="D42" s="9" t="s">
        <v>182</v>
      </c>
      <c r="E42" s="12">
        <v>0.0069054398148148165</v>
      </c>
      <c r="G42" s="10">
        <v>37</v>
      </c>
      <c r="H42" s="7" t="s">
        <v>17</v>
      </c>
      <c r="I42" s="8" t="s">
        <v>333</v>
      </c>
      <c r="J42" s="12">
        <v>0.007396296296296297</v>
      </c>
      <c r="L42" s="10">
        <v>37</v>
      </c>
      <c r="M42" s="7" t="s">
        <v>51</v>
      </c>
      <c r="N42" s="30" t="s">
        <v>438</v>
      </c>
      <c r="O42" s="31">
        <v>0.0063969907407407395</v>
      </c>
      <c r="Q42" s="10">
        <v>37</v>
      </c>
      <c r="R42" s="22" t="s">
        <v>87</v>
      </c>
      <c r="S42" s="22" t="s">
        <v>630</v>
      </c>
      <c r="T42" s="92">
        <v>0.007048032407407406</v>
      </c>
      <c r="V42" s="10">
        <v>37</v>
      </c>
      <c r="W42" s="7" t="s">
        <v>8</v>
      </c>
      <c r="X42" s="21" t="str">
        <f>'[1]U17 Boys'!$C$86</f>
        <v>Callum Myatt</v>
      </c>
      <c r="Y42" s="12">
        <v>0.008530324074074074</v>
      </c>
      <c r="AA42" s="10">
        <v>37</v>
      </c>
      <c r="AB42" s="22" t="s">
        <v>91</v>
      </c>
      <c r="AC42" s="22" t="s">
        <v>978</v>
      </c>
      <c r="AD42" s="21">
        <v>0.007253703703703704</v>
      </c>
      <c r="AF42" s="10">
        <v>37</v>
      </c>
      <c r="AG42" s="22" t="s">
        <v>14</v>
      </c>
      <c r="AH42" s="22" t="s">
        <v>1456</v>
      </c>
      <c r="AI42" s="92">
        <v>0.010570682870370371</v>
      </c>
      <c r="AK42" s="10">
        <v>37</v>
      </c>
      <c r="AL42" s="7" t="s">
        <v>52</v>
      </c>
      <c r="AM42" s="30" t="s">
        <v>1039</v>
      </c>
      <c r="AN42" s="31">
        <v>0.012595879629629627</v>
      </c>
      <c r="AP42" s="10">
        <v>37</v>
      </c>
      <c r="AQ42" s="7" t="s">
        <v>29</v>
      </c>
      <c r="AR42" s="8" t="s">
        <v>1086</v>
      </c>
      <c r="AS42" s="12">
        <v>0.013891168981481482</v>
      </c>
      <c r="AZ42" s="10">
        <v>37</v>
      </c>
      <c r="BA42" s="7" t="s">
        <v>10</v>
      </c>
      <c r="BB42" s="22" t="s">
        <v>1378</v>
      </c>
      <c r="BC42" s="92">
        <v>0.009037847222222223</v>
      </c>
      <c r="BE42" s="10">
        <v>37</v>
      </c>
      <c r="BF42" s="126" t="s">
        <v>19</v>
      </c>
      <c r="BG42" s="126" t="s">
        <v>2100</v>
      </c>
      <c r="BH42" s="127">
        <v>0.011366666666666667</v>
      </c>
    </row>
    <row r="43" spans="2:60" ht="13.5">
      <c r="B43" s="10">
        <v>38</v>
      </c>
      <c r="C43" s="7" t="s">
        <v>25</v>
      </c>
      <c r="D43" s="9" t="s">
        <v>134</v>
      </c>
      <c r="E43" s="12">
        <v>0.0069085648148148136</v>
      </c>
      <c r="G43" s="10">
        <v>38</v>
      </c>
      <c r="H43" s="7" t="s">
        <v>18</v>
      </c>
      <c r="I43" s="9" t="s">
        <v>269</v>
      </c>
      <c r="J43" s="12">
        <v>0.007417395833333333</v>
      </c>
      <c r="L43" s="10">
        <v>38</v>
      </c>
      <c r="M43" s="7" t="s">
        <v>23</v>
      </c>
      <c r="N43" s="30" t="s">
        <v>505</v>
      </c>
      <c r="O43" s="31">
        <v>0.006404050925925927</v>
      </c>
      <c r="Q43" s="10">
        <v>38</v>
      </c>
      <c r="R43" s="22" t="s">
        <v>9</v>
      </c>
      <c r="S43" s="22" t="s">
        <v>631</v>
      </c>
      <c r="T43" s="92">
        <v>0.007058368055555556</v>
      </c>
      <c r="V43" s="10">
        <v>38</v>
      </c>
      <c r="W43" s="7" t="s">
        <v>75</v>
      </c>
      <c r="X43" s="9" t="s">
        <v>871</v>
      </c>
      <c r="Y43" s="12">
        <v>0.00854166666666667</v>
      </c>
      <c r="AA43" s="10">
        <v>38</v>
      </c>
      <c r="AB43" s="22" t="s">
        <v>1</v>
      </c>
      <c r="AC43" s="21" t="s">
        <v>2011</v>
      </c>
      <c r="AD43" s="21">
        <v>0.007273344907407407</v>
      </c>
      <c r="AF43" s="10">
        <v>38</v>
      </c>
      <c r="AG43" s="22" t="s">
        <v>1</v>
      </c>
      <c r="AH43" s="22" t="s">
        <v>1434</v>
      </c>
      <c r="AI43" s="93">
        <v>0.010571793981481482</v>
      </c>
      <c r="AK43" s="10">
        <v>38</v>
      </c>
      <c r="AL43" s="7" t="s">
        <v>40</v>
      </c>
      <c r="AM43" s="30" t="str">
        <f>'[1]Vet Men'!$C$209</f>
        <v>Jonathan Litchfield</v>
      </c>
      <c r="AN43" s="31">
        <v>0.012621226851851852</v>
      </c>
      <c r="AP43" s="10">
        <v>38</v>
      </c>
      <c r="AQ43" s="7" t="s">
        <v>18</v>
      </c>
      <c r="AR43" s="9" t="str">
        <f>'[1]Vet Men'!$C$183</f>
        <v>Brian O'Kane</v>
      </c>
      <c r="AS43" s="12">
        <v>0.014014004629629628</v>
      </c>
      <c r="AZ43" s="10">
        <v>38</v>
      </c>
      <c r="BA43" s="7" t="s">
        <v>2</v>
      </c>
      <c r="BB43" s="21" t="s">
        <v>1121</v>
      </c>
      <c r="BC43" s="92">
        <v>0.009038275462962965</v>
      </c>
      <c r="BE43" s="10">
        <v>38</v>
      </c>
      <c r="BF43" s="126" t="s">
        <v>4</v>
      </c>
      <c r="BG43" s="126" t="s">
        <v>2101</v>
      </c>
      <c r="BH43" s="127">
        <v>0.011371527777777774</v>
      </c>
    </row>
    <row r="44" spans="2:60" ht="13.5">
      <c r="B44" s="10">
        <v>39</v>
      </c>
      <c r="C44" s="7" t="s">
        <v>2</v>
      </c>
      <c r="D44" s="9" t="s">
        <v>132</v>
      </c>
      <c r="E44" s="12">
        <v>0.006910995370370369</v>
      </c>
      <c r="G44" s="10">
        <v>39</v>
      </c>
      <c r="H44" s="7" t="s">
        <v>9</v>
      </c>
      <c r="I44" s="9" t="s">
        <v>326</v>
      </c>
      <c r="J44" s="12">
        <v>0.007437650462962964</v>
      </c>
      <c r="L44" s="10">
        <v>39</v>
      </c>
      <c r="M44" s="7" t="s">
        <v>30</v>
      </c>
      <c r="N44" s="30" t="s">
        <v>473</v>
      </c>
      <c r="O44" s="31">
        <v>0.006410798611111113</v>
      </c>
      <c r="Q44" s="10">
        <v>39</v>
      </c>
      <c r="R44" s="22" t="s">
        <v>8</v>
      </c>
      <c r="S44" s="22" t="s">
        <v>632</v>
      </c>
      <c r="T44" s="92">
        <v>0.007059525462962964</v>
      </c>
      <c r="V44" s="10">
        <v>39</v>
      </c>
      <c r="W44" s="7" t="s">
        <v>51</v>
      </c>
      <c r="X44" s="22" t="str">
        <f>'[1]U17 Boys'!$C$7</f>
        <v>Tommy Davies</v>
      </c>
      <c r="Y44" s="12">
        <v>0.008553668981481482</v>
      </c>
      <c r="AA44" s="10">
        <v>39</v>
      </c>
      <c r="AB44" s="22" t="s">
        <v>81</v>
      </c>
      <c r="AC44" s="22" t="s">
        <v>979</v>
      </c>
      <c r="AD44" s="21">
        <v>0.0072788194444444445</v>
      </c>
      <c r="AF44" s="10">
        <v>39</v>
      </c>
      <c r="AG44" s="22" t="s">
        <v>34</v>
      </c>
      <c r="AH44" s="22" t="s">
        <v>1651</v>
      </c>
      <c r="AI44" s="93">
        <v>0.010573333333333337</v>
      </c>
      <c r="AK44" s="10">
        <v>39</v>
      </c>
      <c r="AL44" s="7" t="s">
        <v>60</v>
      </c>
      <c r="AM44" s="30" t="str">
        <f>'[1]Vet Men'!$C$139</f>
        <v>Simon Pocock</v>
      </c>
      <c r="AN44" s="31">
        <v>0.012641597222222231</v>
      </c>
      <c r="AP44" s="10">
        <v>39</v>
      </c>
      <c r="AQ44" s="7" t="s">
        <v>27</v>
      </c>
      <c r="AR44" s="9" t="str">
        <f>'[1]Vet Men'!$C$75</f>
        <v>Neil Muir</v>
      </c>
      <c r="AS44" s="12">
        <v>0.014017476851851847</v>
      </c>
      <c r="AZ44" s="10">
        <v>39</v>
      </c>
      <c r="BA44" s="7" t="s">
        <v>0</v>
      </c>
      <c r="BB44" s="21" t="s">
        <v>1155</v>
      </c>
      <c r="BC44" s="92">
        <v>0.009044247685185188</v>
      </c>
      <c r="BE44" s="10">
        <v>39</v>
      </c>
      <c r="BF44" s="126" t="s">
        <v>13</v>
      </c>
      <c r="BG44" s="126" t="s">
        <v>2102</v>
      </c>
      <c r="BH44" s="127">
        <v>0.011565509259259255</v>
      </c>
    </row>
    <row r="45" spans="2:60" ht="13.5">
      <c r="B45" s="10">
        <v>40</v>
      </c>
      <c r="C45" s="7" t="s">
        <v>25</v>
      </c>
      <c r="D45" s="9" t="s">
        <v>218</v>
      </c>
      <c r="E45" s="12">
        <v>0.006931481481481481</v>
      </c>
      <c r="G45" s="10">
        <v>40</v>
      </c>
      <c r="H45" s="7" t="s">
        <v>29</v>
      </c>
      <c r="I45" s="9" t="s">
        <v>402</v>
      </c>
      <c r="J45" s="12">
        <v>0.007443090277777778</v>
      </c>
      <c r="L45" s="10">
        <v>40</v>
      </c>
      <c r="M45" s="7" t="s">
        <v>44</v>
      </c>
      <c r="N45" s="30" t="s">
        <v>449</v>
      </c>
      <c r="O45" s="31">
        <v>0.006412499999999999</v>
      </c>
      <c r="Q45" s="10">
        <v>40</v>
      </c>
      <c r="R45" s="22" t="s">
        <v>13</v>
      </c>
      <c r="S45" s="21" t="s">
        <v>700</v>
      </c>
      <c r="T45" s="92">
        <v>0.007072534722222225</v>
      </c>
      <c r="V45" s="10">
        <v>40</v>
      </c>
      <c r="W45" s="7" t="s">
        <v>51</v>
      </c>
      <c r="X45" s="21" t="str">
        <f>'[1]U17 Boys'!$C$8</f>
        <v>Cameron Reid</v>
      </c>
      <c r="Y45" s="12">
        <v>0.008560416666666668</v>
      </c>
      <c r="AA45" s="10">
        <v>40</v>
      </c>
      <c r="AB45" s="22" t="s">
        <v>86</v>
      </c>
      <c r="AC45" s="21" t="s">
        <v>2012</v>
      </c>
      <c r="AD45" s="21">
        <v>0.007283483796296294</v>
      </c>
      <c r="AF45" s="10">
        <v>40</v>
      </c>
      <c r="AG45" s="22" t="s">
        <v>17</v>
      </c>
      <c r="AH45" s="22" t="s">
        <v>1788</v>
      </c>
      <c r="AI45" s="92">
        <v>0.010575844907407407</v>
      </c>
      <c r="AK45" s="10">
        <v>40</v>
      </c>
      <c r="AL45" s="7" t="s">
        <v>13</v>
      </c>
      <c r="AM45" s="30" t="str">
        <f>'[1]Vet Men'!$C$8</f>
        <v>Gavern Newsum</v>
      </c>
      <c r="AN45" s="31">
        <v>0.012646608796296296</v>
      </c>
      <c r="AP45" s="10">
        <v>40</v>
      </c>
      <c r="AQ45" s="7" t="s">
        <v>56</v>
      </c>
      <c r="AR45" s="9" t="str">
        <f>'[1]Vet Men'!$C$103</f>
        <v>Chris Mooney</v>
      </c>
      <c r="AS45" s="12">
        <v>0.014065902777777781</v>
      </c>
      <c r="AZ45" s="10">
        <v>40</v>
      </c>
      <c r="BA45" s="7" t="s">
        <v>42</v>
      </c>
      <c r="BB45" s="22" t="s">
        <v>1362</v>
      </c>
      <c r="BC45" s="92">
        <v>0.009061724537037037</v>
      </c>
      <c r="BE45" s="10">
        <v>40</v>
      </c>
      <c r="BF45" s="126" t="s">
        <v>16</v>
      </c>
      <c r="BG45" s="126" t="s">
        <v>2103</v>
      </c>
      <c r="BH45" s="127">
        <v>0.011571574074074074</v>
      </c>
    </row>
    <row r="46" spans="2:60" ht="13.5">
      <c r="B46" s="10">
        <v>41</v>
      </c>
      <c r="C46" s="7" t="s">
        <v>54</v>
      </c>
      <c r="D46" s="9" t="s">
        <v>131</v>
      </c>
      <c r="E46" s="12">
        <v>0.006938043981481481</v>
      </c>
      <c r="G46" s="10">
        <v>41</v>
      </c>
      <c r="H46" s="7" t="s">
        <v>51</v>
      </c>
      <c r="I46" s="9" t="s">
        <v>279</v>
      </c>
      <c r="J46" s="12">
        <v>0.007444722222222221</v>
      </c>
      <c r="L46" s="10">
        <v>41</v>
      </c>
      <c r="M46" s="7" t="s">
        <v>26</v>
      </c>
      <c r="N46" s="30" t="s">
        <v>526</v>
      </c>
      <c r="O46" s="31">
        <v>0.006412962962962961</v>
      </c>
      <c r="Q46" s="10">
        <v>41</v>
      </c>
      <c r="R46" s="22" t="s">
        <v>1</v>
      </c>
      <c r="S46" s="22" t="s">
        <v>633</v>
      </c>
      <c r="T46" s="92">
        <v>0.007079942129629629</v>
      </c>
      <c r="V46" s="10">
        <v>41</v>
      </c>
      <c r="W46" s="7" t="s">
        <v>76</v>
      </c>
      <c r="X46" s="21" t="str">
        <f>'[1]U17 Boys'!$C$33</f>
        <v>Ben Wills</v>
      </c>
      <c r="Y46" s="12">
        <v>0.008585613425925925</v>
      </c>
      <c r="AA46" s="10">
        <v>41</v>
      </c>
      <c r="AB46" s="22" t="s">
        <v>86</v>
      </c>
      <c r="AC46" s="22" t="s">
        <v>980</v>
      </c>
      <c r="AD46" s="21">
        <v>0.0072978819444444445</v>
      </c>
      <c r="AF46" s="10">
        <v>41</v>
      </c>
      <c r="AG46" s="22" t="s">
        <v>29</v>
      </c>
      <c r="AH46" s="22" t="s">
        <v>1706</v>
      </c>
      <c r="AI46" s="93">
        <v>0.010582986111111123</v>
      </c>
      <c r="AK46" s="10">
        <v>41</v>
      </c>
      <c r="AL46" s="7" t="s">
        <v>28</v>
      </c>
      <c r="AM46" s="30" t="str">
        <f>'[1]Vet Men'!$C$216</f>
        <v>Mark Dobbs</v>
      </c>
      <c r="AN46" s="31">
        <v>0.012667557870370376</v>
      </c>
      <c r="AP46" s="10">
        <v>41</v>
      </c>
      <c r="AQ46" s="7" t="s">
        <v>13</v>
      </c>
      <c r="AR46" s="9"/>
      <c r="AS46" s="12">
        <v>0.014069212962962964</v>
      </c>
      <c r="AZ46" s="10">
        <v>41</v>
      </c>
      <c r="BA46" s="7" t="s">
        <v>21</v>
      </c>
      <c r="BB46" s="22" t="s">
        <v>1298</v>
      </c>
      <c r="BC46" s="92">
        <v>0.009094907407407407</v>
      </c>
      <c r="BE46" s="10">
        <v>41</v>
      </c>
      <c r="BF46" s="126" t="s">
        <v>4</v>
      </c>
      <c r="BG46" s="126" t="s">
        <v>2104</v>
      </c>
      <c r="BH46" s="127">
        <v>0.011658761574074077</v>
      </c>
    </row>
    <row r="47" spans="2:60" ht="13.5">
      <c r="B47" s="10">
        <v>42</v>
      </c>
      <c r="C47" s="7" t="s">
        <v>12</v>
      </c>
      <c r="D47" s="8" t="s">
        <v>181</v>
      </c>
      <c r="E47" s="12">
        <v>0.006940740740740741</v>
      </c>
      <c r="G47" s="10">
        <v>42</v>
      </c>
      <c r="H47" s="7" t="s">
        <v>4</v>
      </c>
      <c r="I47" s="8" t="s">
        <v>330</v>
      </c>
      <c r="J47" s="12">
        <v>0.0074584143518518515</v>
      </c>
      <c r="L47" s="10">
        <v>42</v>
      </c>
      <c r="M47" s="7" t="s">
        <v>36</v>
      </c>
      <c r="N47" s="30" t="s">
        <v>469</v>
      </c>
      <c r="O47" s="31">
        <v>0.006415625000000002</v>
      </c>
      <c r="Q47" s="10">
        <v>42</v>
      </c>
      <c r="R47" s="22" t="s">
        <v>36</v>
      </c>
      <c r="S47" s="22" t="s">
        <v>634</v>
      </c>
      <c r="T47" s="92">
        <v>0.007091284722222223</v>
      </c>
      <c r="V47" s="10">
        <v>42</v>
      </c>
      <c r="W47" s="7" t="s">
        <v>36</v>
      </c>
      <c r="X47" s="22" t="str">
        <f>'[1]U17 Boys'!$C$23</f>
        <v>Rhys Foyster</v>
      </c>
      <c r="Y47" s="12">
        <v>0.008600775462962961</v>
      </c>
      <c r="AA47" s="10">
        <v>42</v>
      </c>
      <c r="AB47" s="22" t="s">
        <v>84</v>
      </c>
      <c r="AC47" s="22" t="s">
        <v>981</v>
      </c>
      <c r="AD47" s="21">
        <v>0.007301886574074074</v>
      </c>
      <c r="AF47" s="10">
        <v>42</v>
      </c>
      <c r="AG47" s="22" t="s">
        <v>2</v>
      </c>
      <c r="AH47" s="22" t="s">
        <v>1840</v>
      </c>
      <c r="AI47" s="92">
        <v>0.010597916666666667</v>
      </c>
      <c r="AK47" s="10">
        <v>42</v>
      </c>
      <c r="AL47" s="7" t="s">
        <v>9</v>
      </c>
      <c r="AM47" s="30" t="str">
        <f>'[1]Vet Men'!$C$162</f>
        <v>David Benton</v>
      </c>
      <c r="AN47" s="31">
        <v>0.012669097222222227</v>
      </c>
      <c r="AP47" s="10">
        <v>42</v>
      </c>
      <c r="AQ47" s="7" t="s">
        <v>38</v>
      </c>
      <c r="AR47" s="9" t="str">
        <f>'[1]Vet Men'!$C$108</f>
        <v>Steve Smythe</v>
      </c>
      <c r="AS47" s="12">
        <v>0.014208287037037033</v>
      </c>
      <c r="AZ47" s="10">
        <v>42</v>
      </c>
      <c r="BA47" s="7" t="s">
        <v>33</v>
      </c>
      <c r="BB47" s="21" t="s">
        <v>1116</v>
      </c>
      <c r="BC47" s="92">
        <v>0.009145868055555558</v>
      </c>
      <c r="BE47" s="10">
        <v>42</v>
      </c>
      <c r="BF47" s="126" t="s">
        <v>38</v>
      </c>
      <c r="BG47" s="126" t="s">
        <v>2105</v>
      </c>
      <c r="BH47" s="127">
        <v>0.011688773148148146</v>
      </c>
    </row>
    <row r="48" spans="2:60" ht="13.5">
      <c r="B48" s="10">
        <v>43</v>
      </c>
      <c r="C48" s="7" t="s">
        <v>54</v>
      </c>
      <c r="D48" s="8" t="s">
        <v>129</v>
      </c>
      <c r="E48" s="12">
        <v>0.006954479166666667</v>
      </c>
      <c r="G48" s="10">
        <v>43</v>
      </c>
      <c r="H48" s="7" t="s">
        <v>13</v>
      </c>
      <c r="I48" s="9" t="s">
        <v>287</v>
      </c>
      <c r="J48" s="12">
        <v>0.007463275462962967</v>
      </c>
      <c r="L48" s="10">
        <v>43</v>
      </c>
      <c r="M48" s="7" t="s">
        <v>6</v>
      </c>
      <c r="N48" s="30" t="s">
        <v>461</v>
      </c>
      <c r="O48" s="31">
        <v>0.006420092592592594</v>
      </c>
      <c r="Q48" s="10">
        <v>43</v>
      </c>
      <c r="R48" s="22" t="s">
        <v>34</v>
      </c>
      <c r="S48" s="22" t="s">
        <v>635</v>
      </c>
      <c r="T48" s="92">
        <v>0.0070921296296296305</v>
      </c>
      <c r="V48" s="10">
        <v>43</v>
      </c>
      <c r="W48" s="7" t="s">
        <v>4</v>
      </c>
      <c r="X48" s="21" t="str">
        <f>'[1]U17 Boys'!$C$26</f>
        <v>Nicolas Harhalokis</v>
      </c>
      <c r="Y48" s="12">
        <v>0.008635729166666665</v>
      </c>
      <c r="AA48" s="10">
        <v>43</v>
      </c>
      <c r="AB48" s="22" t="s">
        <v>1</v>
      </c>
      <c r="AC48" s="22" t="s">
        <v>982</v>
      </c>
      <c r="AD48" s="21">
        <v>0.0073030439814814815</v>
      </c>
      <c r="AF48" s="10">
        <v>43</v>
      </c>
      <c r="AG48" s="22" t="s">
        <v>34</v>
      </c>
      <c r="AH48" s="22" t="s">
        <v>1652</v>
      </c>
      <c r="AI48" s="93">
        <v>0.010603402777777778</v>
      </c>
      <c r="AK48" s="10">
        <v>43</v>
      </c>
      <c r="AL48" s="7" t="s">
        <v>34</v>
      </c>
      <c r="AM48" s="7" t="s">
        <v>1040</v>
      </c>
      <c r="AN48" s="31">
        <v>0.012713923611111113</v>
      </c>
      <c r="AP48" s="10">
        <v>43</v>
      </c>
      <c r="AQ48" s="7" t="s">
        <v>16</v>
      </c>
      <c r="AR48" s="8" t="s">
        <v>1087</v>
      </c>
      <c r="AS48" s="12">
        <v>0.014246412037037035</v>
      </c>
      <c r="AZ48" s="10">
        <v>43</v>
      </c>
      <c r="BA48" s="7" t="s">
        <v>92</v>
      </c>
      <c r="BB48" s="22" t="s">
        <v>1166</v>
      </c>
      <c r="BC48" s="92">
        <v>0.009148530092592592</v>
      </c>
      <c r="BE48" s="10">
        <v>43</v>
      </c>
      <c r="BF48" s="126" t="s">
        <v>13</v>
      </c>
      <c r="BG48" s="126" t="s">
        <v>2106</v>
      </c>
      <c r="BH48" s="127">
        <v>0.011921296296296298</v>
      </c>
    </row>
    <row r="49" spans="2:60" ht="13.5">
      <c r="B49" s="10">
        <v>44</v>
      </c>
      <c r="C49" s="7" t="s">
        <v>17</v>
      </c>
      <c r="D49" s="8" t="s">
        <v>189</v>
      </c>
      <c r="E49" s="12">
        <v>0.0069606134259259265</v>
      </c>
      <c r="G49" s="10">
        <v>44</v>
      </c>
      <c r="H49" s="7" t="s">
        <v>36</v>
      </c>
      <c r="I49" s="9" t="s">
        <v>308</v>
      </c>
      <c r="J49" s="12">
        <v>0.007466712962962963</v>
      </c>
      <c r="L49" s="10">
        <v>44</v>
      </c>
      <c r="M49" s="7" t="s">
        <v>4</v>
      </c>
      <c r="N49" s="7" t="s">
        <v>496</v>
      </c>
      <c r="O49" s="31">
        <v>0.006424537037037037</v>
      </c>
      <c r="Q49" s="10">
        <v>44</v>
      </c>
      <c r="R49" s="22" t="s">
        <v>69</v>
      </c>
      <c r="S49" s="23" t="s">
        <v>1982</v>
      </c>
      <c r="T49" s="93">
        <v>0.007106481481481483</v>
      </c>
      <c r="V49" s="10">
        <v>44</v>
      </c>
      <c r="W49" s="7" t="s">
        <v>10</v>
      </c>
      <c r="X49" s="22" t="str">
        <f>'[1]U17 Boys'!$C$95</f>
        <v>Mittio Mohamadian</v>
      </c>
      <c r="Y49" s="12">
        <v>0.008642326388888889</v>
      </c>
      <c r="AA49" s="10">
        <v>44</v>
      </c>
      <c r="AB49" s="22" t="s">
        <v>60</v>
      </c>
      <c r="AC49" s="21" t="s">
        <v>2013</v>
      </c>
      <c r="AD49" s="21">
        <v>0.007321412037037041</v>
      </c>
      <c r="AF49" s="10">
        <v>44</v>
      </c>
      <c r="AG49" s="22" t="s">
        <v>0</v>
      </c>
      <c r="AH49" s="22" t="s">
        <v>1677</v>
      </c>
      <c r="AI49" s="92">
        <v>0.010625925925925926</v>
      </c>
      <c r="AK49" s="10">
        <v>44</v>
      </c>
      <c r="AL49" s="7" t="s">
        <v>46</v>
      </c>
      <c r="AM49" s="30" t="str">
        <f>'[1]Vet Men'!$C$83</f>
        <v>Duncan Mallison</v>
      </c>
      <c r="AN49" s="31">
        <v>0.012720370370370365</v>
      </c>
      <c r="AP49" s="10">
        <v>44</v>
      </c>
      <c r="AQ49" s="7" t="s">
        <v>27</v>
      </c>
      <c r="AR49" s="8" t="s">
        <v>1088</v>
      </c>
      <c r="AS49" s="12">
        <v>0.014274687500000001</v>
      </c>
      <c r="AZ49" s="10">
        <v>44</v>
      </c>
      <c r="BA49" s="7" t="s">
        <v>4</v>
      </c>
      <c r="BB49" s="22" t="s">
        <v>1135</v>
      </c>
      <c r="BC49" s="92">
        <v>0.009168831018518519</v>
      </c>
      <c r="BE49" s="10"/>
      <c r="BF49" s="126" t="s">
        <v>13</v>
      </c>
      <c r="BG49" s="126" t="s">
        <v>2107</v>
      </c>
      <c r="BH49" s="127">
        <v>0.012083333333333331</v>
      </c>
    </row>
    <row r="50" spans="2:60" ht="13.5">
      <c r="B50" s="10">
        <v>45</v>
      </c>
      <c r="C50" s="7" t="s">
        <v>69</v>
      </c>
      <c r="D50" s="6" t="s">
        <v>104</v>
      </c>
      <c r="E50" s="11">
        <v>0.006967592592592591</v>
      </c>
      <c r="G50" s="10">
        <v>45</v>
      </c>
      <c r="H50" s="7" t="s">
        <v>9</v>
      </c>
      <c r="I50" s="8" t="s">
        <v>324</v>
      </c>
      <c r="J50" s="12">
        <v>0.007469131944444445</v>
      </c>
      <c r="L50" s="10">
        <v>45</v>
      </c>
      <c r="M50" s="7" t="s">
        <v>4</v>
      </c>
      <c r="N50" s="30" t="s">
        <v>447</v>
      </c>
      <c r="O50" s="31">
        <v>0.0064337152777777795</v>
      </c>
      <c r="Q50" s="10">
        <v>45</v>
      </c>
      <c r="R50" s="22" t="s">
        <v>75</v>
      </c>
      <c r="S50" s="22" t="s">
        <v>636</v>
      </c>
      <c r="T50" s="92">
        <v>0.0071073263888888905</v>
      </c>
      <c r="V50" s="10">
        <v>45</v>
      </c>
      <c r="W50" s="7" t="s">
        <v>44</v>
      </c>
      <c r="X50" s="22" t="str">
        <f>'[1]U17 Boys'!$C$119</f>
        <v>Sam Shepherd</v>
      </c>
      <c r="Y50" s="12">
        <v>0.00864556712962963</v>
      </c>
      <c r="AA50" s="10">
        <v>45</v>
      </c>
      <c r="AB50" s="22" t="s">
        <v>13</v>
      </c>
      <c r="AC50" s="21" t="s">
        <v>2014</v>
      </c>
      <c r="AD50" s="21">
        <v>0.007337303240740743</v>
      </c>
      <c r="AF50" s="10">
        <v>45</v>
      </c>
      <c r="AG50" s="22" t="s">
        <v>9</v>
      </c>
      <c r="AH50" s="22" t="s">
        <v>1509</v>
      </c>
      <c r="AI50" s="92">
        <v>0.010636111111111112</v>
      </c>
      <c r="AK50" s="10">
        <v>45</v>
      </c>
      <c r="AL50" s="7" t="s">
        <v>47</v>
      </c>
      <c r="AM50" s="30" t="str">
        <f>'[1]Vet Men'!$C$212</f>
        <v>Jon Peet</v>
      </c>
      <c r="AN50" s="31">
        <v>0.012727430555555558</v>
      </c>
      <c r="AP50" s="10">
        <v>45</v>
      </c>
      <c r="AQ50" s="7" t="s">
        <v>53</v>
      </c>
      <c r="AR50" s="8" t="s">
        <v>1089</v>
      </c>
      <c r="AS50" s="12">
        <v>0.014275810185185187</v>
      </c>
      <c r="AZ50" s="10">
        <v>45</v>
      </c>
      <c r="BA50" s="7" t="s">
        <v>75</v>
      </c>
      <c r="BB50" s="22" t="s">
        <v>1170</v>
      </c>
      <c r="BC50" s="92">
        <v>0.009192361111111111</v>
      </c>
      <c r="BE50" s="128"/>
      <c r="BF50" s="126" t="s">
        <v>19</v>
      </c>
      <c r="BG50" s="126" t="s">
        <v>2108</v>
      </c>
      <c r="BH50" s="127">
        <v>0.012358101851851846</v>
      </c>
    </row>
    <row r="51" spans="2:60" ht="13.5">
      <c r="B51" s="10">
        <v>46</v>
      </c>
      <c r="C51" s="7" t="s">
        <v>76</v>
      </c>
      <c r="D51" s="9" t="s">
        <v>238</v>
      </c>
      <c r="E51" s="12">
        <v>0.00700636574074074</v>
      </c>
      <c r="G51" s="10">
        <v>46</v>
      </c>
      <c r="H51" s="7" t="s">
        <v>51</v>
      </c>
      <c r="I51" s="9" t="s">
        <v>278</v>
      </c>
      <c r="J51" s="12">
        <v>0.0074971759259259245</v>
      </c>
      <c r="L51" s="10">
        <v>46</v>
      </c>
      <c r="M51" s="7" t="s">
        <v>1</v>
      </c>
      <c r="N51" s="7" t="s">
        <v>484</v>
      </c>
      <c r="O51" s="31">
        <v>0.0064337615740740735</v>
      </c>
      <c r="Q51" s="10">
        <v>46</v>
      </c>
      <c r="R51" s="22" t="s">
        <v>4</v>
      </c>
      <c r="S51" s="22" t="s">
        <v>637</v>
      </c>
      <c r="T51" s="92">
        <v>0.007118402777777777</v>
      </c>
      <c r="V51" s="10">
        <v>46</v>
      </c>
      <c r="W51" s="7" t="s">
        <v>12</v>
      </c>
      <c r="X51" s="22" t="str">
        <f>'[1]U17 Boys'!$C$74</f>
        <v>Matthew Clutterbuck</v>
      </c>
      <c r="Y51" s="12">
        <v>0.00864846064814815</v>
      </c>
      <c r="AA51" s="10">
        <v>46</v>
      </c>
      <c r="AB51" s="22" t="s">
        <v>76</v>
      </c>
      <c r="AC51" s="22" t="s">
        <v>983</v>
      </c>
      <c r="AD51" s="21">
        <v>0.007340196759259259</v>
      </c>
      <c r="AF51" s="10">
        <v>46</v>
      </c>
      <c r="AG51" s="22" t="s">
        <v>6</v>
      </c>
      <c r="AH51" s="22" t="s">
        <v>1461</v>
      </c>
      <c r="AI51" s="92">
        <v>0.010639780092592593</v>
      </c>
      <c r="AK51" s="10">
        <v>46</v>
      </c>
      <c r="AL51" s="7" t="s">
        <v>54</v>
      </c>
      <c r="AM51" s="7" t="s">
        <v>1041</v>
      </c>
      <c r="AN51" s="31">
        <v>0.012768668981481482</v>
      </c>
      <c r="AP51" s="10">
        <v>46</v>
      </c>
      <c r="AQ51" s="7" t="s">
        <v>53</v>
      </c>
      <c r="AR51" s="9" t="str">
        <f>'[1]Vet Men'!$C$193</f>
        <v>Neil Stellman</v>
      </c>
      <c r="AS51" s="12">
        <v>0.014282604166666671</v>
      </c>
      <c r="AZ51" s="10">
        <v>46</v>
      </c>
      <c r="BA51" s="7" t="s">
        <v>2</v>
      </c>
      <c r="BB51" s="21" t="s">
        <v>1120</v>
      </c>
      <c r="BC51" s="92">
        <v>0.009192476851851851</v>
      </c>
      <c r="BE51" s="128"/>
      <c r="BF51" s="126" t="s">
        <v>1</v>
      </c>
      <c r="BG51" s="126" t="s">
        <v>1012</v>
      </c>
      <c r="BH51" s="127">
        <v>0.01285856481481482</v>
      </c>
    </row>
    <row r="52" spans="2:60" ht="15" thickBot="1">
      <c r="B52" s="10">
        <v>47</v>
      </c>
      <c r="C52" s="7" t="s">
        <v>81</v>
      </c>
      <c r="D52" s="8" t="s">
        <v>169</v>
      </c>
      <c r="E52" s="12">
        <v>0.007012847222222222</v>
      </c>
      <c r="G52" s="10">
        <v>47</v>
      </c>
      <c r="H52" s="7" t="s">
        <v>1</v>
      </c>
      <c r="I52" s="9" t="s">
        <v>323</v>
      </c>
      <c r="J52" s="12">
        <v>0.007505254629629629</v>
      </c>
      <c r="L52" s="10">
        <v>47</v>
      </c>
      <c r="M52" s="7" t="s">
        <v>8</v>
      </c>
      <c r="N52" s="30" t="s">
        <v>521</v>
      </c>
      <c r="O52" s="31">
        <v>0.006453402777777778</v>
      </c>
      <c r="Q52" s="10">
        <v>47</v>
      </c>
      <c r="R52" s="22" t="s">
        <v>76</v>
      </c>
      <c r="S52" s="21" t="s">
        <v>712</v>
      </c>
      <c r="T52" s="92">
        <v>0.0071184375</v>
      </c>
      <c r="V52" s="10">
        <v>47</v>
      </c>
      <c r="W52" s="7" t="s">
        <v>26</v>
      </c>
      <c r="X52" s="22" t="str">
        <f>'[1]U17 Boys'!$C$115</f>
        <v>Ethan Pierce</v>
      </c>
      <c r="Y52" s="12">
        <v>0.008649039351851852</v>
      </c>
      <c r="AA52" s="10">
        <v>47</v>
      </c>
      <c r="AB52" s="22" t="s">
        <v>76</v>
      </c>
      <c r="AC52" s="21" t="s">
        <v>2015</v>
      </c>
      <c r="AD52" s="21">
        <v>0.007350381944444444</v>
      </c>
      <c r="AF52" s="10">
        <v>47</v>
      </c>
      <c r="AG52" s="22" t="s">
        <v>16</v>
      </c>
      <c r="AH52" s="22" t="s">
        <v>1720</v>
      </c>
      <c r="AI52" s="92">
        <v>0.010640625000000003</v>
      </c>
      <c r="AK52" s="10">
        <v>47</v>
      </c>
      <c r="AL52" s="7" t="s">
        <v>40</v>
      </c>
      <c r="AM52" s="30" t="str">
        <f>'[1]Vet Men'!$C$208</f>
        <v>Matt Collins</v>
      </c>
      <c r="AN52" s="31">
        <v>0.012796597222222227</v>
      </c>
      <c r="AP52" s="10">
        <v>47</v>
      </c>
      <c r="AQ52" s="7" t="s">
        <v>29</v>
      </c>
      <c r="AR52" s="9" t="str">
        <f>'[1]Vet Men'!$C$54</f>
        <v>John Dobbs</v>
      </c>
      <c r="AS52" s="12">
        <v>0.014330509259259262</v>
      </c>
      <c r="AZ52" s="10">
        <v>47</v>
      </c>
      <c r="BA52" s="7" t="s">
        <v>96</v>
      </c>
      <c r="BB52" s="21" t="s">
        <v>1347</v>
      </c>
      <c r="BC52" s="92">
        <v>0.009196215277777774</v>
      </c>
      <c r="BE52" s="129"/>
      <c r="BF52" s="130" t="s">
        <v>69</v>
      </c>
      <c r="BG52" s="130" t="s">
        <v>2070</v>
      </c>
      <c r="BH52" s="131">
        <v>0.013379629629629634</v>
      </c>
    </row>
    <row r="53" spans="2:55" ht="13.5">
      <c r="B53" s="10">
        <v>48</v>
      </c>
      <c r="C53" s="7" t="s">
        <v>4</v>
      </c>
      <c r="D53" s="8" t="s">
        <v>137</v>
      </c>
      <c r="E53" s="12">
        <v>0.007022835648148148</v>
      </c>
      <c r="G53" s="10">
        <v>48</v>
      </c>
      <c r="H53" s="7" t="s">
        <v>2</v>
      </c>
      <c r="I53" s="8" t="s">
        <v>289</v>
      </c>
      <c r="J53" s="12">
        <v>0.007507407407407407</v>
      </c>
      <c r="L53" s="10">
        <v>48</v>
      </c>
      <c r="M53" s="7" t="s">
        <v>46</v>
      </c>
      <c r="N53" s="7" t="s">
        <v>567</v>
      </c>
      <c r="O53" s="31">
        <v>0.006458912037037037</v>
      </c>
      <c r="Q53" s="10">
        <v>48</v>
      </c>
      <c r="R53" s="22" t="s">
        <v>17</v>
      </c>
      <c r="S53" s="21" t="s">
        <v>722</v>
      </c>
      <c r="T53" s="92">
        <v>0.007121446759259258</v>
      </c>
      <c r="V53" s="10">
        <v>48</v>
      </c>
      <c r="W53" s="7" t="s">
        <v>75</v>
      </c>
      <c r="X53" s="9" t="s">
        <v>872</v>
      </c>
      <c r="Y53" s="12">
        <v>0.008657407407407402</v>
      </c>
      <c r="AA53" s="10">
        <v>48</v>
      </c>
      <c r="AB53" s="22" t="s">
        <v>86</v>
      </c>
      <c r="AC53" s="21" t="s">
        <v>2016</v>
      </c>
      <c r="AD53" s="21">
        <v>0.007356365740740743</v>
      </c>
      <c r="AF53" s="10">
        <v>48</v>
      </c>
      <c r="AG53" s="22" t="s">
        <v>4</v>
      </c>
      <c r="AH53" s="22" t="s">
        <v>1533</v>
      </c>
      <c r="AI53" s="92">
        <v>0.010653738425925926</v>
      </c>
      <c r="AK53" s="10">
        <v>48</v>
      </c>
      <c r="AL53" s="7" t="s">
        <v>33</v>
      </c>
      <c r="AM53" s="30" t="str">
        <f>'[1]Vet Men'!$C$112</f>
        <v>David Franks</v>
      </c>
      <c r="AN53" s="31">
        <v>0.012854131944444444</v>
      </c>
      <c r="AP53" s="10">
        <v>48</v>
      </c>
      <c r="AQ53" s="7" t="s">
        <v>38</v>
      </c>
      <c r="AR53" s="4" t="s">
        <v>1013</v>
      </c>
      <c r="AS53" s="11">
        <v>0.014331331018518518</v>
      </c>
      <c r="AZ53" s="10">
        <v>48</v>
      </c>
      <c r="BA53" s="7" t="s">
        <v>12</v>
      </c>
      <c r="BB53" s="21" t="s">
        <v>1151</v>
      </c>
      <c r="BC53" s="92">
        <v>0.009197488425925927</v>
      </c>
    </row>
    <row r="54" spans="2:55" ht="15" thickBot="1">
      <c r="B54" s="10">
        <v>49</v>
      </c>
      <c r="C54" s="7" t="s">
        <v>4</v>
      </c>
      <c r="D54" s="9" t="s">
        <v>144</v>
      </c>
      <c r="E54" s="12">
        <v>0.0070236111111111055</v>
      </c>
      <c r="G54" s="10">
        <v>49</v>
      </c>
      <c r="H54" s="7" t="s">
        <v>9</v>
      </c>
      <c r="I54" s="8" t="s">
        <v>346</v>
      </c>
      <c r="J54" s="12">
        <v>0.007507488425925926</v>
      </c>
      <c r="L54" s="10">
        <v>49</v>
      </c>
      <c r="M54" s="7" t="s">
        <v>13</v>
      </c>
      <c r="N54" s="30" t="s">
        <v>458</v>
      </c>
      <c r="O54" s="31">
        <v>0.006476307870370372</v>
      </c>
      <c r="Q54" s="10">
        <v>49</v>
      </c>
      <c r="R54" s="22" t="s">
        <v>34</v>
      </c>
      <c r="S54" s="21" t="s">
        <v>710</v>
      </c>
      <c r="T54" s="92">
        <v>0.007123842592592591</v>
      </c>
      <c r="V54" s="10">
        <v>49</v>
      </c>
      <c r="W54" s="7" t="s">
        <v>78</v>
      </c>
      <c r="X54" s="22" t="s">
        <v>693</v>
      </c>
      <c r="Y54" s="12">
        <v>0.00865818287037037</v>
      </c>
      <c r="AA54" s="10">
        <v>49</v>
      </c>
      <c r="AB54" s="99" t="s">
        <v>12</v>
      </c>
      <c r="AC54" s="99" t="s">
        <v>984</v>
      </c>
      <c r="AD54" s="24">
        <v>0.007364965277777778</v>
      </c>
      <c r="AF54" s="10">
        <v>49</v>
      </c>
      <c r="AG54" s="22" t="s">
        <v>16</v>
      </c>
      <c r="AH54" s="22" t="s">
        <v>1724</v>
      </c>
      <c r="AI54" s="93">
        <v>0.01065597222222222</v>
      </c>
      <c r="AK54" s="10">
        <v>49</v>
      </c>
      <c r="AL54" s="7" t="s">
        <v>34</v>
      </c>
      <c r="AM54" s="30" t="str">
        <f>'[1]Vet Men'!$C$27</f>
        <v>Matt De Freitas</v>
      </c>
      <c r="AN54" s="31">
        <v>0.012930474537037034</v>
      </c>
      <c r="AP54" s="10">
        <v>49</v>
      </c>
      <c r="AQ54" s="7" t="s">
        <v>13</v>
      </c>
      <c r="AR54" s="9"/>
      <c r="AS54" s="12">
        <v>0.014377893518518516</v>
      </c>
      <c r="AZ54" s="10">
        <v>49</v>
      </c>
      <c r="BA54" s="7" t="s">
        <v>28</v>
      </c>
      <c r="BB54" s="22" t="s">
        <v>1178</v>
      </c>
      <c r="BC54" s="92">
        <v>0.00920335648148148</v>
      </c>
    </row>
    <row r="55" spans="2:55" ht="13.5">
      <c r="B55" s="10">
        <v>50</v>
      </c>
      <c r="C55" s="7" t="s">
        <v>54</v>
      </c>
      <c r="D55" s="9" t="s">
        <v>136</v>
      </c>
      <c r="E55" s="12">
        <v>0.007034907407407406</v>
      </c>
      <c r="G55" s="10">
        <v>50</v>
      </c>
      <c r="H55" s="7" t="s">
        <v>6</v>
      </c>
      <c r="I55" s="9" t="s">
        <v>384</v>
      </c>
      <c r="J55" s="12">
        <v>0.007508877314814814</v>
      </c>
      <c r="L55" s="10">
        <v>50</v>
      </c>
      <c r="M55" s="7" t="s">
        <v>17</v>
      </c>
      <c r="N55" s="30" t="s">
        <v>455</v>
      </c>
      <c r="O55" s="31">
        <v>0.0064805208333333295</v>
      </c>
      <c r="Q55" s="10">
        <v>50</v>
      </c>
      <c r="R55" s="22" t="s">
        <v>69</v>
      </c>
      <c r="S55" s="21" t="s">
        <v>1981</v>
      </c>
      <c r="T55" s="93">
        <v>0.007129629629629628</v>
      </c>
      <c r="V55" s="10">
        <v>50</v>
      </c>
      <c r="W55" s="7" t="s">
        <v>77</v>
      </c>
      <c r="X55" s="21" t="str">
        <f>'[1]U17 Boys'!$C$80</f>
        <v>Joe Smith</v>
      </c>
      <c r="Y55" s="12">
        <v>0.008662037037037038</v>
      </c>
      <c r="AA55" s="10">
        <v>50</v>
      </c>
      <c r="AB55" s="22" t="s">
        <v>12</v>
      </c>
      <c r="AC55" s="21" t="s">
        <v>2017</v>
      </c>
      <c r="AD55" s="21">
        <v>0.007374421296296296</v>
      </c>
      <c r="AF55" s="10">
        <v>50</v>
      </c>
      <c r="AG55" s="22" t="s">
        <v>34</v>
      </c>
      <c r="AH55" s="22" t="s">
        <v>1660</v>
      </c>
      <c r="AI55" s="92">
        <v>0.010676006944444443</v>
      </c>
      <c r="AK55" s="10">
        <v>50</v>
      </c>
      <c r="AL55" s="7" t="s">
        <v>28</v>
      </c>
      <c r="AM55" s="30" t="str">
        <f>'[1]Vet Men'!$C$217</f>
        <v>Dean Constable</v>
      </c>
      <c r="AN55" s="31">
        <v>0.012952928240740735</v>
      </c>
      <c r="AP55" s="10">
        <v>50</v>
      </c>
      <c r="AQ55" s="7" t="s">
        <v>16</v>
      </c>
      <c r="AR55" s="9" t="str">
        <f>'[1]Vet Men'!$C$149</f>
        <v>Neil Gordon-Orr</v>
      </c>
      <c r="AS55" s="12">
        <v>0.014417442129629634</v>
      </c>
      <c r="AZ55" s="10">
        <v>50</v>
      </c>
      <c r="BA55" s="7" t="s">
        <v>95</v>
      </c>
      <c r="BB55" s="22" t="s">
        <v>1234</v>
      </c>
      <c r="BC55" s="92">
        <v>0.009215081018518518</v>
      </c>
    </row>
    <row r="56" spans="2:55" ht="13.5">
      <c r="B56" s="10">
        <v>51</v>
      </c>
      <c r="C56" s="7" t="s">
        <v>2</v>
      </c>
      <c r="D56" s="9" t="s">
        <v>126</v>
      </c>
      <c r="E56" s="12">
        <v>0.007038807870370371</v>
      </c>
      <c r="G56" s="10">
        <v>51</v>
      </c>
      <c r="H56" s="7" t="s">
        <v>80</v>
      </c>
      <c r="I56" s="8" t="s">
        <v>337</v>
      </c>
      <c r="J56" s="12">
        <v>0.0075161226851851864</v>
      </c>
      <c r="L56" s="10">
        <v>51</v>
      </c>
      <c r="M56" s="7" t="s">
        <v>14</v>
      </c>
      <c r="N56" s="30" t="s">
        <v>481</v>
      </c>
      <c r="O56" s="31">
        <v>0.006485381944444444</v>
      </c>
      <c r="Q56" s="10">
        <v>51</v>
      </c>
      <c r="R56" s="22" t="s">
        <v>60</v>
      </c>
      <c r="S56" s="21" t="s">
        <v>726</v>
      </c>
      <c r="T56" s="92">
        <v>0.0071435532407407454</v>
      </c>
      <c r="V56" s="10">
        <v>51</v>
      </c>
      <c r="W56" s="7" t="s">
        <v>6</v>
      </c>
      <c r="X56" s="21" t="str">
        <f>'[1]U17 Boys'!$C$51</f>
        <v>Cameron Gillics</v>
      </c>
      <c r="Y56" s="12">
        <v>0.008703090277777778</v>
      </c>
      <c r="AA56" s="10">
        <v>51</v>
      </c>
      <c r="AB56" s="22" t="s">
        <v>60</v>
      </c>
      <c r="AC56" s="21" t="s">
        <v>2018</v>
      </c>
      <c r="AD56" s="21">
        <v>0.0073997222222222225</v>
      </c>
      <c r="AF56" s="10">
        <v>51</v>
      </c>
      <c r="AG56" s="22" t="s">
        <v>2</v>
      </c>
      <c r="AH56" s="22" t="s">
        <v>1845</v>
      </c>
      <c r="AI56" s="92">
        <v>0.010680127314814816</v>
      </c>
      <c r="AK56" s="10">
        <v>51</v>
      </c>
      <c r="AL56" s="7" t="s">
        <v>9</v>
      </c>
      <c r="AM56" s="30" t="s">
        <v>1042</v>
      </c>
      <c r="AN56" s="31">
        <v>0.012993518518518519</v>
      </c>
      <c r="AP56" s="10">
        <v>51</v>
      </c>
      <c r="AQ56" s="7" t="s">
        <v>38</v>
      </c>
      <c r="AR56" s="6" t="s">
        <v>1016</v>
      </c>
      <c r="AS56" s="11">
        <v>0.01443178240740741</v>
      </c>
      <c r="AZ56" s="10">
        <v>51</v>
      </c>
      <c r="BA56" s="7" t="s">
        <v>34</v>
      </c>
      <c r="BB56" s="21" t="s">
        <v>1289</v>
      </c>
      <c r="BC56" s="92">
        <v>0.009218020833333333</v>
      </c>
    </row>
    <row r="57" spans="2:55" ht="13.5">
      <c r="B57" s="10">
        <v>52</v>
      </c>
      <c r="C57" s="7" t="s">
        <v>9</v>
      </c>
      <c r="D57" s="9" t="s">
        <v>162</v>
      </c>
      <c r="E57" s="12">
        <v>0.0070407870370370355</v>
      </c>
      <c r="G57" s="10">
        <v>52</v>
      </c>
      <c r="H57" s="7" t="s">
        <v>1</v>
      </c>
      <c r="I57" s="8" t="s">
        <v>403</v>
      </c>
      <c r="J57" s="12">
        <v>0.00752068287037037</v>
      </c>
      <c r="L57" s="10">
        <v>52</v>
      </c>
      <c r="M57" s="7" t="s">
        <v>1</v>
      </c>
      <c r="N57" s="7" t="s">
        <v>476</v>
      </c>
      <c r="O57" s="31">
        <v>0.006508252314814815</v>
      </c>
      <c r="Q57" s="10">
        <v>52</v>
      </c>
      <c r="R57" s="22" t="s">
        <v>28</v>
      </c>
      <c r="S57" s="21" t="s">
        <v>728</v>
      </c>
      <c r="T57" s="92">
        <v>0.007148229166666666</v>
      </c>
      <c r="V57" s="10">
        <v>52</v>
      </c>
      <c r="W57" s="7" t="s">
        <v>1</v>
      </c>
      <c r="X57" s="22" t="str">
        <f>'[1]U17 Boys'!$C$58</f>
        <v>Elliot Pocock</v>
      </c>
      <c r="Y57" s="12">
        <v>0.008706909722222222</v>
      </c>
      <c r="AA57" s="10">
        <v>52</v>
      </c>
      <c r="AB57" s="22" t="s">
        <v>9</v>
      </c>
      <c r="AC57" s="22" t="s">
        <v>985</v>
      </c>
      <c r="AD57" s="21">
        <v>0.007399733796296296</v>
      </c>
      <c r="AF57" s="10">
        <v>52</v>
      </c>
      <c r="AG57" s="20" t="s">
        <v>1405</v>
      </c>
      <c r="AH57" s="20" t="s">
        <v>1567</v>
      </c>
      <c r="AI57" s="31">
        <v>0.010697569444444445</v>
      </c>
      <c r="AK57" s="10">
        <v>52</v>
      </c>
      <c r="AL57" s="7" t="s">
        <v>34</v>
      </c>
      <c r="AM57" s="30" t="s">
        <v>1043</v>
      </c>
      <c r="AN57" s="31">
        <v>0.013082372685185186</v>
      </c>
      <c r="AP57" s="10">
        <v>52</v>
      </c>
      <c r="AQ57" s="7" t="s">
        <v>56</v>
      </c>
      <c r="AR57" s="9" t="str">
        <f>'[1]Vet Men'!$C$102</f>
        <v>Barry Warne</v>
      </c>
      <c r="AS57" s="12">
        <v>0.01460871527777778</v>
      </c>
      <c r="AZ57" s="10">
        <v>52</v>
      </c>
      <c r="BA57" s="7" t="s">
        <v>43</v>
      </c>
      <c r="BB57" s="21" t="s">
        <v>1145</v>
      </c>
      <c r="BC57" s="92">
        <v>0.009230324074074071</v>
      </c>
    </row>
    <row r="58" spans="2:55" ht="13.5">
      <c r="B58" s="10">
        <v>53</v>
      </c>
      <c r="C58" s="7" t="s">
        <v>17</v>
      </c>
      <c r="D58" s="9" t="s">
        <v>190</v>
      </c>
      <c r="E58" s="12">
        <v>0.0070468749999999985</v>
      </c>
      <c r="G58" s="10">
        <v>53</v>
      </c>
      <c r="H58" s="7" t="s">
        <v>80</v>
      </c>
      <c r="I58" s="8" t="s">
        <v>385</v>
      </c>
      <c r="J58" s="12">
        <v>0.007530405092592592</v>
      </c>
      <c r="L58" s="10">
        <v>53</v>
      </c>
      <c r="M58" s="7" t="s">
        <v>9</v>
      </c>
      <c r="N58" s="30" t="s">
        <v>467</v>
      </c>
      <c r="O58" s="31">
        <v>0.006511805555555555</v>
      </c>
      <c r="Q58" s="10">
        <v>53</v>
      </c>
      <c r="R58" s="22" t="s">
        <v>30</v>
      </c>
      <c r="S58" s="21" t="s">
        <v>733</v>
      </c>
      <c r="T58" s="92">
        <v>0.007155011574074076</v>
      </c>
      <c r="V58" s="10">
        <v>53</v>
      </c>
      <c r="W58" s="7" t="s">
        <v>1</v>
      </c>
      <c r="X58" s="22" t="str">
        <f>'[1]U17 Boys'!$C$66</f>
        <v>Jack Pearson</v>
      </c>
      <c r="Y58" s="12">
        <v>0.008712465277777779</v>
      </c>
      <c r="AA58" s="10">
        <v>53</v>
      </c>
      <c r="AB58" s="22" t="s">
        <v>75</v>
      </c>
      <c r="AC58" s="22" t="s">
        <v>986</v>
      </c>
      <c r="AD58" s="21">
        <v>0.007401539351851852</v>
      </c>
      <c r="AF58" s="10">
        <v>53</v>
      </c>
      <c r="AG58" s="22" t="s">
        <v>2</v>
      </c>
      <c r="AH58" s="22" t="s">
        <v>1843</v>
      </c>
      <c r="AI58" s="93">
        <v>0.01070234953703704</v>
      </c>
      <c r="AK58" s="10">
        <v>53</v>
      </c>
      <c r="AL58" s="7" t="s">
        <v>13</v>
      </c>
      <c r="AM58" s="30" t="str">
        <f>'[1]Vet Men'!$C$9</f>
        <v>Robin Sanderson</v>
      </c>
      <c r="AN58" s="31">
        <v>0.013101307870370366</v>
      </c>
      <c r="AP58" s="10">
        <v>53</v>
      </c>
      <c r="AQ58" s="7" t="s">
        <v>38</v>
      </c>
      <c r="AR58" s="6" t="s">
        <v>1015</v>
      </c>
      <c r="AS58" s="11">
        <v>0.01474726851851851</v>
      </c>
      <c r="AZ58" s="10">
        <v>53</v>
      </c>
      <c r="BA58" s="7" t="s">
        <v>93</v>
      </c>
      <c r="BB58" s="21" t="s">
        <v>1175</v>
      </c>
      <c r="BC58" s="92">
        <v>0.00924221064814815</v>
      </c>
    </row>
    <row r="59" spans="2:55" ht="13.5">
      <c r="B59" s="10">
        <v>54</v>
      </c>
      <c r="C59" s="7" t="s">
        <v>25</v>
      </c>
      <c r="D59" s="8" t="s">
        <v>217</v>
      </c>
      <c r="E59" s="12">
        <v>0.0070472569444444445</v>
      </c>
      <c r="G59" s="10">
        <v>54</v>
      </c>
      <c r="H59" s="7" t="s">
        <v>36</v>
      </c>
      <c r="I59" s="9" t="s">
        <v>293</v>
      </c>
      <c r="J59" s="12">
        <v>0.007534791666666664</v>
      </c>
      <c r="L59" s="10">
        <v>54</v>
      </c>
      <c r="M59" s="7" t="s">
        <v>75</v>
      </c>
      <c r="N59" s="7" t="s">
        <v>543</v>
      </c>
      <c r="O59" s="31">
        <v>0.006517557870370371</v>
      </c>
      <c r="Q59" s="10">
        <v>54</v>
      </c>
      <c r="R59" s="22" t="s">
        <v>13</v>
      </c>
      <c r="S59" s="22" t="s">
        <v>638</v>
      </c>
      <c r="T59" s="92">
        <v>0.007159606481481482</v>
      </c>
      <c r="V59" s="10">
        <v>54</v>
      </c>
      <c r="W59" s="7" t="s">
        <v>76</v>
      </c>
      <c r="X59" s="22" t="str">
        <f>'[1]U17 Boys'!$C$35</f>
        <v>Max Borgnis</v>
      </c>
      <c r="Y59" s="12">
        <v>0.008713391203703702</v>
      </c>
      <c r="AA59" s="10">
        <v>54</v>
      </c>
      <c r="AB59" s="22" t="s">
        <v>17</v>
      </c>
      <c r="AC59" s="22" t="s">
        <v>987</v>
      </c>
      <c r="AD59" s="21">
        <v>0.007414664351851852</v>
      </c>
      <c r="AF59" s="10">
        <v>54</v>
      </c>
      <c r="AG59" s="22" t="s">
        <v>29</v>
      </c>
      <c r="AH59" s="22" t="s">
        <v>1703</v>
      </c>
      <c r="AI59" s="93">
        <v>0.010703275462962961</v>
      </c>
      <c r="AK59" s="10">
        <v>54</v>
      </c>
      <c r="AL59" s="7" t="s">
        <v>33</v>
      </c>
      <c r="AM59" s="7" t="s">
        <v>1044</v>
      </c>
      <c r="AN59" s="31">
        <v>0.013128854166666669</v>
      </c>
      <c r="AP59" s="10">
        <v>54</v>
      </c>
      <c r="AQ59" s="7" t="s">
        <v>27</v>
      </c>
      <c r="AR59" s="9" t="str">
        <f>'[1]Vet Men'!$C$74</f>
        <v>John Stembridge King</v>
      </c>
      <c r="AS59" s="12">
        <v>0.015100625</v>
      </c>
      <c r="AZ59" s="10">
        <v>54</v>
      </c>
      <c r="BA59" s="7" t="s">
        <v>17</v>
      </c>
      <c r="BB59" s="21" t="s">
        <v>1212</v>
      </c>
      <c r="BC59" s="92">
        <v>0.009246134259259256</v>
      </c>
    </row>
    <row r="60" spans="2:55" ht="13.5">
      <c r="B60" s="10">
        <v>55</v>
      </c>
      <c r="C60" s="7" t="s">
        <v>14</v>
      </c>
      <c r="D60" s="9" t="s">
        <v>150</v>
      </c>
      <c r="E60" s="12">
        <v>0.0070636574074074065</v>
      </c>
      <c r="G60" s="10">
        <v>55</v>
      </c>
      <c r="H60" s="7" t="s">
        <v>75</v>
      </c>
      <c r="I60" s="8" t="s">
        <v>364</v>
      </c>
      <c r="J60" s="12">
        <v>0.00754244212962963</v>
      </c>
      <c r="L60" s="10">
        <v>55</v>
      </c>
      <c r="M60" s="7" t="s">
        <v>1</v>
      </c>
      <c r="N60" s="30" t="s">
        <v>487</v>
      </c>
      <c r="O60" s="31">
        <v>0.0065187037037037</v>
      </c>
      <c r="Q60" s="10">
        <v>55</v>
      </c>
      <c r="R60" s="22" t="s">
        <v>76</v>
      </c>
      <c r="S60" s="22" t="s">
        <v>639</v>
      </c>
      <c r="T60" s="92">
        <v>0.00716574074074074</v>
      </c>
      <c r="V60" s="10">
        <v>55</v>
      </c>
      <c r="W60" s="7" t="s">
        <v>9</v>
      </c>
      <c r="X60" s="22" t="str">
        <f>'[1]U17 Boys'!$C$126</f>
        <v>Sam Wilkinson</v>
      </c>
      <c r="Y60" s="12">
        <v>0.00874386574074074</v>
      </c>
      <c r="AA60" s="10">
        <v>55</v>
      </c>
      <c r="AB60" s="22" t="s">
        <v>4</v>
      </c>
      <c r="AC60" s="21" t="s">
        <v>2019</v>
      </c>
      <c r="AD60" s="21">
        <v>0.007455358796296296</v>
      </c>
      <c r="AF60" s="10">
        <v>55</v>
      </c>
      <c r="AG60" s="22" t="s">
        <v>5</v>
      </c>
      <c r="AH60" s="22" t="s">
        <v>1765</v>
      </c>
      <c r="AI60" s="93">
        <v>0.010704351851851847</v>
      </c>
      <c r="AK60" s="10">
        <v>55</v>
      </c>
      <c r="AL60" s="7" t="s">
        <v>2</v>
      </c>
      <c r="AM60" s="30" t="str">
        <f>'[1]Vet Men'!$C$181</f>
        <v>Jim Bennett</v>
      </c>
      <c r="AN60" s="31">
        <v>0.013131909722222224</v>
      </c>
      <c r="AP60" s="10">
        <v>55</v>
      </c>
      <c r="AQ60" s="7" t="s">
        <v>44</v>
      </c>
      <c r="AR60" s="9"/>
      <c r="AS60" s="12">
        <v>0.015256863425925924</v>
      </c>
      <c r="AZ60" s="10">
        <v>55</v>
      </c>
      <c r="BA60" s="7" t="s">
        <v>1</v>
      </c>
      <c r="BB60" s="22" t="s">
        <v>1158</v>
      </c>
      <c r="BC60" s="92">
        <v>0.009249502314814815</v>
      </c>
    </row>
    <row r="61" spans="2:55" ht="13.5">
      <c r="B61" s="10">
        <v>56</v>
      </c>
      <c r="C61" s="7" t="s">
        <v>33</v>
      </c>
      <c r="D61" s="8" t="s">
        <v>244</v>
      </c>
      <c r="E61" s="12">
        <v>0.007063923611111112</v>
      </c>
      <c r="G61" s="10">
        <v>56</v>
      </c>
      <c r="H61" s="7" t="s">
        <v>36</v>
      </c>
      <c r="I61" s="8" t="s">
        <v>327</v>
      </c>
      <c r="J61" s="12">
        <v>0.0075528935185185195</v>
      </c>
      <c r="L61" s="10">
        <v>56</v>
      </c>
      <c r="M61" s="7" t="s">
        <v>10</v>
      </c>
      <c r="N61" s="32" t="s">
        <v>510</v>
      </c>
      <c r="O61" s="31">
        <v>0.006519444444444446</v>
      </c>
      <c r="Q61" s="10">
        <v>56</v>
      </c>
      <c r="R61" s="22" t="s">
        <v>4</v>
      </c>
      <c r="S61" s="21" t="s">
        <v>738</v>
      </c>
      <c r="T61" s="92">
        <v>0.0071683680555555546</v>
      </c>
      <c r="V61" s="10">
        <v>56</v>
      </c>
      <c r="W61" s="7" t="s">
        <v>17</v>
      </c>
      <c r="X61" s="21" t="str">
        <f>'[1]U17 Boys'!$C$114</f>
        <v>Ben Rollings</v>
      </c>
      <c r="Y61" s="12">
        <v>0.008744756944444446</v>
      </c>
      <c r="AA61" s="10">
        <v>56</v>
      </c>
      <c r="AB61" s="22" t="s">
        <v>69</v>
      </c>
      <c r="AC61" s="21" t="s">
        <v>1989</v>
      </c>
      <c r="AD61" s="21">
        <v>0.0074652777777777755</v>
      </c>
      <c r="AF61" s="10">
        <v>56</v>
      </c>
      <c r="AG61" s="22" t="s">
        <v>69</v>
      </c>
      <c r="AH61" s="22" t="s">
        <v>1926</v>
      </c>
      <c r="AI61" s="93">
        <v>0.010706018518518517</v>
      </c>
      <c r="AK61" s="10">
        <v>56</v>
      </c>
      <c r="AL61" s="7" t="s">
        <v>28</v>
      </c>
      <c r="AM61" s="30" t="s">
        <v>1045</v>
      </c>
      <c r="AN61" s="31">
        <v>0.01314170138888889</v>
      </c>
      <c r="AP61" s="10">
        <v>56</v>
      </c>
      <c r="AQ61" s="7" t="s">
        <v>13</v>
      </c>
      <c r="AR61" s="8"/>
      <c r="AS61" s="12">
        <v>0.01528672453703704</v>
      </c>
      <c r="AZ61" s="10">
        <v>56</v>
      </c>
      <c r="BA61" s="7" t="s">
        <v>8</v>
      </c>
      <c r="BB61" s="21" t="s">
        <v>1147</v>
      </c>
      <c r="BC61" s="92">
        <v>0.009269247685185186</v>
      </c>
    </row>
    <row r="62" spans="2:55" ht="13.5">
      <c r="B62" s="10">
        <v>57</v>
      </c>
      <c r="C62" s="7" t="s">
        <v>76</v>
      </c>
      <c r="D62" s="9" t="s">
        <v>122</v>
      </c>
      <c r="E62" s="12">
        <v>0.007065624999999998</v>
      </c>
      <c r="G62" s="10">
        <v>57</v>
      </c>
      <c r="H62" s="7" t="s">
        <v>1</v>
      </c>
      <c r="I62" s="8" t="s">
        <v>321</v>
      </c>
      <c r="J62" s="12">
        <v>0.007556018518518519</v>
      </c>
      <c r="L62" s="10">
        <v>57</v>
      </c>
      <c r="M62" s="7" t="s">
        <v>1</v>
      </c>
      <c r="N62" s="30" t="s">
        <v>434</v>
      </c>
      <c r="O62" s="31">
        <v>0.006531215277777776</v>
      </c>
      <c r="Q62" s="10">
        <v>57</v>
      </c>
      <c r="R62" s="22" t="s">
        <v>12</v>
      </c>
      <c r="S62" s="22" t="s">
        <v>640</v>
      </c>
      <c r="T62" s="92">
        <v>0.007171064814814814</v>
      </c>
      <c r="V62" s="10">
        <v>57</v>
      </c>
      <c r="W62" s="7" t="s">
        <v>0</v>
      </c>
      <c r="X62" s="21" t="str">
        <f>'[1]U17 Boys'!$C$47</f>
        <v>Austin Harris</v>
      </c>
      <c r="Y62" s="12">
        <v>0.00875486111111111</v>
      </c>
      <c r="AA62" s="10">
        <v>57</v>
      </c>
      <c r="AB62" s="22" t="s">
        <v>78</v>
      </c>
      <c r="AC62" s="22" t="s">
        <v>988</v>
      </c>
      <c r="AD62" s="21">
        <v>0.007468518518518519</v>
      </c>
      <c r="AF62" s="10">
        <v>57</v>
      </c>
      <c r="AG62" s="22" t="s">
        <v>4</v>
      </c>
      <c r="AH62" s="22" t="s">
        <v>1536</v>
      </c>
      <c r="AI62" s="93">
        <v>0.010715127314814811</v>
      </c>
      <c r="AK62" s="10">
        <v>57</v>
      </c>
      <c r="AL62" s="7" t="s">
        <v>32</v>
      </c>
      <c r="AM62" s="30" t="s">
        <v>1046</v>
      </c>
      <c r="AN62" s="31">
        <v>0.013183611111111113</v>
      </c>
      <c r="AP62" s="10">
        <v>57</v>
      </c>
      <c r="AQ62" s="7" t="s">
        <v>29</v>
      </c>
      <c r="AR62" s="9" t="str">
        <f>'[1]Vet Men'!$C$55</f>
        <v>Martin Searle</v>
      </c>
      <c r="AS62" s="12">
        <v>0.015326388888888886</v>
      </c>
      <c r="AZ62" s="10">
        <v>57</v>
      </c>
      <c r="BA62" s="7" t="s">
        <v>50</v>
      </c>
      <c r="BB62" s="22" t="s">
        <v>1238</v>
      </c>
      <c r="BC62" s="92">
        <v>0.009298229166666666</v>
      </c>
    </row>
    <row r="63" spans="2:55" ht="13.5">
      <c r="B63" s="10">
        <v>58</v>
      </c>
      <c r="C63" s="7" t="s">
        <v>4</v>
      </c>
      <c r="D63" s="9" t="s">
        <v>139</v>
      </c>
      <c r="E63" s="12">
        <v>0.0070788888888888915</v>
      </c>
      <c r="G63" s="10">
        <v>58</v>
      </c>
      <c r="H63" s="7" t="s">
        <v>8</v>
      </c>
      <c r="I63" s="9" t="s">
        <v>297</v>
      </c>
      <c r="J63" s="12">
        <v>0.007559224537037036</v>
      </c>
      <c r="L63" s="10">
        <v>58</v>
      </c>
      <c r="M63" s="7" t="s">
        <v>35</v>
      </c>
      <c r="N63" s="7" t="s">
        <v>563</v>
      </c>
      <c r="O63" s="31">
        <v>0.0065375347222222215</v>
      </c>
      <c r="Q63" s="10">
        <v>58</v>
      </c>
      <c r="R63" s="22" t="s">
        <v>86</v>
      </c>
      <c r="S63" s="21" t="s">
        <v>735</v>
      </c>
      <c r="T63" s="92">
        <v>0.007171643518518522</v>
      </c>
      <c r="V63" s="10">
        <v>58</v>
      </c>
      <c r="W63" s="7" t="s">
        <v>8</v>
      </c>
      <c r="X63" s="22" t="str">
        <f>'[1]U17 Boys'!$C$89</f>
        <v>Charlie Andrews</v>
      </c>
      <c r="Y63" s="12">
        <v>0.008788888888888888</v>
      </c>
      <c r="AA63" s="10">
        <v>58</v>
      </c>
      <c r="AB63" s="22" t="s">
        <v>69</v>
      </c>
      <c r="AC63" s="21" t="s">
        <v>1988</v>
      </c>
      <c r="AD63" s="21">
        <v>0.007511574074074077</v>
      </c>
      <c r="AF63" s="10">
        <v>58</v>
      </c>
      <c r="AG63" s="22" t="s">
        <v>18</v>
      </c>
      <c r="AH63" s="22" t="s">
        <v>1613</v>
      </c>
      <c r="AI63" s="92">
        <v>0.010722499999999994</v>
      </c>
      <c r="AK63" s="10">
        <v>58</v>
      </c>
      <c r="AL63" s="7" t="s">
        <v>32</v>
      </c>
      <c r="AM63" s="7" t="s">
        <v>1047</v>
      </c>
      <c r="AN63" s="31">
        <v>0.013207210648148148</v>
      </c>
      <c r="AP63" s="10">
        <v>58</v>
      </c>
      <c r="AQ63" s="7" t="s">
        <v>44</v>
      </c>
      <c r="AR63" s="9"/>
      <c r="AS63" s="12">
        <v>0.015385763888888897</v>
      </c>
      <c r="AZ63" s="10">
        <v>58</v>
      </c>
      <c r="BA63" s="7" t="s">
        <v>2</v>
      </c>
      <c r="BB63" s="22" t="s">
        <v>1186</v>
      </c>
      <c r="BC63" s="92">
        <v>0.009307060185185184</v>
      </c>
    </row>
    <row r="64" spans="2:55" ht="13.5">
      <c r="B64" s="10">
        <v>59</v>
      </c>
      <c r="C64" s="7" t="s">
        <v>12</v>
      </c>
      <c r="D64" s="9" t="s">
        <v>188</v>
      </c>
      <c r="E64" s="12">
        <v>0.007079560185185189</v>
      </c>
      <c r="G64" s="10">
        <v>59</v>
      </c>
      <c r="H64" s="7" t="s">
        <v>36</v>
      </c>
      <c r="I64" s="9" t="s">
        <v>329</v>
      </c>
      <c r="J64" s="12">
        <v>0.007560104166666665</v>
      </c>
      <c r="L64" s="10">
        <v>59</v>
      </c>
      <c r="M64" s="7" t="s">
        <v>30</v>
      </c>
      <c r="N64" s="7" t="s">
        <v>472</v>
      </c>
      <c r="O64" s="31">
        <v>0.006544328703703702</v>
      </c>
      <c r="Q64" s="10">
        <v>59</v>
      </c>
      <c r="R64" s="22" t="s">
        <v>36</v>
      </c>
      <c r="S64" s="22" t="s">
        <v>641</v>
      </c>
      <c r="T64" s="92">
        <v>0.007173263888888889</v>
      </c>
      <c r="V64" s="10">
        <v>59</v>
      </c>
      <c r="W64" s="7" t="s">
        <v>1</v>
      </c>
      <c r="X64" s="21" t="str">
        <f>'[1]U17 Boys'!$C$64</f>
        <v>Thee Doran</v>
      </c>
      <c r="Y64" s="12">
        <v>0.008803784722222225</v>
      </c>
      <c r="AA64" s="10">
        <v>59</v>
      </c>
      <c r="AB64" s="22" t="s">
        <v>54</v>
      </c>
      <c r="AC64" s="21" t="s">
        <v>2020</v>
      </c>
      <c r="AD64" s="21">
        <v>0.007526736111111111</v>
      </c>
      <c r="AF64" s="10">
        <v>59</v>
      </c>
      <c r="AG64" s="22" t="s">
        <v>34</v>
      </c>
      <c r="AH64" s="22" t="s">
        <v>1650</v>
      </c>
      <c r="AI64" s="93">
        <v>0.010731064814814811</v>
      </c>
      <c r="AK64" s="10">
        <v>59</v>
      </c>
      <c r="AL64" s="7" t="s">
        <v>52</v>
      </c>
      <c r="AM64" s="30" t="str">
        <f>'[1]Vet Men'!$C$200</f>
        <v>William Smith</v>
      </c>
      <c r="AN64" s="31">
        <v>0.013287384259259263</v>
      </c>
      <c r="AP64" s="10">
        <v>59</v>
      </c>
      <c r="AQ64" s="7" t="s">
        <v>27</v>
      </c>
      <c r="AR64" s="9" t="str">
        <f>'[1]Vet Men'!$C$76</f>
        <v>Alan Roberts</v>
      </c>
      <c r="AS64" s="12">
        <v>0.01546334490740741</v>
      </c>
      <c r="AZ64" s="10">
        <v>59</v>
      </c>
      <c r="BA64" s="7" t="s">
        <v>20</v>
      </c>
      <c r="BB64" s="21" t="s">
        <v>1125</v>
      </c>
      <c r="BC64" s="92">
        <v>0.00931200231481481</v>
      </c>
    </row>
    <row r="65" spans="2:55" ht="13.5">
      <c r="B65" s="10">
        <v>60</v>
      </c>
      <c r="C65" s="7" t="s">
        <v>76</v>
      </c>
      <c r="D65" s="9" t="s">
        <v>128</v>
      </c>
      <c r="E65" s="12">
        <v>0.00708133101851852</v>
      </c>
      <c r="G65" s="10">
        <v>60</v>
      </c>
      <c r="H65" s="7" t="s">
        <v>80</v>
      </c>
      <c r="I65" s="9" t="s">
        <v>339</v>
      </c>
      <c r="J65" s="12">
        <v>0.007571377314814817</v>
      </c>
      <c r="L65" s="10">
        <v>60</v>
      </c>
      <c r="M65" s="7" t="s">
        <v>82</v>
      </c>
      <c r="N65" s="7" t="s">
        <v>531</v>
      </c>
      <c r="O65" s="31">
        <v>0.006544525462962963</v>
      </c>
      <c r="Q65" s="10">
        <v>60</v>
      </c>
      <c r="R65" s="22" t="s">
        <v>10</v>
      </c>
      <c r="S65" s="21" t="s">
        <v>702</v>
      </c>
      <c r="T65" s="92">
        <v>0.007189120370370372</v>
      </c>
      <c r="V65" s="10">
        <v>60</v>
      </c>
      <c r="W65" s="7" t="s">
        <v>51</v>
      </c>
      <c r="X65" s="21" t="str">
        <f>'[1]U17 Boys'!$C$10</f>
        <v>Oliver Jackson</v>
      </c>
      <c r="Y65" s="12">
        <v>0.008812881944444441</v>
      </c>
      <c r="AA65" s="10">
        <v>60</v>
      </c>
      <c r="AB65" s="22" t="s">
        <v>8</v>
      </c>
      <c r="AC65" s="21" t="s">
        <v>2021</v>
      </c>
      <c r="AD65" s="21">
        <v>0.007529594907407408</v>
      </c>
      <c r="AF65" s="10">
        <v>60</v>
      </c>
      <c r="AG65" s="22" t="s">
        <v>3</v>
      </c>
      <c r="AH65" s="22" t="s">
        <v>1523</v>
      </c>
      <c r="AI65" s="93">
        <v>0.010735497685185183</v>
      </c>
      <c r="AK65" s="10">
        <v>60</v>
      </c>
      <c r="AL65" s="7" t="s">
        <v>44</v>
      </c>
      <c r="AM65" s="30" t="str">
        <f>'[1]Vet Men'!$C$135</f>
        <v>Daniel Vickers</v>
      </c>
      <c r="AN65" s="31">
        <v>0.01329641203703704</v>
      </c>
      <c r="AP65" s="10">
        <v>60</v>
      </c>
      <c r="AQ65" s="7" t="s">
        <v>59</v>
      </c>
      <c r="AR65" s="9" t="str">
        <f>'[1]Vet Men'!$C$72</f>
        <v>Lee Goddard</v>
      </c>
      <c r="AS65" s="12">
        <v>0.015658599537037035</v>
      </c>
      <c r="AZ65" s="10">
        <v>60</v>
      </c>
      <c r="BA65" s="7" t="s">
        <v>0</v>
      </c>
      <c r="BB65" s="21" t="s">
        <v>1156</v>
      </c>
      <c r="BC65" s="92">
        <v>0.00931238425925926</v>
      </c>
    </row>
    <row r="66" spans="2:55" ht="13.5">
      <c r="B66" s="10">
        <v>61</v>
      </c>
      <c r="C66" s="7" t="s">
        <v>10</v>
      </c>
      <c r="D66" s="9" t="s">
        <v>178</v>
      </c>
      <c r="E66" s="12">
        <v>0.007090358796296297</v>
      </c>
      <c r="G66" s="10">
        <v>61</v>
      </c>
      <c r="H66" s="7" t="s">
        <v>36</v>
      </c>
      <c r="I66" s="9" t="s">
        <v>293</v>
      </c>
      <c r="J66" s="12">
        <v>0.007574652777777779</v>
      </c>
      <c r="L66" s="10">
        <v>61</v>
      </c>
      <c r="M66" s="7" t="s">
        <v>6</v>
      </c>
      <c r="N66" s="30" t="s">
        <v>463</v>
      </c>
      <c r="O66" s="31">
        <v>0.00654880787037037</v>
      </c>
      <c r="Q66" s="10">
        <v>61</v>
      </c>
      <c r="R66" s="22" t="s">
        <v>9</v>
      </c>
      <c r="S66" s="22" t="s">
        <v>642</v>
      </c>
      <c r="T66" s="92">
        <v>0.007194942129629631</v>
      </c>
      <c r="V66" s="10">
        <v>61</v>
      </c>
      <c r="W66" s="7" t="s">
        <v>6</v>
      </c>
      <c r="X66" s="22" t="str">
        <f>'[1]U17 Boys'!$C$54</f>
        <v>Gd Blythman</v>
      </c>
      <c r="Y66" s="12">
        <v>0.008825891203703704</v>
      </c>
      <c r="AA66" s="10">
        <v>61</v>
      </c>
      <c r="AB66" s="22" t="s">
        <v>8</v>
      </c>
      <c r="AC66" s="22" t="s">
        <v>989</v>
      </c>
      <c r="AD66" s="21">
        <v>0.007555636574074074</v>
      </c>
      <c r="AF66" s="10">
        <v>61</v>
      </c>
      <c r="AG66" s="22" t="s">
        <v>0</v>
      </c>
      <c r="AH66" s="22" t="s">
        <v>1683</v>
      </c>
      <c r="AI66" s="92">
        <v>0.010737881944444444</v>
      </c>
      <c r="AK66" s="10">
        <v>61</v>
      </c>
      <c r="AL66" s="7" t="s">
        <v>42</v>
      </c>
      <c r="AM66" s="7" t="s">
        <v>1048</v>
      </c>
      <c r="AN66" s="31">
        <v>0.013326770833333335</v>
      </c>
      <c r="AP66" s="10">
        <v>61</v>
      </c>
      <c r="AQ66" s="7" t="s">
        <v>59</v>
      </c>
      <c r="AR66" s="9" t="str">
        <f>'[1]Vet Men'!$C$71</f>
        <v>Gareth Pealbaton</v>
      </c>
      <c r="AS66" s="12">
        <v>0.01574027777777778</v>
      </c>
      <c r="AZ66" s="10">
        <v>61</v>
      </c>
      <c r="BA66" s="7" t="s">
        <v>10</v>
      </c>
      <c r="BB66" s="21" t="s">
        <v>1379</v>
      </c>
      <c r="BC66" s="92">
        <v>0.009320057870370371</v>
      </c>
    </row>
    <row r="67" spans="2:55" ht="13.5">
      <c r="B67" s="10">
        <v>62</v>
      </c>
      <c r="C67" s="7" t="s">
        <v>28</v>
      </c>
      <c r="D67" s="9" t="s">
        <v>154</v>
      </c>
      <c r="E67" s="12">
        <v>0.007099699074074075</v>
      </c>
      <c r="G67" s="10">
        <v>62</v>
      </c>
      <c r="H67" s="7" t="s">
        <v>26</v>
      </c>
      <c r="I67" s="8" t="s">
        <v>411</v>
      </c>
      <c r="J67" s="12">
        <v>0.007574803240740741</v>
      </c>
      <c r="L67" s="10">
        <v>62</v>
      </c>
      <c r="M67" s="7" t="s">
        <v>51</v>
      </c>
      <c r="N67" s="30" t="s">
        <v>437</v>
      </c>
      <c r="O67" s="31">
        <v>0.006550046296296298</v>
      </c>
      <c r="Q67" s="10">
        <v>62</v>
      </c>
      <c r="R67" s="22" t="s">
        <v>1</v>
      </c>
      <c r="S67" s="22" t="s">
        <v>643</v>
      </c>
      <c r="T67" s="92">
        <v>0.0072077199074074075</v>
      </c>
      <c r="V67" s="10">
        <v>62</v>
      </c>
      <c r="W67" s="7" t="s">
        <v>76</v>
      </c>
      <c r="X67" s="21" t="str">
        <f>'[1]U17 Boys'!$C$32</f>
        <v>Harry Digby</v>
      </c>
      <c r="Y67" s="12">
        <v>0.008829236111111112</v>
      </c>
      <c r="AA67" s="10">
        <v>62</v>
      </c>
      <c r="AB67" s="22" t="s">
        <v>9</v>
      </c>
      <c r="AC67" s="23" t="s">
        <v>2022</v>
      </c>
      <c r="AD67" s="21">
        <v>0.007567905092592592</v>
      </c>
      <c r="AF67" s="10">
        <v>62</v>
      </c>
      <c r="AG67" s="22" t="s">
        <v>9</v>
      </c>
      <c r="AH67" s="22" t="s">
        <v>1511</v>
      </c>
      <c r="AI67" s="93">
        <v>0.010739930555555558</v>
      </c>
      <c r="AK67" s="10">
        <v>62</v>
      </c>
      <c r="AL67" s="7" t="s">
        <v>46</v>
      </c>
      <c r="AM67" s="30" t="str">
        <f>'[1]Vet Men'!$C$84</f>
        <v>Vaughan Ramsay</v>
      </c>
      <c r="AN67" s="31">
        <v>0.01334675925925926</v>
      </c>
      <c r="AP67" s="10">
        <v>62</v>
      </c>
      <c r="AQ67" s="7" t="s">
        <v>54</v>
      </c>
      <c r="AR67" s="9" t="str">
        <f>'[1]Vet Men'!$C$95</f>
        <v>Steve Torrance</v>
      </c>
      <c r="AS67" s="12">
        <v>0.015799224537037034</v>
      </c>
      <c r="AZ67" s="10">
        <v>62</v>
      </c>
      <c r="BA67" s="7" t="s">
        <v>44</v>
      </c>
      <c r="BB67" s="21" t="s">
        <v>1132</v>
      </c>
      <c r="BC67" s="92">
        <v>0.009322766203703703</v>
      </c>
    </row>
    <row r="68" spans="2:55" ht="13.5">
      <c r="B68" s="10">
        <v>63</v>
      </c>
      <c r="C68" s="7" t="s">
        <v>76</v>
      </c>
      <c r="D68" s="8" t="s">
        <v>237</v>
      </c>
      <c r="E68" s="12">
        <v>0.0071165509259259255</v>
      </c>
      <c r="G68" s="10">
        <v>63</v>
      </c>
      <c r="H68" s="7" t="s">
        <v>69</v>
      </c>
      <c r="I68" s="9" t="s">
        <v>1968</v>
      </c>
      <c r="J68" s="12">
        <v>0.0075810185185185164</v>
      </c>
      <c r="L68" s="10">
        <v>63</v>
      </c>
      <c r="M68" s="7" t="s">
        <v>23</v>
      </c>
      <c r="N68" s="30" t="s">
        <v>492</v>
      </c>
      <c r="O68" s="31">
        <v>0.006551932870370369</v>
      </c>
      <c r="Q68" s="10">
        <v>63</v>
      </c>
      <c r="R68" s="22" t="s">
        <v>30</v>
      </c>
      <c r="S68" s="22" t="s">
        <v>644</v>
      </c>
      <c r="T68" s="92">
        <v>0.007220173611111111</v>
      </c>
      <c r="V68" s="10">
        <v>63</v>
      </c>
      <c r="W68" s="7" t="s">
        <v>78</v>
      </c>
      <c r="X68" s="21" t="str">
        <f>'[1]U17 Boys'!$C$4</f>
        <v>Ollie Purser</v>
      </c>
      <c r="Y68" s="12">
        <v>0.008831018518518518</v>
      </c>
      <c r="AA68" s="10">
        <v>63</v>
      </c>
      <c r="AB68" s="22" t="s">
        <v>69</v>
      </c>
      <c r="AC68" s="22" t="s">
        <v>1984</v>
      </c>
      <c r="AD68" s="21">
        <v>0.007569444444444445</v>
      </c>
      <c r="AF68" s="10">
        <v>63</v>
      </c>
      <c r="AG68" s="22" t="s">
        <v>4</v>
      </c>
      <c r="AH68" s="22" t="s">
        <v>1535</v>
      </c>
      <c r="AI68" s="93">
        <v>0.01074332175925926</v>
      </c>
      <c r="AK68" s="10">
        <v>63</v>
      </c>
      <c r="AL68" s="7" t="s">
        <v>44</v>
      </c>
      <c r="AM68" s="30" t="s">
        <v>1049</v>
      </c>
      <c r="AN68" s="31">
        <v>0.013422569444444442</v>
      </c>
      <c r="AP68" s="10">
        <v>63</v>
      </c>
      <c r="AQ68" s="7" t="s">
        <v>38</v>
      </c>
      <c r="AR68" s="6" t="s">
        <v>1014</v>
      </c>
      <c r="AS68" s="11">
        <v>0.016402615740740742</v>
      </c>
      <c r="AZ68" s="10">
        <v>63</v>
      </c>
      <c r="BA68" s="7" t="s">
        <v>1</v>
      </c>
      <c r="BB68" s="21" t="s">
        <v>1208</v>
      </c>
      <c r="BC68" s="92">
        <v>0.009362222222222223</v>
      </c>
    </row>
    <row r="69" spans="2:55" ht="13.5">
      <c r="B69" s="10">
        <v>64</v>
      </c>
      <c r="C69" s="7" t="s">
        <v>69</v>
      </c>
      <c r="D69" s="4" t="s">
        <v>98</v>
      </c>
      <c r="E69" s="11">
        <v>0.007118055555555555</v>
      </c>
      <c r="G69" s="10">
        <v>64</v>
      </c>
      <c r="H69" s="7" t="s">
        <v>8</v>
      </c>
      <c r="I69" s="9" t="s">
        <v>341</v>
      </c>
      <c r="J69" s="12">
        <v>0.007602511574074076</v>
      </c>
      <c r="L69" s="10">
        <v>64</v>
      </c>
      <c r="M69" s="7" t="s">
        <v>9</v>
      </c>
      <c r="N69" s="30" t="s">
        <v>465</v>
      </c>
      <c r="O69" s="31">
        <v>0.006569479166666668</v>
      </c>
      <c r="Q69" s="10">
        <v>64</v>
      </c>
      <c r="R69" s="22" t="s">
        <v>1</v>
      </c>
      <c r="S69" s="22" t="s">
        <v>645</v>
      </c>
      <c r="T69" s="92">
        <v>0.007232604166666667</v>
      </c>
      <c r="V69" s="10">
        <v>64</v>
      </c>
      <c r="W69" s="7" t="s">
        <v>25</v>
      </c>
      <c r="X69" s="22" t="str">
        <f>'[1]U17 Boys'!$C$106</f>
        <v>Will Bowran</v>
      </c>
      <c r="Y69" s="12">
        <v>0.008849421296296298</v>
      </c>
      <c r="AA69" s="10">
        <v>64</v>
      </c>
      <c r="AB69" s="22" t="s">
        <v>17</v>
      </c>
      <c r="AC69" s="21" t="s">
        <v>2023</v>
      </c>
      <c r="AD69" s="21">
        <v>0.007576458333333334</v>
      </c>
      <c r="AF69" s="10">
        <v>64</v>
      </c>
      <c r="AG69" s="22" t="s">
        <v>1</v>
      </c>
      <c r="AH69" s="22" t="s">
        <v>1431</v>
      </c>
      <c r="AI69" s="93">
        <v>0.010761192129629633</v>
      </c>
      <c r="AK69" s="10">
        <v>64</v>
      </c>
      <c r="AL69" s="7" t="s">
        <v>42</v>
      </c>
      <c r="AM69" s="30" t="str">
        <f>'[1]Vet Men'!$C$64</f>
        <v>Colin Oxlade</v>
      </c>
      <c r="AN69" s="31">
        <v>0.013431516203703704</v>
      </c>
      <c r="AP69" s="10">
        <v>64</v>
      </c>
      <c r="AQ69" s="7" t="s">
        <v>59</v>
      </c>
      <c r="AR69" s="8" t="s">
        <v>1090</v>
      </c>
      <c r="AS69" s="12">
        <v>0.017931134259259258</v>
      </c>
      <c r="AZ69" s="10">
        <v>64</v>
      </c>
      <c r="BA69" s="7" t="s">
        <v>33</v>
      </c>
      <c r="BB69" s="21" t="s">
        <v>1118</v>
      </c>
      <c r="BC69" s="92">
        <v>0.009364699074074077</v>
      </c>
    </row>
    <row r="70" spans="2:55" ht="13.5">
      <c r="B70" s="10">
        <v>65</v>
      </c>
      <c r="C70" s="7" t="s">
        <v>1</v>
      </c>
      <c r="D70" s="9" t="s">
        <v>114</v>
      </c>
      <c r="E70" s="12">
        <v>0.007134652777777776</v>
      </c>
      <c r="G70" s="10">
        <v>65</v>
      </c>
      <c r="H70" s="7" t="s">
        <v>33</v>
      </c>
      <c r="I70" s="8" t="s">
        <v>406</v>
      </c>
      <c r="J70" s="12">
        <v>0.007602662037037038</v>
      </c>
      <c r="L70" s="10">
        <v>65</v>
      </c>
      <c r="M70" s="7" t="s">
        <v>54</v>
      </c>
      <c r="N70" s="7" t="s">
        <v>535</v>
      </c>
      <c r="O70" s="31">
        <v>0.006579085648148148</v>
      </c>
      <c r="Q70" s="10">
        <v>65</v>
      </c>
      <c r="R70" s="22" t="s">
        <v>60</v>
      </c>
      <c r="S70" s="22" t="s">
        <v>646</v>
      </c>
      <c r="T70" s="92">
        <v>0.007241898148148147</v>
      </c>
      <c r="V70" s="10">
        <v>65</v>
      </c>
      <c r="W70" s="7" t="s">
        <v>0</v>
      </c>
      <c r="X70" s="21" t="str">
        <f>'[1]U17 Boys'!$C$49</f>
        <v>Isaac Adni</v>
      </c>
      <c r="Y70" s="12">
        <v>0.00886157407407407</v>
      </c>
      <c r="AA70" s="10">
        <v>65</v>
      </c>
      <c r="AB70" s="22" t="s">
        <v>4</v>
      </c>
      <c r="AC70" s="21" t="s">
        <v>2024</v>
      </c>
      <c r="AD70" s="21">
        <v>0.007612546296296296</v>
      </c>
      <c r="AF70" s="10">
        <v>65</v>
      </c>
      <c r="AG70" s="22" t="s">
        <v>1</v>
      </c>
      <c r="AH70" s="22" t="s">
        <v>1423</v>
      </c>
      <c r="AI70" s="92">
        <v>0.010762152777777778</v>
      </c>
      <c r="AK70" s="10">
        <v>65</v>
      </c>
      <c r="AL70" s="7" t="s">
        <v>33</v>
      </c>
      <c r="AM70" s="30" t="s">
        <v>1050</v>
      </c>
      <c r="AN70" s="31">
        <v>0.013451585648148145</v>
      </c>
      <c r="AP70" s="10">
        <v>65</v>
      </c>
      <c r="AQ70" s="7" t="s">
        <v>29</v>
      </c>
      <c r="AR70" s="9" t="str">
        <f>'[1]Vet Men'!$C$56</f>
        <v>Alan Wells</v>
      </c>
      <c r="AS70" s="12">
        <v>0.02004738425925926</v>
      </c>
      <c r="AZ70" s="10">
        <v>65</v>
      </c>
      <c r="BA70" s="7" t="s">
        <v>92</v>
      </c>
      <c r="BB70" s="21" t="s">
        <v>1169</v>
      </c>
      <c r="BC70" s="92">
        <v>0.009381203703703704</v>
      </c>
    </row>
    <row r="71" spans="2:55" ht="13.5">
      <c r="B71" s="10">
        <v>66</v>
      </c>
      <c r="C71" s="7" t="s">
        <v>58</v>
      </c>
      <c r="D71" s="8" t="s">
        <v>259</v>
      </c>
      <c r="E71" s="12">
        <v>0.007138541666666667</v>
      </c>
      <c r="G71" s="10">
        <v>66</v>
      </c>
      <c r="H71" s="7" t="s">
        <v>34</v>
      </c>
      <c r="I71" s="8" t="s">
        <v>355</v>
      </c>
      <c r="J71" s="11">
        <v>0.007604166666666666</v>
      </c>
      <c r="L71" s="10">
        <v>66</v>
      </c>
      <c r="M71" s="7" t="s">
        <v>77</v>
      </c>
      <c r="N71" s="30"/>
      <c r="O71" s="31">
        <v>0.006589664351851852</v>
      </c>
      <c r="Q71" s="10">
        <v>66</v>
      </c>
      <c r="R71" s="22" t="s">
        <v>51</v>
      </c>
      <c r="S71" s="22" t="s">
        <v>647</v>
      </c>
      <c r="T71" s="92">
        <v>0.007244328703703704</v>
      </c>
      <c r="V71" s="10">
        <v>66</v>
      </c>
      <c r="W71" s="7" t="s">
        <v>4</v>
      </c>
      <c r="X71" s="22" t="str">
        <f>'[1]U17 Boys'!$C$28</f>
        <v>Christian Kielinger</v>
      </c>
      <c r="Y71" s="12">
        <v>0.008902627314814816</v>
      </c>
      <c r="AA71" s="10">
        <v>66</v>
      </c>
      <c r="AB71" s="20" t="s">
        <v>6</v>
      </c>
      <c r="AC71" s="20" t="s">
        <v>1008</v>
      </c>
      <c r="AD71" s="122">
        <v>0.0076157407407407415</v>
      </c>
      <c r="AF71" s="10">
        <v>66</v>
      </c>
      <c r="AG71" s="22" t="s">
        <v>5</v>
      </c>
      <c r="AH71" s="22" t="s">
        <v>1760</v>
      </c>
      <c r="AI71" s="92">
        <v>0.010768900462962963</v>
      </c>
      <c r="AK71" s="10">
        <v>66</v>
      </c>
      <c r="AL71" s="7" t="s">
        <v>8</v>
      </c>
      <c r="AM71" s="7" t="s">
        <v>1051</v>
      </c>
      <c r="AN71" s="31">
        <v>0.013467789351851852</v>
      </c>
      <c r="AP71" s="10">
        <v>66</v>
      </c>
      <c r="AQ71" s="7" t="s">
        <v>13</v>
      </c>
      <c r="AR71" s="9"/>
      <c r="AS71" s="12">
        <v>0.020958981481481488</v>
      </c>
      <c r="AZ71" s="10">
        <v>66</v>
      </c>
      <c r="BA71" s="7" t="s">
        <v>2</v>
      </c>
      <c r="BB71" s="21" t="s">
        <v>1122</v>
      </c>
      <c r="BC71" s="92">
        <v>0.009382210648148145</v>
      </c>
    </row>
    <row r="72" spans="2:55" ht="13.5">
      <c r="B72" s="10">
        <v>67</v>
      </c>
      <c r="C72" s="7" t="s">
        <v>79</v>
      </c>
      <c r="D72" s="8" t="s">
        <v>193</v>
      </c>
      <c r="E72" s="12">
        <v>0.007147256944444444</v>
      </c>
      <c r="G72" s="10">
        <v>67</v>
      </c>
      <c r="H72" s="7" t="s">
        <v>1</v>
      </c>
      <c r="I72" s="9" t="s">
        <v>311</v>
      </c>
      <c r="J72" s="12">
        <v>0.00761400462962963</v>
      </c>
      <c r="L72" s="10">
        <v>67</v>
      </c>
      <c r="M72" s="7" t="s">
        <v>1</v>
      </c>
      <c r="N72" s="30" t="s">
        <v>478</v>
      </c>
      <c r="O72" s="31">
        <v>0.006593865740740744</v>
      </c>
      <c r="Q72" s="10">
        <v>67</v>
      </c>
      <c r="R72" s="22" t="s">
        <v>84</v>
      </c>
      <c r="S72" s="21" t="s">
        <v>772</v>
      </c>
      <c r="T72" s="92">
        <v>0.0072502314814814825</v>
      </c>
      <c r="V72" s="10">
        <v>67</v>
      </c>
      <c r="W72" s="7" t="s">
        <v>1</v>
      </c>
      <c r="X72" s="22" t="str">
        <f>'[1]U17 Boys'!$C$70</f>
        <v>Luke Hillary</v>
      </c>
      <c r="Y72" s="12">
        <v>0.008903553240740743</v>
      </c>
      <c r="AA72" s="10">
        <v>67</v>
      </c>
      <c r="AB72" s="22" t="s">
        <v>42</v>
      </c>
      <c r="AC72" s="22" t="s">
        <v>990</v>
      </c>
      <c r="AD72" s="21">
        <v>0.007641550925925926</v>
      </c>
      <c r="AF72" s="10">
        <v>67</v>
      </c>
      <c r="AG72" s="22" t="s">
        <v>1</v>
      </c>
      <c r="AH72" s="22" t="s">
        <v>1425</v>
      </c>
      <c r="AI72" s="93">
        <v>0.010771562499999995</v>
      </c>
      <c r="AK72" s="10">
        <v>67</v>
      </c>
      <c r="AL72" s="7" t="s">
        <v>54</v>
      </c>
      <c r="AM72" s="30" t="str">
        <f>'[1]Vet Men'!$C$99</f>
        <v>Andy Parkinson</v>
      </c>
      <c r="AN72" s="31">
        <v>0.01354541666666666</v>
      </c>
      <c r="AP72" s="10">
        <v>67</v>
      </c>
      <c r="AQ72" s="7" t="s">
        <v>34</v>
      </c>
      <c r="AR72" s="6" t="str">
        <f>'[1]Vet Men'!$C$19</f>
        <v>Stuart Fraser</v>
      </c>
      <c r="AS72" s="12">
        <v>0.02471805555555556</v>
      </c>
      <c r="AZ72" s="10">
        <v>67</v>
      </c>
      <c r="BA72" s="7" t="s">
        <v>75</v>
      </c>
      <c r="BB72" s="21" t="s">
        <v>1171</v>
      </c>
      <c r="BC72" s="92">
        <v>0.009404942129629631</v>
      </c>
    </row>
    <row r="73" spans="2:55" ht="13.5">
      <c r="B73" s="10">
        <v>68</v>
      </c>
      <c r="C73" s="7" t="s">
        <v>17</v>
      </c>
      <c r="D73" s="9" t="s">
        <v>191</v>
      </c>
      <c r="E73" s="12">
        <v>0.007152199074074075</v>
      </c>
      <c r="G73" s="10">
        <v>68</v>
      </c>
      <c r="H73" s="7" t="s">
        <v>76</v>
      </c>
      <c r="I73" s="8" t="s">
        <v>417</v>
      </c>
      <c r="J73" s="12">
        <v>0.00762175925925926</v>
      </c>
      <c r="L73" s="10">
        <v>68</v>
      </c>
      <c r="M73" s="7" t="s">
        <v>69</v>
      </c>
      <c r="N73" s="32" t="s">
        <v>1974</v>
      </c>
      <c r="O73" s="31">
        <v>0.006597222222222219</v>
      </c>
      <c r="Q73" s="10">
        <v>68</v>
      </c>
      <c r="R73" s="22" t="s">
        <v>1</v>
      </c>
      <c r="S73" s="21" t="s">
        <v>717</v>
      </c>
      <c r="T73" s="92">
        <v>0.007255902777777774</v>
      </c>
      <c r="V73" s="10">
        <v>68</v>
      </c>
      <c r="W73" s="7" t="s">
        <v>1</v>
      </c>
      <c r="X73" s="21" t="str">
        <f>'[1]U17 Boys'!$C$68</f>
        <v>Nathan Fitzpatrick</v>
      </c>
      <c r="Y73" s="12">
        <v>0.0089340625</v>
      </c>
      <c r="AA73" s="10">
        <v>68</v>
      </c>
      <c r="AB73" s="22" t="s">
        <v>48</v>
      </c>
      <c r="AC73" s="21" t="s">
        <v>2025</v>
      </c>
      <c r="AD73" s="21">
        <v>0.007643055555555561</v>
      </c>
      <c r="AF73" s="10">
        <v>68</v>
      </c>
      <c r="AG73" s="22" t="s">
        <v>19</v>
      </c>
      <c r="AH73" s="22" t="s">
        <v>1806</v>
      </c>
      <c r="AI73" s="92">
        <v>0.01077619212962963</v>
      </c>
      <c r="AK73" s="10">
        <v>68</v>
      </c>
      <c r="AL73" s="7" t="s">
        <v>13</v>
      </c>
      <c r="AM73" s="7" t="s">
        <v>1052</v>
      </c>
      <c r="AN73" s="31">
        <v>0.013573032407407407</v>
      </c>
      <c r="AP73" s="10">
        <v>68</v>
      </c>
      <c r="AQ73" s="7" t="s">
        <v>53</v>
      </c>
      <c r="AR73" s="9" t="str">
        <f>'[1]Vet Men'!$C$192</f>
        <v>Andy Lee</v>
      </c>
      <c r="AS73" s="12"/>
      <c r="AZ73" s="10">
        <v>68</v>
      </c>
      <c r="BA73" s="7" t="s">
        <v>40</v>
      </c>
      <c r="BB73" s="22" t="s">
        <v>1250</v>
      </c>
      <c r="BC73" s="92">
        <v>0.009428738425925927</v>
      </c>
    </row>
    <row r="74" spans="2:55" ht="13.5">
      <c r="B74" s="10">
        <v>69</v>
      </c>
      <c r="C74" s="7" t="s">
        <v>54</v>
      </c>
      <c r="D74" s="9" t="s">
        <v>130</v>
      </c>
      <c r="E74" s="12">
        <v>0.007152928240740742</v>
      </c>
      <c r="G74" s="10">
        <v>69</v>
      </c>
      <c r="H74" s="7" t="s">
        <v>25</v>
      </c>
      <c r="I74" s="8" t="s">
        <v>370</v>
      </c>
      <c r="J74" s="12">
        <v>0.007626041666666668</v>
      </c>
      <c r="L74" s="10">
        <v>69</v>
      </c>
      <c r="M74" s="7" t="s">
        <v>13</v>
      </c>
      <c r="N74" s="30" t="s">
        <v>542</v>
      </c>
      <c r="O74" s="31">
        <v>0.006597372685185187</v>
      </c>
      <c r="Q74" s="10">
        <v>69</v>
      </c>
      <c r="R74" s="22" t="s">
        <v>8</v>
      </c>
      <c r="S74" s="22" t="s">
        <v>648</v>
      </c>
      <c r="T74" s="92">
        <v>0.0072612615740740745</v>
      </c>
      <c r="V74" s="10">
        <v>69</v>
      </c>
      <c r="W74" s="7" t="s">
        <v>26</v>
      </c>
      <c r="X74" s="21" t="str">
        <f>'[1]U17 Boys'!$C$116</f>
        <v>Max Socket</v>
      </c>
      <c r="Y74" s="12">
        <v>0.008937500000000001</v>
      </c>
      <c r="AA74" s="10">
        <v>69</v>
      </c>
      <c r="AB74" s="22" t="s">
        <v>82</v>
      </c>
      <c r="AC74" s="22" t="s">
        <v>991</v>
      </c>
      <c r="AD74" s="21">
        <v>0.007643634259259259</v>
      </c>
      <c r="AF74" s="10">
        <v>69</v>
      </c>
      <c r="AG74" s="22" t="s">
        <v>36</v>
      </c>
      <c r="AH74" s="22" t="s">
        <v>1554</v>
      </c>
      <c r="AI74" s="93">
        <v>0.010777083333333333</v>
      </c>
      <c r="AK74" s="10">
        <v>69</v>
      </c>
      <c r="AL74" s="7" t="s">
        <v>55</v>
      </c>
      <c r="AM74" s="30" t="str">
        <f>'[1]Vet Men'!$C$48</f>
        <v>Gareth Pritchard</v>
      </c>
      <c r="AN74" s="31">
        <v>0.013584224537037032</v>
      </c>
      <c r="AP74" s="10">
        <v>69</v>
      </c>
      <c r="AQ74" s="7" t="s">
        <v>34</v>
      </c>
      <c r="AR74" s="8" t="s">
        <v>1091</v>
      </c>
      <c r="AS74" s="11"/>
      <c r="AZ74" s="10">
        <v>69</v>
      </c>
      <c r="BA74" s="7" t="s">
        <v>20</v>
      </c>
      <c r="BB74" s="22" t="s">
        <v>1218</v>
      </c>
      <c r="BC74" s="92">
        <v>0.00945980324074074</v>
      </c>
    </row>
    <row r="75" spans="2:55" ht="15" thickBot="1">
      <c r="B75" s="10">
        <v>70</v>
      </c>
      <c r="C75" s="7" t="s">
        <v>78</v>
      </c>
      <c r="D75" s="9" t="s">
        <v>158</v>
      </c>
      <c r="E75" s="12">
        <v>0.007164155092592593</v>
      </c>
      <c r="G75" s="10">
        <v>70</v>
      </c>
      <c r="H75" s="7" t="s">
        <v>78</v>
      </c>
      <c r="I75" s="9" t="s">
        <v>314</v>
      </c>
      <c r="J75" s="12">
        <v>0.007636076388888885</v>
      </c>
      <c r="L75" s="10">
        <v>70</v>
      </c>
      <c r="M75" s="7" t="s">
        <v>30</v>
      </c>
      <c r="N75" s="30" t="s">
        <v>474</v>
      </c>
      <c r="O75" s="31">
        <v>0.006600694444444442</v>
      </c>
      <c r="Q75" s="10">
        <v>70</v>
      </c>
      <c r="R75" s="22" t="s">
        <v>83</v>
      </c>
      <c r="S75" s="22" t="s">
        <v>649</v>
      </c>
      <c r="T75" s="92">
        <v>0.007269594907407407</v>
      </c>
      <c r="V75" s="10">
        <v>70</v>
      </c>
      <c r="W75" s="7" t="s">
        <v>10</v>
      </c>
      <c r="X75" s="21" t="str">
        <f>'[1]U17 Boys'!$C$94</f>
        <v>Ben Winford</v>
      </c>
      <c r="Y75" s="12">
        <v>0.008949618055555556</v>
      </c>
      <c r="AA75" s="10">
        <v>70</v>
      </c>
      <c r="AB75" s="22" t="s">
        <v>36</v>
      </c>
      <c r="AC75" s="21" t="s">
        <v>2026</v>
      </c>
      <c r="AD75" s="21">
        <v>0.007646921296296296</v>
      </c>
      <c r="AF75" s="10">
        <v>70</v>
      </c>
      <c r="AG75" s="22" t="s">
        <v>14</v>
      </c>
      <c r="AH75" s="22" t="s">
        <v>1457</v>
      </c>
      <c r="AI75" s="92">
        <v>0.010788692129629629</v>
      </c>
      <c r="AK75" s="10">
        <v>70</v>
      </c>
      <c r="AL75" s="7" t="s">
        <v>32</v>
      </c>
      <c r="AM75" s="30" t="str">
        <f>'[1]Vet Men'!$C$204</f>
        <v>Neville Rowles</v>
      </c>
      <c r="AN75" s="31">
        <v>0.01364722222222222</v>
      </c>
      <c r="AP75" s="13">
        <v>70</v>
      </c>
      <c r="AQ75" s="14" t="s">
        <v>13</v>
      </c>
      <c r="AR75" s="37"/>
      <c r="AS75" s="16"/>
      <c r="AZ75" s="10">
        <v>70</v>
      </c>
      <c r="BA75" s="7" t="s">
        <v>11</v>
      </c>
      <c r="BB75" s="22" t="s">
        <v>1138</v>
      </c>
      <c r="BC75" s="92">
        <v>0.009473530092592592</v>
      </c>
    </row>
    <row r="76" spans="2:55" ht="13.5">
      <c r="B76" s="10">
        <v>71</v>
      </c>
      <c r="C76" s="7" t="s">
        <v>76</v>
      </c>
      <c r="D76" s="9" t="s">
        <v>123</v>
      </c>
      <c r="E76" s="12">
        <v>0.007165127314814815</v>
      </c>
      <c r="G76" s="10">
        <v>71</v>
      </c>
      <c r="H76" s="7" t="s">
        <v>83</v>
      </c>
      <c r="I76" s="8" t="s">
        <v>414</v>
      </c>
      <c r="J76" s="12">
        <v>0.007641006944444447</v>
      </c>
      <c r="L76" s="10">
        <v>71</v>
      </c>
      <c r="M76" s="7" t="s">
        <v>12</v>
      </c>
      <c r="N76" s="30" t="s">
        <v>441</v>
      </c>
      <c r="O76" s="31">
        <v>0.0066184374999999985</v>
      </c>
      <c r="Q76" s="10">
        <v>71</v>
      </c>
      <c r="R76" s="22" t="s">
        <v>54</v>
      </c>
      <c r="S76" s="21" t="s">
        <v>714</v>
      </c>
      <c r="T76" s="92">
        <v>0.007275416666666666</v>
      </c>
      <c r="V76" s="10">
        <v>71</v>
      </c>
      <c r="W76" s="7" t="s">
        <v>77</v>
      </c>
      <c r="X76" s="21" t="str">
        <f>'[1]U17 Boys'!$C$78</f>
        <v>Anold Perana</v>
      </c>
      <c r="Y76" s="12">
        <v>0.008969675925925926</v>
      </c>
      <c r="AA76" s="10">
        <v>71</v>
      </c>
      <c r="AB76" s="22" t="s">
        <v>13</v>
      </c>
      <c r="AC76" s="21" t="s">
        <v>2027</v>
      </c>
      <c r="AD76" s="21">
        <v>0.007656597222222222</v>
      </c>
      <c r="AF76" s="10">
        <v>71</v>
      </c>
      <c r="AG76" s="22" t="s">
        <v>30</v>
      </c>
      <c r="AH76" s="22" t="s">
        <v>1891</v>
      </c>
      <c r="AI76" s="93">
        <v>0.0107909375</v>
      </c>
      <c r="AK76" s="10">
        <v>71</v>
      </c>
      <c r="AL76" s="7" t="s">
        <v>26</v>
      </c>
      <c r="AM76" s="7" t="s">
        <v>1053</v>
      </c>
      <c r="AN76" s="31">
        <v>0.01365355324074074</v>
      </c>
      <c r="AZ76" s="10">
        <v>71</v>
      </c>
      <c r="BA76" s="7" t="s">
        <v>28</v>
      </c>
      <c r="BB76" s="21" t="s">
        <v>1179</v>
      </c>
      <c r="BC76" s="92">
        <v>0.009478043981481483</v>
      </c>
    </row>
    <row r="77" spans="2:55" ht="13.5">
      <c r="B77" s="10">
        <v>72</v>
      </c>
      <c r="C77" s="7" t="s">
        <v>1</v>
      </c>
      <c r="D77" s="9" t="s">
        <v>147</v>
      </c>
      <c r="E77" s="12">
        <v>0.007182141203703706</v>
      </c>
      <c r="G77" s="10">
        <v>72</v>
      </c>
      <c r="H77" s="7" t="s">
        <v>12</v>
      </c>
      <c r="I77" s="9" t="s">
        <v>275</v>
      </c>
      <c r="J77" s="12">
        <v>0.0076416319444444405</v>
      </c>
      <c r="L77" s="10">
        <v>72</v>
      </c>
      <c r="M77" s="7" t="s">
        <v>17</v>
      </c>
      <c r="N77" s="30" t="s">
        <v>453</v>
      </c>
      <c r="O77" s="31">
        <v>0.006640115740740741</v>
      </c>
      <c r="Q77" s="10">
        <v>72</v>
      </c>
      <c r="R77" s="22" t="s">
        <v>60</v>
      </c>
      <c r="S77" s="21" t="s">
        <v>727</v>
      </c>
      <c r="T77" s="92">
        <v>0.0072881249999999995</v>
      </c>
      <c r="V77" s="10">
        <v>72</v>
      </c>
      <c r="W77" s="7" t="s">
        <v>77</v>
      </c>
      <c r="X77" s="21" t="str">
        <f>'[1]U17 Boys'!$C$79</f>
        <v>Thomas Thayre</v>
      </c>
      <c r="Y77" s="12">
        <v>0.008978865740740739</v>
      </c>
      <c r="AA77" s="10">
        <v>72</v>
      </c>
      <c r="AB77" s="20" t="s">
        <v>6</v>
      </c>
      <c r="AC77" s="20" t="s">
        <v>2028</v>
      </c>
      <c r="AD77" s="23">
        <v>0.007664421296296297</v>
      </c>
      <c r="AF77" s="10">
        <v>72</v>
      </c>
      <c r="AG77" s="22" t="s">
        <v>43</v>
      </c>
      <c r="AH77" s="22" t="s">
        <v>1823</v>
      </c>
      <c r="AI77" s="31">
        <v>0.01080474537037037</v>
      </c>
      <c r="AK77" s="10">
        <v>72</v>
      </c>
      <c r="AL77" s="7" t="s">
        <v>40</v>
      </c>
      <c r="AM77" s="30" t="s">
        <v>1054</v>
      </c>
      <c r="AN77" s="31">
        <v>0.01367412037037037</v>
      </c>
      <c r="AZ77" s="10">
        <v>72</v>
      </c>
      <c r="BA77" s="7" t="s">
        <v>18</v>
      </c>
      <c r="BB77" s="22" t="s">
        <v>1162</v>
      </c>
      <c r="BC77" s="92">
        <v>0.009488888888888889</v>
      </c>
    </row>
    <row r="78" spans="2:55" ht="13.5">
      <c r="B78" s="10">
        <v>73</v>
      </c>
      <c r="C78" s="7" t="s">
        <v>79</v>
      </c>
      <c r="D78" s="9" t="s">
        <v>186</v>
      </c>
      <c r="E78" s="12">
        <v>0.007189965277777777</v>
      </c>
      <c r="G78" s="10">
        <v>73</v>
      </c>
      <c r="H78" s="7" t="s">
        <v>14</v>
      </c>
      <c r="I78" s="9" t="s">
        <v>319</v>
      </c>
      <c r="J78" s="12">
        <v>0.007659340277777777</v>
      </c>
      <c r="L78" s="10">
        <v>73</v>
      </c>
      <c r="M78" s="7" t="s">
        <v>9</v>
      </c>
      <c r="N78" s="7" t="s">
        <v>464</v>
      </c>
      <c r="O78" s="31">
        <v>0.0066447569444444445</v>
      </c>
      <c r="Q78" s="10">
        <v>73</v>
      </c>
      <c r="R78" s="22" t="s">
        <v>86</v>
      </c>
      <c r="S78" s="22" t="s">
        <v>650</v>
      </c>
      <c r="T78" s="92">
        <v>0.007291087962962963</v>
      </c>
      <c r="V78" s="10">
        <v>73</v>
      </c>
      <c r="W78" s="7" t="s">
        <v>6</v>
      </c>
      <c r="X78" s="21" t="str">
        <f>'[1]U17 Boys'!$C$55</f>
        <v>Jamie Webster</v>
      </c>
      <c r="Y78" s="12">
        <v>0.009002893518518521</v>
      </c>
      <c r="AA78" s="10">
        <v>73</v>
      </c>
      <c r="AB78" s="22" t="s">
        <v>81</v>
      </c>
      <c r="AC78" s="21" t="s">
        <v>2029</v>
      </c>
      <c r="AD78" s="21">
        <v>0.0076714120370370365</v>
      </c>
      <c r="AF78" s="10">
        <v>73</v>
      </c>
      <c r="AG78" s="22" t="s">
        <v>17</v>
      </c>
      <c r="AH78" s="22" t="s">
        <v>1789</v>
      </c>
      <c r="AI78" s="92">
        <v>0.010812268518518516</v>
      </c>
      <c r="AK78" s="10">
        <v>73</v>
      </c>
      <c r="AL78" s="7" t="s">
        <v>8</v>
      </c>
      <c r="AM78" s="30" t="s">
        <v>1055</v>
      </c>
      <c r="AN78" s="31">
        <v>0.013723032407407408</v>
      </c>
      <c r="AZ78" s="10">
        <v>73</v>
      </c>
      <c r="BA78" s="7" t="s">
        <v>29</v>
      </c>
      <c r="BB78" s="22" t="s">
        <v>1290</v>
      </c>
      <c r="BC78" s="92">
        <v>0.00950613425925926</v>
      </c>
    </row>
    <row r="79" spans="2:55" ht="13.5">
      <c r="B79" s="10">
        <v>74</v>
      </c>
      <c r="C79" s="7" t="s">
        <v>12</v>
      </c>
      <c r="D79" s="9" t="s">
        <v>183</v>
      </c>
      <c r="E79" s="12">
        <v>0.007192210648148149</v>
      </c>
      <c r="G79" s="10">
        <v>74</v>
      </c>
      <c r="H79" s="7" t="s">
        <v>1</v>
      </c>
      <c r="I79" s="9" t="s">
        <v>404</v>
      </c>
      <c r="J79" s="12">
        <v>0.0076655439814814815</v>
      </c>
      <c r="L79" s="10">
        <v>74</v>
      </c>
      <c r="M79" s="7" t="s">
        <v>4</v>
      </c>
      <c r="N79" s="30" t="s">
        <v>499</v>
      </c>
      <c r="O79" s="31">
        <v>0.006645567129629628</v>
      </c>
      <c r="Q79" s="10">
        <v>74</v>
      </c>
      <c r="R79" s="22" t="s">
        <v>26</v>
      </c>
      <c r="S79" s="22" t="s">
        <v>752</v>
      </c>
      <c r="T79" s="92">
        <v>0.007291666666666666</v>
      </c>
      <c r="V79" s="10">
        <v>74</v>
      </c>
      <c r="W79" s="7" t="s">
        <v>6</v>
      </c>
      <c r="X79" s="21" t="str">
        <f>'[1]U17 Boys'!$C$52</f>
        <v>Jake Harrison</v>
      </c>
      <c r="Y79" s="12">
        <v>0.00902920138888889</v>
      </c>
      <c r="AA79" s="10">
        <v>74</v>
      </c>
      <c r="AB79" s="22" t="s">
        <v>76</v>
      </c>
      <c r="AC79" s="22" t="s">
        <v>992</v>
      </c>
      <c r="AD79" s="21">
        <v>0.007686539351851852</v>
      </c>
      <c r="AF79" s="10">
        <v>74</v>
      </c>
      <c r="AG79" s="22" t="s">
        <v>0</v>
      </c>
      <c r="AH79" s="22" t="s">
        <v>1689</v>
      </c>
      <c r="AI79" s="92">
        <v>0.01081292824074074</v>
      </c>
      <c r="AK79" s="10">
        <v>74</v>
      </c>
      <c r="AL79" s="7" t="s">
        <v>34</v>
      </c>
      <c r="AM79" s="30" t="str">
        <f>'[1]Vet Men'!$C$28</f>
        <v>Simon Woodley</v>
      </c>
      <c r="AN79" s="31">
        <v>0.01374043981481482</v>
      </c>
      <c r="AZ79" s="10">
        <v>74</v>
      </c>
      <c r="BA79" s="7" t="s">
        <v>43</v>
      </c>
      <c r="BB79" s="21" t="s">
        <v>1215</v>
      </c>
      <c r="BC79" s="92">
        <v>0.009525694444444446</v>
      </c>
    </row>
    <row r="80" spans="2:55" ht="13.5">
      <c r="B80" s="10">
        <v>75</v>
      </c>
      <c r="C80" s="7" t="s">
        <v>1</v>
      </c>
      <c r="D80" s="8" t="s">
        <v>145</v>
      </c>
      <c r="E80" s="12">
        <v>0.007195798611111112</v>
      </c>
      <c r="G80" s="10">
        <v>75</v>
      </c>
      <c r="H80" s="7" t="s">
        <v>12</v>
      </c>
      <c r="I80" s="8" t="s">
        <v>409</v>
      </c>
      <c r="J80" s="12">
        <v>0.007678553240740739</v>
      </c>
      <c r="L80" s="10">
        <v>75</v>
      </c>
      <c r="M80" s="7" t="s">
        <v>29</v>
      </c>
      <c r="N80" s="7" t="s">
        <v>602</v>
      </c>
      <c r="O80" s="31">
        <v>0.006657905092592593</v>
      </c>
      <c r="Q80" s="10">
        <v>75</v>
      </c>
      <c r="R80" s="22" t="s">
        <v>18</v>
      </c>
      <c r="S80" s="22" t="s">
        <v>651</v>
      </c>
      <c r="T80" s="92">
        <v>0.0073003124999999995</v>
      </c>
      <c r="V80" s="10">
        <v>75</v>
      </c>
      <c r="W80" s="7" t="s">
        <v>8</v>
      </c>
      <c r="X80" s="21" t="str">
        <f>'[1]U17 Boys'!$C$87</f>
        <v>Ben Gardiner</v>
      </c>
      <c r="Y80" s="12">
        <v>0.009042858796296297</v>
      </c>
      <c r="AA80" s="10">
        <v>75</v>
      </c>
      <c r="AB80" s="22" t="s">
        <v>25</v>
      </c>
      <c r="AC80" s="21" t="s">
        <v>2030</v>
      </c>
      <c r="AD80" s="21">
        <v>0.007693634259259257</v>
      </c>
      <c r="AF80" s="10">
        <v>75</v>
      </c>
      <c r="AG80" s="22" t="s">
        <v>34</v>
      </c>
      <c r="AH80" s="22" t="s">
        <v>1659</v>
      </c>
      <c r="AI80" s="92">
        <v>0.010820289351851852</v>
      </c>
      <c r="AK80" s="10">
        <v>75</v>
      </c>
      <c r="AL80" s="7" t="s">
        <v>42</v>
      </c>
      <c r="AM80" s="30" t="s">
        <v>1056</v>
      </c>
      <c r="AN80" s="31">
        <v>0.013867060185185187</v>
      </c>
      <c r="AZ80" s="10">
        <v>75</v>
      </c>
      <c r="BA80" s="7" t="s">
        <v>16</v>
      </c>
      <c r="BB80" s="22" t="s">
        <v>1202</v>
      </c>
      <c r="BC80" s="92">
        <v>0.009545104166666667</v>
      </c>
    </row>
    <row r="81" spans="2:55" ht="13.5">
      <c r="B81" s="10">
        <v>76</v>
      </c>
      <c r="C81" s="7" t="s">
        <v>28</v>
      </c>
      <c r="D81" s="9" t="s">
        <v>160</v>
      </c>
      <c r="E81" s="12">
        <v>0.007200960648148149</v>
      </c>
      <c r="G81" s="10">
        <v>76</v>
      </c>
      <c r="H81" s="7" t="s">
        <v>17</v>
      </c>
      <c r="I81" s="9" t="s">
        <v>335</v>
      </c>
      <c r="J81" s="12">
        <v>0.007687800925925928</v>
      </c>
      <c r="L81" s="10">
        <v>76</v>
      </c>
      <c r="M81" s="7" t="s">
        <v>58</v>
      </c>
      <c r="N81" s="7" t="s">
        <v>559</v>
      </c>
      <c r="O81" s="31">
        <v>0.00666832175925926</v>
      </c>
      <c r="Q81" s="10">
        <v>76</v>
      </c>
      <c r="R81" s="22" t="s">
        <v>8</v>
      </c>
      <c r="S81" s="21" t="s">
        <v>764</v>
      </c>
      <c r="T81" s="92">
        <v>0.007302199074074072</v>
      </c>
      <c r="V81" s="10">
        <v>76</v>
      </c>
      <c r="W81" s="7" t="s">
        <v>76</v>
      </c>
      <c r="X81" s="21" t="str">
        <f>'[1]U17 Boys'!$C$37</f>
        <v>Oliver Hall</v>
      </c>
      <c r="Y81" s="12">
        <v>0.009090162037037042</v>
      </c>
      <c r="AA81" s="10">
        <v>76</v>
      </c>
      <c r="AB81" s="22" t="s">
        <v>84</v>
      </c>
      <c r="AC81" s="21" t="s">
        <v>2031</v>
      </c>
      <c r="AD81" s="21">
        <v>0.00769556712962963</v>
      </c>
      <c r="AF81" s="10">
        <v>76</v>
      </c>
      <c r="AG81" s="22" t="s">
        <v>69</v>
      </c>
      <c r="AH81" s="22" t="s">
        <v>1407</v>
      </c>
      <c r="AI81" s="92">
        <v>0.01082175925925926</v>
      </c>
      <c r="AK81" s="10">
        <v>76</v>
      </c>
      <c r="AL81" s="7" t="s">
        <v>44</v>
      </c>
      <c r="AM81" s="30" t="str">
        <f>'[1]Vet Men'!$C$134</f>
        <v>Mike James</v>
      </c>
      <c r="AN81" s="31">
        <v>0.013884340277777782</v>
      </c>
      <c r="AZ81" s="10">
        <v>76</v>
      </c>
      <c r="BA81" s="7" t="s">
        <v>20</v>
      </c>
      <c r="BB81" s="21" t="s">
        <v>1124</v>
      </c>
      <c r="BC81" s="92">
        <v>0.009546990740740743</v>
      </c>
    </row>
    <row r="82" spans="2:55" ht="13.5">
      <c r="B82" s="10">
        <v>77</v>
      </c>
      <c r="C82" s="7" t="s">
        <v>81</v>
      </c>
      <c r="D82" s="9" t="s">
        <v>171</v>
      </c>
      <c r="E82" s="12">
        <v>0.007203275462962965</v>
      </c>
      <c r="G82" s="10">
        <v>77</v>
      </c>
      <c r="H82" s="7" t="s">
        <v>76</v>
      </c>
      <c r="I82" s="9" t="s">
        <v>281</v>
      </c>
      <c r="J82" s="12">
        <v>0.007690694444444448</v>
      </c>
      <c r="L82" s="10">
        <v>77</v>
      </c>
      <c r="M82" s="7" t="s">
        <v>23</v>
      </c>
      <c r="N82" s="7" t="s">
        <v>504</v>
      </c>
      <c r="O82" s="31">
        <v>0.006668368055555555</v>
      </c>
      <c r="Q82" s="10">
        <v>77</v>
      </c>
      <c r="R82" s="22" t="s">
        <v>10</v>
      </c>
      <c r="S82" s="21" t="s">
        <v>812</v>
      </c>
      <c r="T82" s="92">
        <v>0.007303784722222222</v>
      </c>
      <c r="V82" s="10">
        <v>77</v>
      </c>
      <c r="W82" s="7" t="s">
        <v>9</v>
      </c>
      <c r="X82" s="21" t="str">
        <f>'[1]U17 Boys'!$C$129</f>
        <v>Max Brazier</v>
      </c>
      <c r="Y82" s="12">
        <v>0.009092175925925927</v>
      </c>
      <c r="AA82" s="10">
        <v>77</v>
      </c>
      <c r="AB82" s="22" t="s">
        <v>69</v>
      </c>
      <c r="AC82" s="21" t="s">
        <v>1987</v>
      </c>
      <c r="AD82" s="21">
        <v>0.007696759259259261</v>
      </c>
      <c r="AF82" s="10">
        <v>77</v>
      </c>
      <c r="AG82" s="22" t="s">
        <v>13</v>
      </c>
      <c r="AH82" s="22" t="s">
        <v>1665</v>
      </c>
      <c r="AI82" s="92">
        <v>0.010829016203703704</v>
      </c>
      <c r="AK82" s="10">
        <v>77</v>
      </c>
      <c r="AL82" s="7" t="s">
        <v>55</v>
      </c>
      <c r="AM82" s="7" t="s">
        <v>1057</v>
      </c>
      <c r="AN82" s="31">
        <v>0.013994872685185185</v>
      </c>
      <c r="AZ82" s="10">
        <v>77</v>
      </c>
      <c r="BA82" s="7" t="s">
        <v>92</v>
      </c>
      <c r="BB82" s="21" t="s">
        <v>1168</v>
      </c>
      <c r="BC82" s="92">
        <v>0.009556678240740742</v>
      </c>
    </row>
    <row r="83" spans="2:55" ht="13.5">
      <c r="B83" s="10">
        <v>78</v>
      </c>
      <c r="C83" s="7" t="s">
        <v>8</v>
      </c>
      <c r="D83" s="8" t="s">
        <v>241</v>
      </c>
      <c r="E83" s="12">
        <v>0.007205706018518518</v>
      </c>
      <c r="G83" s="10">
        <v>78</v>
      </c>
      <c r="H83" s="7" t="s">
        <v>14</v>
      </c>
      <c r="I83" s="8" t="s">
        <v>373</v>
      </c>
      <c r="J83" s="12">
        <v>0.007698645833333333</v>
      </c>
      <c r="L83" s="10">
        <v>78</v>
      </c>
      <c r="M83" s="7" t="s">
        <v>1</v>
      </c>
      <c r="N83" s="7" t="s">
        <v>555</v>
      </c>
      <c r="O83" s="31">
        <v>0.0066740740740740745</v>
      </c>
      <c r="Q83" s="10">
        <v>78</v>
      </c>
      <c r="R83" s="22" t="s">
        <v>17</v>
      </c>
      <c r="S83" s="21" t="s">
        <v>758</v>
      </c>
      <c r="T83" s="92">
        <v>0.007309722222222221</v>
      </c>
      <c r="V83" s="10">
        <v>78</v>
      </c>
      <c r="W83" s="7" t="s">
        <v>1</v>
      </c>
      <c r="X83" s="21" t="str">
        <f>'[1]U17 Boys'!$C$65</f>
        <v>Xavier Booth</v>
      </c>
      <c r="Y83" s="12">
        <v>0.00911071759259259</v>
      </c>
      <c r="AA83" s="10">
        <v>78</v>
      </c>
      <c r="AB83" s="22" t="s">
        <v>76</v>
      </c>
      <c r="AC83" s="21" t="s">
        <v>2032</v>
      </c>
      <c r="AD83" s="21">
        <v>0.0077112268518518545</v>
      </c>
      <c r="AF83" s="10">
        <v>78</v>
      </c>
      <c r="AG83" s="22" t="s">
        <v>54</v>
      </c>
      <c r="AH83" s="22" t="s">
        <v>1893</v>
      </c>
      <c r="AI83" s="31">
        <v>0.010831597222222223</v>
      </c>
      <c r="AK83" s="10">
        <v>78</v>
      </c>
      <c r="AL83" s="7" t="s">
        <v>46</v>
      </c>
      <c r="AM83" s="7" t="s">
        <v>1058</v>
      </c>
      <c r="AN83" s="31">
        <v>0.014040659722222223</v>
      </c>
      <c r="AZ83" s="10">
        <v>78</v>
      </c>
      <c r="BA83" s="7" t="s">
        <v>35</v>
      </c>
      <c r="BB83" s="21" t="s">
        <v>1128</v>
      </c>
      <c r="BC83" s="92">
        <v>0.009571064814814813</v>
      </c>
    </row>
    <row r="84" spans="2:55" ht="13.5">
      <c r="B84" s="10">
        <v>79</v>
      </c>
      <c r="C84" s="7" t="s">
        <v>13</v>
      </c>
      <c r="D84" s="9" t="s">
        <v>172</v>
      </c>
      <c r="E84" s="12">
        <v>0.00720894675925926</v>
      </c>
      <c r="G84" s="10">
        <v>79</v>
      </c>
      <c r="H84" s="7" t="s">
        <v>1</v>
      </c>
      <c r="I84" s="8" t="s">
        <v>427</v>
      </c>
      <c r="J84" s="12">
        <v>0.007703553240740742</v>
      </c>
      <c r="L84" s="10">
        <v>79</v>
      </c>
      <c r="M84" s="7" t="s">
        <v>26</v>
      </c>
      <c r="N84" s="7" t="s">
        <v>523</v>
      </c>
      <c r="O84" s="31">
        <v>0.00669505787037037</v>
      </c>
      <c r="Q84" s="10">
        <v>79</v>
      </c>
      <c r="R84" s="22" t="s">
        <v>8</v>
      </c>
      <c r="S84" s="21" t="s">
        <v>718</v>
      </c>
      <c r="T84" s="92">
        <v>0.0073135879629629644</v>
      </c>
      <c r="V84" s="10">
        <v>79</v>
      </c>
      <c r="W84" s="7" t="s">
        <v>42</v>
      </c>
      <c r="X84" s="22" t="str">
        <f>'[1]U17 Boys'!$C$98</f>
        <v>Robbie Tambling</v>
      </c>
      <c r="Y84" s="12">
        <v>0.009113078703703703</v>
      </c>
      <c r="AA84" s="10">
        <v>79</v>
      </c>
      <c r="AB84" s="22" t="s">
        <v>25</v>
      </c>
      <c r="AC84" s="22" t="s">
        <v>993</v>
      </c>
      <c r="AD84" s="21">
        <v>0.00771269675925926</v>
      </c>
      <c r="AF84" s="10">
        <v>79</v>
      </c>
      <c r="AG84" s="22" t="s">
        <v>19</v>
      </c>
      <c r="AH84" s="22" t="s">
        <v>1808</v>
      </c>
      <c r="AI84" s="93">
        <v>0.010839050925925922</v>
      </c>
      <c r="AK84" s="10">
        <v>79</v>
      </c>
      <c r="AL84" s="7" t="s">
        <v>55</v>
      </c>
      <c r="AM84" s="30" t="s">
        <v>1059</v>
      </c>
      <c r="AN84" s="31">
        <v>0.014043668981481482</v>
      </c>
      <c r="AZ84" s="10">
        <v>79</v>
      </c>
      <c r="BA84" s="7" t="s">
        <v>1</v>
      </c>
      <c r="BB84" s="21" t="s">
        <v>1160</v>
      </c>
      <c r="BC84" s="92">
        <v>0.009585960648148147</v>
      </c>
    </row>
    <row r="85" spans="2:55" ht="13.5">
      <c r="B85" s="10">
        <v>80</v>
      </c>
      <c r="C85" s="7" t="s">
        <v>26</v>
      </c>
      <c r="D85" s="9" t="s">
        <v>210</v>
      </c>
      <c r="E85" s="12">
        <v>0.007210150462962963</v>
      </c>
      <c r="G85" s="10">
        <v>80</v>
      </c>
      <c r="H85" s="7" t="s">
        <v>8</v>
      </c>
      <c r="I85" s="8" t="s">
        <v>295</v>
      </c>
      <c r="J85" s="12">
        <v>0.007712997685185186</v>
      </c>
      <c r="L85" s="10">
        <v>80</v>
      </c>
      <c r="M85" s="7" t="s">
        <v>9</v>
      </c>
      <c r="N85" s="30" t="s">
        <v>466</v>
      </c>
      <c r="O85" s="31">
        <v>0.006699270833333335</v>
      </c>
      <c r="Q85" s="10">
        <v>80</v>
      </c>
      <c r="R85" s="22" t="s">
        <v>17</v>
      </c>
      <c r="S85" s="21" t="s">
        <v>723</v>
      </c>
      <c r="T85" s="92">
        <v>0.007313587962962966</v>
      </c>
      <c r="V85" s="10">
        <v>80</v>
      </c>
      <c r="W85" s="7" t="s">
        <v>36</v>
      </c>
      <c r="X85" s="21" t="str">
        <f>'[1]U17 Boys'!$C$20</f>
        <v>Tom Mead</v>
      </c>
      <c r="Y85" s="12">
        <v>0.009130787037037036</v>
      </c>
      <c r="AA85" s="10">
        <v>80</v>
      </c>
      <c r="AB85" s="22" t="s">
        <v>76</v>
      </c>
      <c r="AC85" s="23" t="s">
        <v>2033</v>
      </c>
      <c r="AD85" s="21">
        <v>0.007719907407407406</v>
      </c>
      <c r="AF85" s="10">
        <v>80</v>
      </c>
      <c r="AG85" s="22" t="s">
        <v>3</v>
      </c>
      <c r="AH85" s="22" t="s">
        <v>1521</v>
      </c>
      <c r="AI85" s="93">
        <v>0.010840659722222222</v>
      </c>
      <c r="AK85" s="10">
        <v>80</v>
      </c>
      <c r="AL85" s="7" t="s">
        <v>55</v>
      </c>
      <c r="AM85" s="30" t="str">
        <f>'[1]Vet Men'!$C$47</f>
        <v>Martin Viriam</v>
      </c>
      <c r="AN85" s="31">
        <v>0.014062534722222221</v>
      </c>
      <c r="AZ85" s="10">
        <v>80</v>
      </c>
      <c r="BA85" s="7" t="s">
        <v>12</v>
      </c>
      <c r="BB85" s="21" t="s">
        <v>1152</v>
      </c>
      <c r="BC85" s="92">
        <v>0.009596874999999998</v>
      </c>
    </row>
    <row r="86" spans="2:55" ht="13.5">
      <c r="B86" s="10">
        <v>81</v>
      </c>
      <c r="C86" s="7" t="s">
        <v>29</v>
      </c>
      <c r="D86" s="9" t="s">
        <v>257</v>
      </c>
      <c r="E86" s="12">
        <v>0.007223032407407408</v>
      </c>
      <c r="G86" s="10">
        <v>81</v>
      </c>
      <c r="H86" s="7" t="s">
        <v>6</v>
      </c>
      <c r="I86" s="8" t="s">
        <v>382</v>
      </c>
      <c r="J86" s="12">
        <v>0.0077157754629629625</v>
      </c>
      <c r="L86" s="10">
        <v>81</v>
      </c>
      <c r="M86" s="7" t="s">
        <v>69</v>
      </c>
      <c r="N86" s="30" t="s">
        <v>906</v>
      </c>
      <c r="O86" s="31">
        <v>0.0067013888888888895</v>
      </c>
      <c r="Q86" s="10">
        <v>81</v>
      </c>
      <c r="R86" s="22" t="s">
        <v>54</v>
      </c>
      <c r="S86" s="22" t="s">
        <v>652</v>
      </c>
      <c r="T86" s="92">
        <v>0.0073215625</v>
      </c>
      <c r="V86" s="10">
        <v>81</v>
      </c>
      <c r="W86" s="7" t="s">
        <v>9</v>
      </c>
      <c r="X86" s="21" t="str">
        <f>'[1]U17 Boys'!$C$128</f>
        <v>Sam Kane</v>
      </c>
      <c r="Y86" s="12">
        <v>0.00914659722222222</v>
      </c>
      <c r="AA86" s="10">
        <v>81</v>
      </c>
      <c r="AB86" s="22" t="s">
        <v>91</v>
      </c>
      <c r="AC86" s="21" t="s">
        <v>2034</v>
      </c>
      <c r="AD86" s="21">
        <v>0.007720208333333332</v>
      </c>
      <c r="AF86" s="10">
        <v>81</v>
      </c>
      <c r="AG86" s="22" t="s">
        <v>10</v>
      </c>
      <c r="AH86" s="22" t="s">
        <v>1831</v>
      </c>
      <c r="AI86" s="93">
        <v>0.010844826388888885</v>
      </c>
      <c r="AK86" s="10">
        <v>81</v>
      </c>
      <c r="AL86" s="7" t="s">
        <v>17</v>
      </c>
      <c r="AM86" s="30" t="s">
        <v>1060</v>
      </c>
      <c r="AN86" s="31">
        <v>0.014130856481481486</v>
      </c>
      <c r="AZ86" s="10">
        <v>81</v>
      </c>
      <c r="BA86" s="7" t="s">
        <v>14</v>
      </c>
      <c r="BB86" s="22" t="s">
        <v>1254</v>
      </c>
      <c r="BC86" s="92">
        <v>0.009598148148148149</v>
      </c>
    </row>
    <row r="87" spans="2:55" ht="13.5">
      <c r="B87" s="10">
        <v>82</v>
      </c>
      <c r="C87" s="7" t="s">
        <v>42</v>
      </c>
      <c r="D87" s="4" t="s">
        <v>261</v>
      </c>
      <c r="E87" s="11">
        <v>0.007233796296296296</v>
      </c>
      <c r="G87" s="10">
        <v>82</v>
      </c>
      <c r="H87" s="7" t="s">
        <v>75</v>
      </c>
      <c r="I87" s="9" t="s">
        <v>272</v>
      </c>
      <c r="J87" s="12">
        <v>0.007718090277777779</v>
      </c>
      <c r="L87" s="10">
        <v>82</v>
      </c>
      <c r="M87" s="7" t="s">
        <v>13</v>
      </c>
      <c r="N87" s="7" t="s">
        <v>539</v>
      </c>
      <c r="O87" s="31">
        <v>0.006708761574074074</v>
      </c>
      <c r="Q87" s="10">
        <v>82</v>
      </c>
      <c r="R87" s="22" t="s">
        <v>8</v>
      </c>
      <c r="S87" s="21" t="s">
        <v>698</v>
      </c>
      <c r="T87" s="92">
        <v>0.007322916666666667</v>
      </c>
      <c r="V87" s="10">
        <v>82</v>
      </c>
      <c r="W87" s="7" t="s">
        <v>29</v>
      </c>
      <c r="X87" s="21" t="str">
        <f>'[1]U17 Boys'!$C$44</f>
        <v>Mezyan Freds</v>
      </c>
      <c r="Y87" s="12">
        <v>0.009148888888888889</v>
      </c>
      <c r="AA87" s="10">
        <v>82</v>
      </c>
      <c r="AB87" s="22" t="s">
        <v>54</v>
      </c>
      <c r="AC87" s="21" t="s">
        <v>2035</v>
      </c>
      <c r="AD87" s="21">
        <v>0.0077268865740740735</v>
      </c>
      <c r="AF87" s="10">
        <v>82</v>
      </c>
      <c r="AG87" s="22" t="s">
        <v>12</v>
      </c>
      <c r="AH87" s="22" t="s">
        <v>1899</v>
      </c>
      <c r="AI87" s="92">
        <v>0.010847731481481483</v>
      </c>
      <c r="AK87" s="10">
        <v>82</v>
      </c>
      <c r="AL87" s="7" t="s">
        <v>46</v>
      </c>
      <c r="AM87" s="30" t="s">
        <v>1061</v>
      </c>
      <c r="AN87" s="31">
        <v>0.014148229166666665</v>
      </c>
      <c r="AZ87" s="10">
        <v>82</v>
      </c>
      <c r="BA87" s="7" t="s">
        <v>43</v>
      </c>
      <c r="BB87" s="21" t="s">
        <v>1143</v>
      </c>
      <c r="BC87" s="92">
        <v>0.009629710648148148</v>
      </c>
    </row>
    <row r="88" spans="2:55" ht="13.5">
      <c r="B88" s="10">
        <v>83</v>
      </c>
      <c r="C88" s="7" t="s">
        <v>69</v>
      </c>
      <c r="D88" s="6" t="s">
        <v>101</v>
      </c>
      <c r="E88" s="11">
        <v>0.007245370370370371</v>
      </c>
      <c r="G88" s="10">
        <v>83</v>
      </c>
      <c r="H88" s="7" t="s">
        <v>69</v>
      </c>
      <c r="I88" s="9" t="s">
        <v>1965</v>
      </c>
      <c r="J88" s="12">
        <v>0.007719907407407406</v>
      </c>
      <c r="L88" s="10">
        <v>83</v>
      </c>
      <c r="M88" s="7" t="s">
        <v>4</v>
      </c>
      <c r="N88" s="30" t="s">
        <v>498</v>
      </c>
      <c r="O88" s="31">
        <v>0.006711840277777777</v>
      </c>
      <c r="Q88" s="10">
        <v>83</v>
      </c>
      <c r="R88" s="22" t="s">
        <v>17</v>
      </c>
      <c r="S88" s="22" t="s">
        <v>653</v>
      </c>
      <c r="T88" s="92">
        <v>0.007338773148148148</v>
      </c>
      <c r="V88" s="10">
        <v>83</v>
      </c>
      <c r="W88" s="7" t="s">
        <v>25</v>
      </c>
      <c r="X88" s="21" t="str">
        <f>'[1]U17 Boys'!$C$108</f>
        <v>Cameron Clarke</v>
      </c>
      <c r="Y88" s="12">
        <v>0.009156365740740743</v>
      </c>
      <c r="AA88" s="10">
        <v>83</v>
      </c>
      <c r="AB88" s="22" t="s">
        <v>76</v>
      </c>
      <c r="AC88" s="21" t="s">
        <v>2036</v>
      </c>
      <c r="AD88" s="21">
        <v>0.007747685185185184</v>
      </c>
      <c r="AF88" s="10">
        <v>83</v>
      </c>
      <c r="AG88" s="22" t="s">
        <v>21</v>
      </c>
      <c r="AH88" s="22" t="s">
        <v>1753</v>
      </c>
      <c r="AI88" s="92">
        <v>0.010847997685185186</v>
      </c>
      <c r="AK88" s="10">
        <v>83</v>
      </c>
      <c r="AL88" s="7" t="s">
        <v>17</v>
      </c>
      <c r="AM88" s="7" t="s">
        <v>1062</v>
      </c>
      <c r="AN88" s="31">
        <v>0.014170914351851851</v>
      </c>
      <c r="AZ88" s="10">
        <v>83</v>
      </c>
      <c r="BA88" s="7" t="s">
        <v>43</v>
      </c>
      <c r="BB88" s="21" t="s">
        <v>1144</v>
      </c>
      <c r="BC88" s="92">
        <v>0.009630289351851853</v>
      </c>
    </row>
    <row r="89" spans="2:55" ht="13.5">
      <c r="B89" s="10">
        <v>84</v>
      </c>
      <c r="C89" s="7" t="s">
        <v>69</v>
      </c>
      <c r="D89" s="6" t="s">
        <v>102</v>
      </c>
      <c r="E89" s="11">
        <v>0.007280092592592593</v>
      </c>
      <c r="G89" s="10">
        <v>84</v>
      </c>
      <c r="H89" s="7" t="s">
        <v>79</v>
      </c>
      <c r="I89" s="8" t="s">
        <v>367</v>
      </c>
      <c r="J89" s="12">
        <v>0.007722106481481481</v>
      </c>
      <c r="L89" s="10">
        <v>84</v>
      </c>
      <c r="M89" s="7" t="s">
        <v>86</v>
      </c>
      <c r="N89" s="30" t="s">
        <v>503</v>
      </c>
      <c r="O89" s="31">
        <v>0.006720023148148145</v>
      </c>
      <c r="Q89" s="10">
        <v>84</v>
      </c>
      <c r="R89" s="22" t="s">
        <v>13</v>
      </c>
      <c r="S89" s="22" t="s">
        <v>654</v>
      </c>
      <c r="T89" s="92">
        <v>0.007369409722222222</v>
      </c>
      <c r="V89" s="10">
        <v>84</v>
      </c>
      <c r="W89" s="7" t="s">
        <v>0</v>
      </c>
      <c r="X89" s="21" t="str">
        <f>'[1]U17 Boys'!$C$48</f>
        <v>Oliver Haddad</v>
      </c>
      <c r="Y89" s="12">
        <v>0.00917326388888889</v>
      </c>
      <c r="AA89" s="10">
        <v>84</v>
      </c>
      <c r="AB89" s="22" t="s">
        <v>69</v>
      </c>
      <c r="AC89" s="22" t="s">
        <v>1985</v>
      </c>
      <c r="AD89" s="21">
        <v>0.007754629629629629</v>
      </c>
      <c r="AF89" s="10">
        <v>84</v>
      </c>
      <c r="AG89" s="22" t="s">
        <v>1</v>
      </c>
      <c r="AH89" s="22" t="s">
        <v>1432</v>
      </c>
      <c r="AI89" s="93">
        <v>0.010857986111111113</v>
      </c>
      <c r="AK89" s="10">
        <v>84</v>
      </c>
      <c r="AL89" s="7" t="s">
        <v>6</v>
      </c>
      <c r="AM89" s="30" t="s">
        <v>1063</v>
      </c>
      <c r="AN89" s="31">
        <v>0.014267430555555552</v>
      </c>
      <c r="AZ89" s="10">
        <v>84</v>
      </c>
      <c r="BA89" s="7" t="s">
        <v>12</v>
      </c>
      <c r="BB89" s="22" t="s">
        <v>1150</v>
      </c>
      <c r="BC89" s="92">
        <v>0.009647997685185185</v>
      </c>
    </row>
    <row r="90" spans="2:55" ht="13.5">
      <c r="B90" s="10">
        <v>85</v>
      </c>
      <c r="C90" s="7" t="s">
        <v>60</v>
      </c>
      <c r="D90" s="9" t="s">
        <v>255</v>
      </c>
      <c r="E90" s="12">
        <v>0.0072850347222222205</v>
      </c>
      <c r="G90" s="10">
        <v>85</v>
      </c>
      <c r="H90" s="7" t="s">
        <v>36</v>
      </c>
      <c r="I90" s="8" t="s">
        <v>307</v>
      </c>
      <c r="J90" s="12">
        <v>0.007726076388888888</v>
      </c>
      <c r="L90" s="10">
        <v>85</v>
      </c>
      <c r="M90" s="7" t="s">
        <v>8</v>
      </c>
      <c r="N90" s="7" t="s">
        <v>519</v>
      </c>
      <c r="O90" s="31">
        <v>0.0067203703703703705</v>
      </c>
      <c r="Q90" s="10">
        <v>85</v>
      </c>
      <c r="R90" s="22" t="s">
        <v>33</v>
      </c>
      <c r="S90" s="21" t="s">
        <v>747</v>
      </c>
      <c r="T90" s="92">
        <v>0.007377476851851854</v>
      </c>
      <c r="V90" s="10">
        <v>85</v>
      </c>
      <c r="W90" s="7" t="s">
        <v>78</v>
      </c>
      <c r="X90" s="21" t="str">
        <f>'[1]U17 Boys'!$C$3</f>
        <v>Adam Kimber</v>
      </c>
      <c r="Y90" s="12">
        <v>0.00920030092592593</v>
      </c>
      <c r="AA90" s="10">
        <v>85</v>
      </c>
      <c r="AB90" s="22" t="s">
        <v>48</v>
      </c>
      <c r="AC90" s="21" t="s">
        <v>2037</v>
      </c>
      <c r="AD90" s="21">
        <v>0.007755324074074073</v>
      </c>
      <c r="AF90" s="10">
        <v>85</v>
      </c>
      <c r="AG90" s="22" t="s">
        <v>69</v>
      </c>
      <c r="AH90" s="22" t="s">
        <v>1911</v>
      </c>
      <c r="AI90" s="92">
        <v>0.010879629629629633</v>
      </c>
      <c r="AK90" s="10">
        <v>85</v>
      </c>
      <c r="AL90" s="7" t="s">
        <v>53</v>
      </c>
      <c r="AM90" s="7" t="s">
        <v>1064</v>
      </c>
      <c r="AN90" s="31">
        <v>0.014439780092592593</v>
      </c>
      <c r="AZ90" s="10">
        <v>85</v>
      </c>
      <c r="BA90" s="7" t="s">
        <v>81</v>
      </c>
      <c r="BB90" s="21" t="s">
        <v>1195</v>
      </c>
      <c r="BC90" s="92">
        <v>0.009662465277777773</v>
      </c>
    </row>
    <row r="91" spans="2:55" ht="13.5">
      <c r="B91" s="10">
        <v>86</v>
      </c>
      <c r="C91" s="7" t="s">
        <v>84</v>
      </c>
      <c r="D91" s="9" t="s">
        <v>143</v>
      </c>
      <c r="E91" s="12">
        <v>0.007286076388888892</v>
      </c>
      <c r="G91" s="10">
        <v>86</v>
      </c>
      <c r="H91" s="7" t="s">
        <v>4</v>
      </c>
      <c r="I91" s="6" t="s">
        <v>332</v>
      </c>
      <c r="J91" s="12">
        <v>0.0077402777777777765</v>
      </c>
      <c r="L91" s="10">
        <v>86</v>
      </c>
      <c r="M91" s="7" t="s">
        <v>10</v>
      </c>
      <c r="N91" s="30" t="s">
        <v>507</v>
      </c>
      <c r="O91" s="31">
        <v>0.006722534722222223</v>
      </c>
      <c r="Q91" s="10">
        <v>86</v>
      </c>
      <c r="R91" s="22" t="s">
        <v>54</v>
      </c>
      <c r="S91" s="21" t="s">
        <v>778</v>
      </c>
      <c r="T91" s="92">
        <v>0.007382685185185187</v>
      </c>
      <c r="V91" s="10">
        <v>86</v>
      </c>
      <c r="W91" s="7" t="s">
        <v>8</v>
      </c>
      <c r="X91" s="21" t="str">
        <f>'[1]U17 Boys'!$C$90</f>
        <v>Carlos Ohler</v>
      </c>
      <c r="Y91" s="12">
        <v>0.0092034375</v>
      </c>
      <c r="AA91" s="10">
        <v>86</v>
      </c>
      <c r="AB91" s="22" t="s">
        <v>10</v>
      </c>
      <c r="AC91" s="21" t="s">
        <v>2038</v>
      </c>
      <c r="AD91" s="21">
        <v>0.007757638888888885</v>
      </c>
      <c r="AF91" s="10">
        <v>86</v>
      </c>
      <c r="AG91" s="22" t="s">
        <v>11</v>
      </c>
      <c r="AH91" s="22" t="s">
        <v>1478</v>
      </c>
      <c r="AI91" s="93">
        <v>0.010893287037037038</v>
      </c>
      <c r="AK91" s="10">
        <v>86</v>
      </c>
      <c r="AL91" s="7" t="s">
        <v>8</v>
      </c>
      <c r="AM91" s="30" t="str">
        <f>'[1]Vet Men'!$C$36</f>
        <v>Andy Tucker</v>
      </c>
      <c r="AN91" s="31">
        <v>0.014516631944444441</v>
      </c>
      <c r="AZ91" s="10">
        <v>86</v>
      </c>
      <c r="BA91" s="7" t="s">
        <v>2</v>
      </c>
      <c r="BB91" s="21" t="s">
        <v>1189</v>
      </c>
      <c r="BC91" s="92">
        <v>0.009691435185185188</v>
      </c>
    </row>
    <row r="92" spans="2:55" ht="13.5">
      <c r="B92" s="10">
        <v>87</v>
      </c>
      <c r="C92" s="7" t="s">
        <v>81</v>
      </c>
      <c r="D92" s="9" t="s">
        <v>176</v>
      </c>
      <c r="E92" s="12">
        <v>0.007295902777777776</v>
      </c>
      <c r="G92" s="10">
        <v>87</v>
      </c>
      <c r="H92" s="7" t="s">
        <v>33</v>
      </c>
      <c r="I92" s="9" t="s">
        <v>407</v>
      </c>
      <c r="J92" s="12">
        <v>0.007749039351851849</v>
      </c>
      <c r="L92" s="10">
        <v>87</v>
      </c>
      <c r="M92" s="7" t="s">
        <v>25</v>
      </c>
      <c r="N92" s="30" t="s">
        <v>493</v>
      </c>
      <c r="O92" s="31">
        <v>0.006728206018518518</v>
      </c>
      <c r="Q92" s="10">
        <v>87</v>
      </c>
      <c r="R92" s="22" t="s">
        <v>18</v>
      </c>
      <c r="S92" s="22" t="s">
        <v>655</v>
      </c>
      <c r="T92" s="92">
        <v>0.007386111111111111</v>
      </c>
      <c r="V92" s="10">
        <v>87</v>
      </c>
      <c r="W92" s="7" t="s">
        <v>26</v>
      </c>
      <c r="X92" s="21" t="str">
        <f>'[1]U17 Boys'!$C$117</f>
        <v>Dan Patel </v>
      </c>
      <c r="Y92" s="12">
        <v>0.00921261574074074</v>
      </c>
      <c r="AA92" s="10">
        <v>87</v>
      </c>
      <c r="AB92" s="22" t="s">
        <v>69</v>
      </c>
      <c r="AC92" s="22" t="s">
        <v>1986</v>
      </c>
      <c r="AD92" s="21">
        <v>0.0078009259259259256</v>
      </c>
      <c r="AF92" s="10">
        <v>87</v>
      </c>
      <c r="AG92" s="22" t="s">
        <v>58</v>
      </c>
      <c r="AH92" s="21" t="s">
        <v>1858</v>
      </c>
      <c r="AI92" s="31">
        <v>0.01090462962962963</v>
      </c>
      <c r="AK92" s="10">
        <v>87</v>
      </c>
      <c r="AL92" s="7" t="s">
        <v>33</v>
      </c>
      <c r="AM92" s="30" t="str">
        <f>'[1]Vet Men'!$C$115</f>
        <v>Philip Wetton</v>
      </c>
      <c r="AN92" s="31">
        <v>0.014645983796296298</v>
      </c>
      <c r="AZ92" s="10">
        <v>87</v>
      </c>
      <c r="BA92" s="7" t="s">
        <v>1</v>
      </c>
      <c r="BB92" s="22" t="s">
        <v>1206</v>
      </c>
      <c r="BC92" s="92">
        <v>0.00969386574074074</v>
      </c>
    </row>
    <row r="93" spans="2:55" ht="13.5">
      <c r="B93" s="10">
        <v>88</v>
      </c>
      <c r="C93" s="7" t="s">
        <v>13</v>
      </c>
      <c r="D93" s="9" t="s">
        <v>167</v>
      </c>
      <c r="E93" s="12">
        <v>0.007303275462962961</v>
      </c>
      <c r="G93" s="10">
        <v>88</v>
      </c>
      <c r="H93" s="7" t="s">
        <v>26</v>
      </c>
      <c r="I93" s="6" t="s">
        <v>306</v>
      </c>
      <c r="J93" s="12">
        <v>0.007766863425925929</v>
      </c>
      <c r="L93" s="10">
        <v>88</v>
      </c>
      <c r="M93" s="7" t="s">
        <v>86</v>
      </c>
      <c r="N93" s="30" t="s">
        <v>502</v>
      </c>
      <c r="O93" s="31">
        <v>0.006734143518518516</v>
      </c>
      <c r="Q93" s="10">
        <v>88</v>
      </c>
      <c r="R93" s="22" t="s">
        <v>48</v>
      </c>
      <c r="S93" s="22" t="s">
        <v>656</v>
      </c>
      <c r="T93" s="92">
        <v>0.007409490740740741</v>
      </c>
      <c r="V93" s="10">
        <v>88</v>
      </c>
      <c r="W93" s="7" t="s">
        <v>2</v>
      </c>
      <c r="X93" s="21" t="str">
        <f>'[1]U17 Boys'!$C$84</f>
        <v>Ben Williams</v>
      </c>
      <c r="Y93" s="12">
        <v>0.009233912037037044</v>
      </c>
      <c r="AA93" s="10">
        <v>88</v>
      </c>
      <c r="AB93" s="22" t="s">
        <v>54</v>
      </c>
      <c r="AC93" s="21" t="s">
        <v>2039</v>
      </c>
      <c r="AD93" s="21">
        <v>0.007831400462962962</v>
      </c>
      <c r="AF93" s="10">
        <v>88</v>
      </c>
      <c r="AG93" s="22" t="s">
        <v>0</v>
      </c>
      <c r="AH93" s="22" t="s">
        <v>1686</v>
      </c>
      <c r="AI93" s="93">
        <v>0.010926886574074077</v>
      </c>
      <c r="AK93" s="10">
        <v>88</v>
      </c>
      <c r="AL93" s="7" t="s">
        <v>26</v>
      </c>
      <c r="AM93" s="30" t="str">
        <f>'[1]Vet Men'!$C$31</f>
        <v>Steve Connolly</v>
      </c>
      <c r="AN93" s="31">
        <v>0.014726620370370373</v>
      </c>
      <c r="AZ93" s="10">
        <v>88</v>
      </c>
      <c r="BA93" s="7" t="s">
        <v>2</v>
      </c>
      <c r="BB93" s="21" t="s">
        <v>1187</v>
      </c>
      <c r="BC93" s="92">
        <v>0.009707442129629632</v>
      </c>
    </row>
    <row r="94" spans="2:55" ht="13.5">
      <c r="B94" s="10">
        <v>89</v>
      </c>
      <c r="C94" s="7" t="s">
        <v>1</v>
      </c>
      <c r="D94" s="9" t="s">
        <v>152</v>
      </c>
      <c r="E94" s="12">
        <v>0.007304976851851851</v>
      </c>
      <c r="G94" s="10">
        <v>89</v>
      </c>
      <c r="H94" s="7" t="s">
        <v>1</v>
      </c>
      <c r="I94" s="9" t="s">
        <v>405</v>
      </c>
      <c r="J94" s="12">
        <v>0.0077767361111111145</v>
      </c>
      <c r="L94" s="10">
        <v>89</v>
      </c>
      <c r="M94" s="7" t="s">
        <v>17</v>
      </c>
      <c r="N94" s="30" t="s">
        <v>529</v>
      </c>
      <c r="O94" s="31">
        <v>0.006742083333333331</v>
      </c>
      <c r="Q94" s="10">
        <v>89</v>
      </c>
      <c r="R94" s="22" t="s">
        <v>12</v>
      </c>
      <c r="S94" s="21" t="s">
        <v>755</v>
      </c>
      <c r="T94" s="92">
        <v>0.007409722222222222</v>
      </c>
      <c r="V94" s="10">
        <v>89</v>
      </c>
      <c r="W94" s="7" t="s">
        <v>10</v>
      </c>
      <c r="X94" s="21" t="str">
        <f>'[1]U17 Boys'!$C$96</f>
        <v>Dylan Hepworth</v>
      </c>
      <c r="Y94" s="12">
        <v>0.009267430555555555</v>
      </c>
      <c r="AA94" s="10">
        <v>89</v>
      </c>
      <c r="AB94" s="22" t="s">
        <v>81</v>
      </c>
      <c r="AC94" s="21" t="s">
        <v>2040</v>
      </c>
      <c r="AD94" s="21">
        <v>0.00784621527777778</v>
      </c>
      <c r="AF94" s="10">
        <v>89</v>
      </c>
      <c r="AG94" s="22" t="s">
        <v>0</v>
      </c>
      <c r="AH94" s="22" t="s">
        <v>1685</v>
      </c>
      <c r="AI94" s="93">
        <v>0.010940902777777779</v>
      </c>
      <c r="AK94" s="10">
        <v>89</v>
      </c>
      <c r="AL94" s="7" t="s">
        <v>29</v>
      </c>
      <c r="AM94" s="7" t="s">
        <v>1065</v>
      </c>
      <c r="AN94" s="31">
        <v>0.0147375</v>
      </c>
      <c r="AZ94" s="10">
        <v>89</v>
      </c>
      <c r="BA94" s="7" t="s">
        <v>4</v>
      </c>
      <c r="BB94" s="21" t="s">
        <v>1109</v>
      </c>
      <c r="BC94" s="92">
        <v>0.009710682870370368</v>
      </c>
    </row>
    <row r="95" spans="2:55" ht="13.5">
      <c r="B95" s="10">
        <v>90</v>
      </c>
      <c r="C95" s="7" t="s">
        <v>8</v>
      </c>
      <c r="D95" s="9" t="s">
        <v>242</v>
      </c>
      <c r="E95" s="12">
        <v>0.007307256944444445</v>
      </c>
      <c r="G95" s="10">
        <v>90</v>
      </c>
      <c r="H95" s="7" t="s">
        <v>34</v>
      </c>
      <c r="I95" s="9" t="s">
        <v>357</v>
      </c>
      <c r="J95" s="12">
        <v>0.00778271990740741</v>
      </c>
      <c r="L95" s="10">
        <v>90</v>
      </c>
      <c r="M95" s="7" t="s">
        <v>83</v>
      </c>
      <c r="N95" s="30" t="s">
        <v>597</v>
      </c>
      <c r="O95" s="31">
        <v>0.006744097222222221</v>
      </c>
      <c r="Q95" s="10">
        <v>90</v>
      </c>
      <c r="R95" s="22" t="s">
        <v>9</v>
      </c>
      <c r="S95" s="21" t="s">
        <v>724</v>
      </c>
      <c r="T95" s="92">
        <v>0.0074130439814814805</v>
      </c>
      <c r="V95" s="10">
        <v>90</v>
      </c>
      <c r="W95" s="7" t="s">
        <v>58</v>
      </c>
      <c r="X95" s="22" t="str">
        <f>'[1]U17 Boys'!$C$123</f>
        <v>Bilal Bentchakal</v>
      </c>
      <c r="Y95" s="12">
        <v>0.009268136574074076</v>
      </c>
      <c r="AA95" s="10">
        <v>90</v>
      </c>
      <c r="AB95" s="22" t="s">
        <v>8</v>
      </c>
      <c r="AC95" s="21" t="s">
        <v>2041</v>
      </c>
      <c r="AD95" s="21">
        <v>0.007850266203703703</v>
      </c>
      <c r="AF95" s="10">
        <v>90</v>
      </c>
      <c r="AG95" s="22" t="s">
        <v>2</v>
      </c>
      <c r="AH95" s="22" t="s">
        <v>1841</v>
      </c>
      <c r="AI95" s="93">
        <v>0.01094320601851852</v>
      </c>
      <c r="AK95" s="10">
        <v>90</v>
      </c>
      <c r="AL95" s="7" t="s">
        <v>53</v>
      </c>
      <c r="AM95" s="30" t="str">
        <f>'[1]Vet Men'!$C$197</f>
        <v>David Bratby</v>
      </c>
      <c r="AN95" s="31">
        <v>0.014752847222222226</v>
      </c>
      <c r="AZ95" s="10">
        <v>90</v>
      </c>
      <c r="BA95" s="7" t="s">
        <v>18</v>
      </c>
      <c r="BB95" s="21" t="s">
        <v>1165</v>
      </c>
      <c r="BC95" s="92">
        <v>0.009713460648148146</v>
      </c>
    </row>
    <row r="96" spans="2:55" ht="13.5">
      <c r="B96" s="10">
        <v>91</v>
      </c>
      <c r="C96" s="7" t="s">
        <v>14</v>
      </c>
      <c r="D96" s="9" t="s">
        <v>151</v>
      </c>
      <c r="E96" s="12">
        <v>0.007310729166666667</v>
      </c>
      <c r="G96" s="10">
        <v>91</v>
      </c>
      <c r="H96" s="7" t="s">
        <v>26</v>
      </c>
      <c r="I96" s="9" t="s">
        <v>305</v>
      </c>
      <c r="J96" s="11">
        <v>0.007785266203703704</v>
      </c>
      <c r="L96" s="10">
        <v>91</v>
      </c>
      <c r="M96" s="7" t="s">
        <v>6</v>
      </c>
      <c r="N96" s="30" t="s">
        <v>462</v>
      </c>
      <c r="O96" s="31">
        <v>0.006752430555555553</v>
      </c>
      <c r="Q96" s="10">
        <v>91</v>
      </c>
      <c r="R96" s="22" t="s">
        <v>82</v>
      </c>
      <c r="S96" s="22" t="s">
        <v>657</v>
      </c>
      <c r="T96" s="92">
        <v>0.007438541666666666</v>
      </c>
      <c r="V96" s="10">
        <v>91</v>
      </c>
      <c r="W96" s="7" t="s">
        <v>76</v>
      </c>
      <c r="X96" s="21" t="str">
        <f>'[1]U17 Boys'!$C$36</f>
        <v>Adam Dart</v>
      </c>
      <c r="Y96" s="12">
        <v>0.009283564814814814</v>
      </c>
      <c r="AA96" s="10">
        <v>91</v>
      </c>
      <c r="AB96" s="22" t="s">
        <v>60</v>
      </c>
      <c r="AC96" s="22" t="s">
        <v>994</v>
      </c>
      <c r="AD96" s="21">
        <v>0.007852777777777778</v>
      </c>
      <c r="AF96" s="10">
        <v>91</v>
      </c>
      <c r="AG96" s="22" t="s">
        <v>11</v>
      </c>
      <c r="AH96" s="22" t="s">
        <v>1477</v>
      </c>
      <c r="AI96" s="92">
        <v>0.010943483796296297</v>
      </c>
      <c r="AK96" s="10">
        <v>91</v>
      </c>
      <c r="AL96" s="7" t="s">
        <v>6</v>
      </c>
      <c r="AM96" s="30" t="str">
        <f>'[1]Vet Men'!$C$80</f>
        <v>Anthony Fitzpatrick</v>
      </c>
      <c r="AN96" s="31">
        <v>0.014901111111111108</v>
      </c>
      <c r="AZ96" s="10">
        <v>91</v>
      </c>
      <c r="BA96" s="7" t="s">
        <v>40</v>
      </c>
      <c r="BB96" s="21" t="s">
        <v>1253</v>
      </c>
      <c r="BC96" s="92">
        <v>0.009719826388888894</v>
      </c>
    </row>
    <row r="97" spans="2:55" ht="13.5">
      <c r="B97" s="10">
        <v>92</v>
      </c>
      <c r="C97" s="7" t="s">
        <v>54</v>
      </c>
      <c r="D97" s="9" t="s">
        <v>206</v>
      </c>
      <c r="E97" s="12">
        <v>0.007312037037037036</v>
      </c>
      <c r="G97" s="10">
        <v>92</v>
      </c>
      <c r="H97" s="7" t="s">
        <v>8</v>
      </c>
      <c r="I97" s="8" t="s">
        <v>349</v>
      </c>
      <c r="J97" s="12">
        <v>0.007789780092592593</v>
      </c>
      <c r="L97" s="10">
        <v>92</v>
      </c>
      <c r="M97" s="7" t="s">
        <v>44</v>
      </c>
      <c r="N97" s="7" t="s">
        <v>547</v>
      </c>
      <c r="O97" s="31">
        <v>0.006761192129629629</v>
      </c>
      <c r="Q97" s="10">
        <v>92</v>
      </c>
      <c r="R97" s="22" t="s">
        <v>42</v>
      </c>
      <c r="S97" s="22" t="s">
        <v>658</v>
      </c>
      <c r="T97" s="92">
        <v>0.007447719907407406</v>
      </c>
      <c r="V97" s="10">
        <v>92</v>
      </c>
      <c r="W97" s="7" t="s">
        <v>76</v>
      </c>
      <c r="X97" s="21" t="str">
        <f>'[1]U17 Boys'!$C$38</f>
        <v>Harry Withers</v>
      </c>
      <c r="Y97" s="12">
        <v>0.009288611111111112</v>
      </c>
      <c r="AA97" s="10">
        <v>92</v>
      </c>
      <c r="AB97" s="22" t="s">
        <v>78</v>
      </c>
      <c r="AC97" s="21" t="s">
        <v>2042</v>
      </c>
      <c r="AD97" s="21">
        <v>0.00785940972222222</v>
      </c>
      <c r="AF97" s="10">
        <v>92</v>
      </c>
      <c r="AG97" s="22" t="s">
        <v>16</v>
      </c>
      <c r="AH97" s="22" t="s">
        <v>1725</v>
      </c>
      <c r="AI97" s="92">
        <v>0.010948877314814816</v>
      </c>
      <c r="AK97" s="10">
        <v>92</v>
      </c>
      <c r="AL97" s="7" t="s">
        <v>42</v>
      </c>
      <c r="AM97" s="30" t="str">
        <f>'[1]Vet Men'!$C$65</f>
        <v>Neil Aikman</v>
      </c>
      <c r="AN97" s="31">
        <v>0.014963541666666663</v>
      </c>
      <c r="AZ97" s="10">
        <v>92</v>
      </c>
      <c r="BA97" s="7" t="s">
        <v>13</v>
      </c>
      <c r="BB97" s="21" t="s">
        <v>1191</v>
      </c>
      <c r="BC97" s="92">
        <v>0.009722141203703702</v>
      </c>
    </row>
    <row r="98" spans="2:55" ht="13.5">
      <c r="B98" s="10">
        <v>93</v>
      </c>
      <c r="C98" s="7" t="s">
        <v>26</v>
      </c>
      <c r="D98" s="9" t="s">
        <v>216</v>
      </c>
      <c r="E98" s="12">
        <v>0.007312812500000002</v>
      </c>
      <c r="G98" s="10">
        <v>93</v>
      </c>
      <c r="H98" s="7" t="s">
        <v>4</v>
      </c>
      <c r="I98" s="9" t="s">
        <v>331</v>
      </c>
      <c r="J98" s="11">
        <v>0.007807789351851854</v>
      </c>
      <c r="L98" s="10">
        <v>93</v>
      </c>
      <c r="M98" s="7" t="s">
        <v>75</v>
      </c>
      <c r="N98" s="30" t="s">
        <v>544</v>
      </c>
      <c r="O98" s="31">
        <v>0.0067628009259259264</v>
      </c>
      <c r="Q98" s="10">
        <v>93</v>
      </c>
      <c r="R98" s="22" t="s">
        <v>1</v>
      </c>
      <c r="S98" s="22" t="s">
        <v>659</v>
      </c>
      <c r="T98" s="92">
        <v>0.007461423611111111</v>
      </c>
      <c r="V98" s="10">
        <v>93</v>
      </c>
      <c r="W98" s="7" t="s">
        <v>28</v>
      </c>
      <c r="X98" s="21" t="str">
        <f>'[1]U17 Boys'!$C$17</f>
        <v>Reece Lincoln</v>
      </c>
      <c r="Y98" s="12">
        <v>0.009307789351851852</v>
      </c>
      <c r="AA98" s="10">
        <v>93</v>
      </c>
      <c r="AB98" s="22" t="s">
        <v>84</v>
      </c>
      <c r="AC98" s="21" t="s">
        <v>2043</v>
      </c>
      <c r="AD98" s="21">
        <v>0.007863391203703704</v>
      </c>
      <c r="AF98" s="10">
        <v>93</v>
      </c>
      <c r="AG98" s="22" t="s">
        <v>6</v>
      </c>
      <c r="AH98" s="22" t="s">
        <v>1463</v>
      </c>
      <c r="AI98" s="93">
        <v>0.010950381944444445</v>
      </c>
      <c r="AK98" s="10">
        <v>93</v>
      </c>
      <c r="AL98" s="7" t="s">
        <v>46</v>
      </c>
      <c r="AM98" s="30" t="str">
        <f>'[1]Vet Men'!$C$87</f>
        <v>Philip Andrews</v>
      </c>
      <c r="AN98" s="31">
        <v>0.015005983796296293</v>
      </c>
      <c r="AZ98" s="10">
        <v>93</v>
      </c>
      <c r="BA98" s="7" t="s">
        <v>44</v>
      </c>
      <c r="BB98" s="21" t="s">
        <v>1133</v>
      </c>
      <c r="BC98" s="92">
        <v>0.009724074074074076</v>
      </c>
    </row>
    <row r="99" spans="2:55" ht="13.5">
      <c r="B99" s="10">
        <v>94</v>
      </c>
      <c r="C99" s="7" t="s">
        <v>25</v>
      </c>
      <c r="D99" s="9" t="s">
        <v>219</v>
      </c>
      <c r="E99" s="12">
        <v>0.0073144328703703704</v>
      </c>
      <c r="G99" s="10">
        <v>94</v>
      </c>
      <c r="H99" s="7" t="s">
        <v>79</v>
      </c>
      <c r="I99" s="8" t="s">
        <v>315</v>
      </c>
      <c r="J99" s="12">
        <v>0.007811423611111111</v>
      </c>
      <c r="L99" s="10">
        <v>94</v>
      </c>
      <c r="M99" s="7" t="s">
        <v>44</v>
      </c>
      <c r="N99" s="30" t="s">
        <v>548</v>
      </c>
      <c r="O99" s="31">
        <v>0.0067754166666666674</v>
      </c>
      <c r="Q99" s="10">
        <v>94</v>
      </c>
      <c r="R99" s="22" t="s">
        <v>35</v>
      </c>
      <c r="S99" s="21" t="s">
        <v>784</v>
      </c>
      <c r="T99" s="92">
        <v>0.007464699074074075</v>
      </c>
      <c r="V99" s="10">
        <v>94</v>
      </c>
      <c r="W99" s="7" t="s">
        <v>29</v>
      </c>
      <c r="X99" s="21" t="str">
        <f>'[1]U17 Boys'!$C$45</f>
        <v>Alex Hutchison</v>
      </c>
      <c r="Y99" s="12">
        <v>0.009348495370370368</v>
      </c>
      <c r="AA99" s="10">
        <v>94</v>
      </c>
      <c r="AB99" s="22" t="s">
        <v>10</v>
      </c>
      <c r="AC99" s="22" t="s">
        <v>995</v>
      </c>
      <c r="AD99" s="21">
        <v>0.007876539351851853</v>
      </c>
      <c r="AF99" s="10">
        <v>94</v>
      </c>
      <c r="AG99" s="22" t="s">
        <v>17</v>
      </c>
      <c r="AH99" s="22" t="s">
        <v>1790</v>
      </c>
      <c r="AI99" s="93">
        <v>0.0109562962962963</v>
      </c>
      <c r="AK99" s="10">
        <v>94</v>
      </c>
      <c r="AL99" s="7" t="s">
        <v>26</v>
      </c>
      <c r="AM99" s="30" t="s">
        <v>1066</v>
      </c>
      <c r="AN99" s="31">
        <v>0.01505153935185185</v>
      </c>
      <c r="AZ99" s="10">
        <v>94</v>
      </c>
      <c r="BA99" s="7" t="s">
        <v>35</v>
      </c>
      <c r="BB99" s="22" t="s">
        <v>1127</v>
      </c>
      <c r="BC99" s="92">
        <v>0.009738043981481481</v>
      </c>
    </row>
    <row r="100" spans="2:55" ht="13.5">
      <c r="B100" s="10">
        <v>95</v>
      </c>
      <c r="C100" s="7" t="s">
        <v>69</v>
      </c>
      <c r="D100" s="4" t="s">
        <v>97</v>
      </c>
      <c r="E100" s="11">
        <v>0.007314814814814815</v>
      </c>
      <c r="G100" s="10">
        <v>95</v>
      </c>
      <c r="H100" s="7" t="s">
        <v>81</v>
      </c>
      <c r="I100" s="9" t="s">
        <v>362</v>
      </c>
      <c r="J100" s="12">
        <v>0.007817164351851853</v>
      </c>
      <c r="L100" s="10">
        <v>95</v>
      </c>
      <c r="M100" s="7" t="s">
        <v>81</v>
      </c>
      <c r="N100" s="30" t="s">
        <v>580</v>
      </c>
      <c r="O100" s="31">
        <v>0.006791354166666667</v>
      </c>
      <c r="Q100" s="10">
        <v>95</v>
      </c>
      <c r="R100" s="22" t="s">
        <v>9</v>
      </c>
      <c r="S100" s="21" t="s">
        <v>736</v>
      </c>
      <c r="T100" s="92">
        <v>0.007465856481481481</v>
      </c>
      <c r="V100" s="10">
        <v>95</v>
      </c>
      <c r="W100" s="7" t="s">
        <v>6</v>
      </c>
      <c r="X100" s="21" t="str">
        <f>'[1]U17 Boys'!$C$57</f>
        <v>Isaac Lunn</v>
      </c>
      <c r="Y100" s="12">
        <v>0.009353437499999995</v>
      </c>
      <c r="AA100" s="10">
        <v>95</v>
      </c>
      <c r="AB100" s="22" t="s">
        <v>48</v>
      </c>
      <c r="AC100" s="21" t="s">
        <v>2044</v>
      </c>
      <c r="AD100" s="21">
        <v>0.00792673611111111</v>
      </c>
      <c r="AF100" s="10">
        <v>95</v>
      </c>
      <c r="AG100" s="22" t="s">
        <v>69</v>
      </c>
      <c r="AH100" s="22" t="s">
        <v>1408</v>
      </c>
      <c r="AI100" s="92">
        <v>0.010960648148148148</v>
      </c>
      <c r="AK100" s="10">
        <v>95</v>
      </c>
      <c r="AL100" s="7" t="s">
        <v>17</v>
      </c>
      <c r="AM100" s="30" t="str">
        <f>'[1]Vet Men'!$C$68</f>
        <v>David Byrne</v>
      </c>
      <c r="AN100" s="31">
        <v>0.015068449074074071</v>
      </c>
      <c r="AZ100" s="10">
        <v>95</v>
      </c>
      <c r="BA100" s="7" t="s">
        <v>44</v>
      </c>
      <c r="BB100" s="21" t="s">
        <v>1229</v>
      </c>
      <c r="BC100" s="92">
        <v>0.009751157407407406</v>
      </c>
    </row>
    <row r="101" spans="2:55" ht="13.5">
      <c r="B101" s="10">
        <v>96</v>
      </c>
      <c r="C101" s="7" t="s">
        <v>75</v>
      </c>
      <c r="D101" s="9" t="s">
        <v>198</v>
      </c>
      <c r="E101" s="12">
        <v>0.007315543981481481</v>
      </c>
      <c r="G101" s="10">
        <v>96</v>
      </c>
      <c r="H101" s="7" t="s">
        <v>8</v>
      </c>
      <c r="I101" s="8" t="s">
        <v>340</v>
      </c>
      <c r="J101" s="12">
        <v>0.007818518518518518</v>
      </c>
      <c r="L101" s="10">
        <v>96</v>
      </c>
      <c r="M101" s="7" t="s">
        <v>28</v>
      </c>
      <c r="N101" s="30" t="s">
        <v>489</v>
      </c>
      <c r="O101" s="31">
        <v>0.006791620370370371</v>
      </c>
      <c r="Q101" s="10">
        <v>96</v>
      </c>
      <c r="R101" s="22" t="s">
        <v>6</v>
      </c>
      <c r="S101" s="21" t="s">
        <v>730</v>
      </c>
      <c r="T101" s="92">
        <v>0.007470682870370371</v>
      </c>
      <c r="V101" s="10">
        <v>96</v>
      </c>
      <c r="W101" s="7" t="s">
        <v>42</v>
      </c>
      <c r="X101" s="21" t="str">
        <f>'[1]U17 Boys'!$C$99</f>
        <v>Jordan O'Dongo</v>
      </c>
      <c r="Y101" s="12">
        <v>0.009372222222222224</v>
      </c>
      <c r="AA101" s="10">
        <v>96</v>
      </c>
      <c r="AB101" s="22" t="s">
        <v>54</v>
      </c>
      <c r="AC101" s="22" t="s">
        <v>996</v>
      </c>
      <c r="AD101" s="21">
        <v>0.007970219907407409</v>
      </c>
      <c r="AF101" s="10">
        <v>96</v>
      </c>
      <c r="AG101" s="22" t="s">
        <v>5</v>
      </c>
      <c r="AH101" s="22" t="s">
        <v>1761</v>
      </c>
      <c r="AI101" s="92">
        <v>0.010962430555555553</v>
      </c>
      <c r="AK101" s="10">
        <v>96</v>
      </c>
      <c r="AL101" s="7" t="s">
        <v>8</v>
      </c>
      <c r="AM101" s="30" t="str">
        <f>'[1]Vet Men'!$C$35</f>
        <v>Andy Lawes</v>
      </c>
      <c r="AN101" s="31">
        <v>0.015217511574074073</v>
      </c>
      <c r="AZ101" s="10">
        <v>96</v>
      </c>
      <c r="BA101" s="7" t="s">
        <v>44</v>
      </c>
      <c r="BB101" s="22" t="s">
        <v>1226</v>
      </c>
      <c r="BC101" s="92">
        <v>0.009754479166666667</v>
      </c>
    </row>
    <row r="102" spans="2:55" ht="13.5">
      <c r="B102" s="10">
        <v>97</v>
      </c>
      <c r="C102" s="7" t="s">
        <v>78</v>
      </c>
      <c r="D102" s="9" t="s">
        <v>159</v>
      </c>
      <c r="E102" s="12">
        <v>0.007316828703703704</v>
      </c>
      <c r="G102" s="10">
        <v>97</v>
      </c>
      <c r="H102" s="7" t="s">
        <v>12</v>
      </c>
      <c r="I102" s="9" t="s">
        <v>410</v>
      </c>
      <c r="J102" s="12">
        <v>0.007848726851851853</v>
      </c>
      <c r="L102" s="10">
        <v>97</v>
      </c>
      <c r="M102" s="7" t="s">
        <v>36</v>
      </c>
      <c r="N102" s="30" t="s">
        <v>471</v>
      </c>
      <c r="O102" s="31">
        <v>0.0068119212962962986</v>
      </c>
      <c r="Q102" s="10">
        <v>97</v>
      </c>
      <c r="R102" s="22" t="s">
        <v>8</v>
      </c>
      <c r="S102" s="22" t="s">
        <v>660</v>
      </c>
      <c r="T102" s="92">
        <v>0.007476851851851853</v>
      </c>
      <c r="V102" s="10">
        <v>97</v>
      </c>
      <c r="W102" s="7" t="s">
        <v>25</v>
      </c>
      <c r="X102" s="21" t="str">
        <f>'[1]U17 Boys'!$C$109</f>
        <v>Oliver Davies</v>
      </c>
      <c r="Y102" s="12">
        <v>0.009388125000000004</v>
      </c>
      <c r="AA102" s="10">
        <v>97</v>
      </c>
      <c r="AB102" s="22" t="s">
        <v>76</v>
      </c>
      <c r="AC102" s="22" t="s">
        <v>997</v>
      </c>
      <c r="AD102" s="21">
        <v>0.007982870370370371</v>
      </c>
      <c r="AF102" s="10">
        <v>97</v>
      </c>
      <c r="AG102" s="22" t="s">
        <v>24</v>
      </c>
      <c r="AH102" s="22" t="s">
        <v>1582</v>
      </c>
      <c r="AI102" s="92">
        <v>0.010977430555555555</v>
      </c>
      <c r="AK102" s="10">
        <v>97</v>
      </c>
      <c r="AL102" s="7" t="s">
        <v>60</v>
      </c>
      <c r="AM102" s="30" t="str">
        <f>'[1]Vet Men'!$C$138</f>
        <v>Simon Harvey</v>
      </c>
      <c r="AN102" s="31">
        <v>0.015325995370370361</v>
      </c>
      <c r="AZ102" s="10">
        <v>97</v>
      </c>
      <c r="BA102" s="7" t="s">
        <v>25</v>
      </c>
      <c r="BB102" s="21"/>
      <c r="BC102" s="92">
        <v>0.009758182870370368</v>
      </c>
    </row>
    <row r="103" spans="2:55" ht="15" thickBot="1">
      <c r="B103" s="10">
        <v>98</v>
      </c>
      <c r="C103" s="7" t="s">
        <v>26</v>
      </c>
      <c r="D103" s="8" t="s">
        <v>209</v>
      </c>
      <c r="E103" s="12">
        <v>0.007369791666666667</v>
      </c>
      <c r="G103" s="10">
        <v>98</v>
      </c>
      <c r="H103" s="7" t="s">
        <v>17</v>
      </c>
      <c r="I103" s="9" t="s">
        <v>360</v>
      </c>
      <c r="J103" s="12">
        <v>0.007849953703703706</v>
      </c>
      <c r="L103" s="10">
        <v>98</v>
      </c>
      <c r="M103" s="7" t="s">
        <v>13</v>
      </c>
      <c r="N103" s="30" t="s">
        <v>457</v>
      </c>
      <c r="O103" s="31">
        <v>0.006818449074074075</v>
      </c>
      <c r="Q103" s="10">
        <v>98</v>
      </c>
      <c r="R103" s="22" t="s">
        <v>4</v>
      </c>
      <c r="S103" s="22" t="s">
        <v>661</v>
      </c>
      <c r="T103" s="92">
        <v>0.007509108796296295</v>
      </c>
      <c r="V103" s="10">
        <v>98</v>
      </c>
      <c r="W103" s="7" t="s">
        <v>12</v>
      </c>
      <c r="X103" s="21" t="str">
        <f>'[1]U17 Boys'!$C$75</f>
        <v>Xzaiw Kothari</v>
      </c>
      <c r="Y103" s="12">
        <v>0.009437337962962962</v>
      </c>
      <c r="AA103" s="10">
        <v>98</v>
      </c>
      <c r="AB103" s="99" t="s">
        <v>78</v>
      </c>
      <c r="AC103" s="99" t="s">
        <v>998</v>
      </c>
      <c r="AD103" s="24">
        <v>0.007992210648148148</v>
      </c>
      <c r="AF103" s="10">
        <v>98</v>
      </c>
      <c r="AG103" s="22" t="s">
        <v>15</v>
      </c>
      <c r="AH103" s="22" t="s">
        <v>1595</v>
      </c>
      <c r="AI103" s="92">
        <v>0.010982754629629629</v>
      </c>
      <c r="AK103" s="10">
        <v>98</v>
      </c>
      <c r="AL103" s="7" t="s">
        <v>53</v>
      </c>
      <c r="AM103" s="30" t="str">
        <f>'[1]Vet Men'!$C$196</f>
        <v>Nick Webb</v>
      </c>
      <c r="AN103" s="31">
        <v>0.01565532407407407</v>
      </c>
      <c r="AZ103" s="10">
        <v>98</v>
      </c>
      <c r="BA103" s="7" t="s">
        <v>6</v>
      </c>
      <c r="BB103" s="21" t="s">
        <v>1200</v>
      </c>
      <c r="BC103" s="92">
        <v>0.009775879629629627</v>
      </c>
    </row>
    <row r="104" spans="2:55" ht="13.5">
      <c r="B104" s="10">
        <v>99</v>
      </c>
      <c r="C104" s="7" t="s">
        <v>81</v>
      </c>
      <c r="D104" s="9" t="s">
        <v>170</v>
      </c>
      <c r="E104" s="12">
        <v>0.007370798611111111</v>
      </c>
      <c r="G104" s="10">
        <v>99</v>
      </c>
      <c r="H104" s="7" t="s">
        <v>81</v>
      </c>
      <c r="I104" s="9" t="s">
        <v>363</v>
      </c>
      <c r="J104" s="12">
        <v>0.007854317129629633</v>
      </c>
      <c r="L104" s="10">
        <v>99</v>
      </c>
      <c r="M104" s="7" t="s">
        <v>17</v>
      </c>
      <c r="N104" s="30" t="s">
        <v>528</v>
      </c>
      <c r="O104" s="31">
        <v>0.006820532407407408</v>
      </c>
      <c r="Q104" s="10">
        <v>99</v>
      </c>
      <c r="R104" s="22" t="s">
        <v>33</v>
      </c>
      <c r="S104" s="22" t="s">
        <v>662</v>
      </c>
      <c r="T104" s="92">
        <v>0.007523761574074073</v>
      </c>
      <c r="V104" s="10">
        <v>99</v>
      </c>
      <c r="W104" s="7" t="s">
        <v>25</v>
      </c>
      <c r="X104" s="21" t="str">
        <f>'[1]U17 Boys'!$C$107</f>
        <v>Scott Brice</v>
      </c>
      <c r="Y104" s="12">
        <v>0.009519594907407402</v>
      </c>
      <c r="AA104" s="10">
        <v>99</v>
      </c>
      <c r="AB104" s="22" t="s">
        <v>26</v>
      </c>
      <c r="AC104" s="21" t="s">
        <v>2045</v>
      </c>
      <c r="AD104" s="92">
        <v>0.007999502314814812</v>
      </c>
      <c r="AF104" s="10">
        <v>99</v>
      </c>
      <c r="AG104" s="22" t="s">
        <v>28</v>
      </c>
      <c r="AH104" s="22" t="s">
        <v>1641</v>
      </c>
      <c r="AI104" s="92">
        <v>0.010983645833333333</v>
      </c>
      <c r="AK104" s="10">
        <v>99</v>
      </c>
      <c r="AL104" s="7" t="s">
        <v>53</v>
      </c>
      <c r="AM104" s="30" t="s">
        <v>1067</v>
      </c>
      <c r="AN104" s="31">
        <v>0.01580983796296296</v>
      </c>
      <c r="AZ104" s="10">
        <v>99</v>
      </c>
      <c r="BA104" s="7" t="s">
        <v>94</v>
      </c>
      <c r="BB104" s="21" t="s">
        <v>1224</v>
      </c>
      <c r="BC104" s="92">
        <v>0.00979047453703704</v>
      </c>
    </row>
    <row r="105" spans="2:55" ht="13.5">
      <c r="B105" s="10">
        <v>100</v>
      </c>
      <c r="C105" s="7" t="s">
        <v>2</v>
      </c>
      <c r="D105" s="9" t="s">
        <v>127</v>
      </c>
      <c r="E105" s="12">
        <v>0.0073734953703703705</v>
      </c>
      <c r="G105" s="10">
        <v>100</v>
      </c>
      <c r="H105" s="7" t="s">
        <v>1</v>
      </c>
      <c r="I105" s="9" t="s">
        <v>322</v>
      </c>
      <c r="J105" s="12">
        <v>0.00787457175925926</v>
      </c>
      <c r="L105" s="10">
        <v>100</v>
      </c>
      <c r="M105" s="7" t="s">
        <v>35</v>
      </c>
      <c r="N105" s="30" t="s">
        <v>564</v>
      </c>
      <c r="O105" s="31">
        <v>0.006836157407407406</v>
      </c>
      <c r="Q105" s="10">
        <v>100</v>
      </c>
      <c r="R105" s="22" t="s">
        <v>51</v>
      </c>
      <c r="S105" s="21" t="s">
        <v>720</v>
      </c>
      <c r="T105" s="92">
        <v>0.007528159722222224</v>
      </c>
      <c r="V105" s="10">
        <v>100</v>
      </c>
      <c r="W105" s="7" t="s">
        <v>28</v>
      </c>
      <c r="X105" s="21" t="str">
        <f>'[1]U17 Boys'!$C$18</f>
        <v>Ryan Morrissy</v>
      </c>
      <c r="Y105" s="12">
        <v>0.009523414351851854</v>
      </c>
      <c r="AA105" s="10">
        <v>100</v>
      </c>
      <c r="AB105" s="22" t="s">
        <v>54</v>
      </c>
      <c r="AC105" s="21" t="s">
        <v>2046</v>
      </c>
      <c r="AD105" s="92">
        <v>0.008021412037037035</v>
      </c>
      <c r="AF105" s="10">
        <v>100</v>
      </c>
      <c r="AG105" s="22" t="s">
        <v>5</v>
      </c>
      <c r="AH105" s="22" t="s">
        <v>1762</v>
      </c>
      <c r="AI105" s="93">
        <v>0.010985798611111115</v>
      </c>
      <c r="AK105" s="10">
        <v>100</v>
      </c>
      <c r="AL105" s="7" t="s">
        <v>46</v>
      </c>
      <c r="AM105" s="30" t="str">
        <f>'[1]Vet Men'!$C$88</f>
        <v>Rob Curtis</v>
      </c>
      <c r="AN105" s="31">
        <v>0.015882986111111115</v>
      </c>
      <c r="AZ105" s="10">
        <v>100</v>
      </c>
      <c r="BA105" s="7" t="s">
        <v>14</v>
      </c>
      <c r="BB105" s="21" t="s">
        <v>1255</v>
      </c>
      <c r="BC105" s="92">
        <v>0.009796724537037034</v>
      </c>
    </row>
    <row r="106" spans="2:55" ht="13.5">
      <c r="B106" s="10">
        <v>101</v>
      </c>
      <c r="C106" s="7" t="s">
        <v>8</v>
      </c>
      <c r="D106" s="9" t="s">
        <v>243</v>
      </c>
      <c r="E106" s="12">
        <v>0.007389432870370371</v>
      </c>
      <c r="G106" s="10">
        <v>101</v>
      </c>
      <c r="H106" s="7" t="s">
        <v>6</v>
      </c>
      <c r="I106" s="9" t="s">
        <v>303</v>
      </c>
      <c r="J106" s="12">
        <v>0.007874837962962965</v>
      </c>
      <c r="L106" s="10">
        <v>101</v>
      </c>
      <c r="M106" s="7" t="s">
        <v>87</v>
      </c>
      <c r="N106" s="7" t="s">
        <v>583</v>
      </c>
      <c r="O106" s="31">
        <v>0.006842361111111111</v>
      </c>
      <c r="Q106" s="10">
        <v>101</v>
      </c>
      <c r="R106" s="22" t="s">
        <v>9</v>
      </c>
      <c r="S106" s="21" t="s">
        <v>737</v>
      </c>
      <c r="T106" s="92">
        <v>0.007535416666666666</v>
      </c>
      <c r="V106" s="10">
        <v>101</v>
      </c>
      <c r="W106" s="7" t="s">
        <v>9</v>
      </c>
      <c r="X106" s="21" t="str">
        <f>'[1]U17 Boys'!$C$127</f>
        <v>Henry Taylor</v>
      </c>
      <c r="Y106" s="12">
        <v>0.009528900462962965</v>
      </c>
      <c r="AA106" s="10">
        <v>101</v>
      </c>
      <c r="AB106" s="22" t="s">
        <v>26</v>
      </c>
      <c r="AC106" s="21" t="s">
        <v>2047</v>
      </c>
      <c r="AD106" s="92">
        <v>0.008096712962962964</v>
      </c>
      <c r="AF106" s="10">
        <v>101</v>
      </c>
      <c r="AG106" s="22" t="s">
        <v>9</v>
      </c>
      <c r="AH106" s="22" t="s">
        <v>1510</v>
      </c>
      <c r="AI106" s="92">
        <v>0.010993831018518517</v>
      </c>
      <c r="AK106" s="10">
        <v>101</v>
      </c>
      <c r="AL106" s="7" t="s">
        <v>26</v>
      </c>
      <c r="AM106" s="30" t="str">
        <f>'[1]Vet Men'!$C$32</f>
        <v>Mat Ryden</v>
      </c>
      <c r="AN106" s="31">
        <v>0.015907291666666663</v>
      </c>
      <c r="AZ106" s="10">
        <v>101</v>
      </c>
      <c r="BA106" s="7" t="s">
        <v>38</v>
      </c>
      <c r="BB106" s="22" t="s">
        <v>1266</v>
      </c>
      <c r="BC106" s="92">
        <v>0.009797766203703704</v>
      </c>
    </row>
    <row r="107" spans="2:55" ht="13.5">
      <c r="B107" s="10">
        <v>102</v>
      </c>
      <c r="C107" s="7" t="s">
        <v>79</v>
      </c>
      <c r="D107" s="9" t="s">
        <v>187</v>
      </c>
      <c r="E107" s="12">
        <v>0.0073994560185185205</v>
      </c>
      <c r="G107" s="10">
        <v>102</v>
      </c>
      <c r="H107" s="7" t="s">
        <v>8</v>
      </c>
      <c r="I107" s="8" t="s">
        <v>376</v>
      </c>
      <c r="J107" s="12">
        <v>0.007875462962962963</v>
      </c>
      <c r="L107" s="10">
        <v>102</v>
      </c>
      <c r="M107" s="7" t="s">
        <v>17</v>
      </c>
      <c r="N107" s="7" t="s">
        <v>527</v>
      </c>
      <c r="O107" s="31">
        <v>0.006859178240740741</v>
      </c>
      <c r="Q107" s="10">
        <v>102</v>
      </c>
      <c r="R107" s="22" t="s">
        <v>13</v>
      </c>
      <c r="S107" s="21" t="s">
        <v>745</v>
      </c>
      <c r="T107" s="92">
        <v>0.007542858796296296</v>
      </c>
      <c r="V107" s="10">
        <v>102</v>
      </c>
      <c r="W107" s="7" t="s">
        <v>14</v>
      </c>
      <c r="X107" s="22" t="str">
        <f>'[1]U17 Boys'!$C$73</f>
        <v>Jack Hempstead</v>
      </c>
      <c r="Y107" s="12">
        <v>0.0095934375</v>
      </c>
      <c r="AA107" s="10">
        <v>102</v>
      </c>
      <c r="AB107" s="22" t="s">
        <v>80</v>
      </c>
      <c r="AC107" s="21" t="s">
        <v>2048</v>
      </c>
      <c r="AD107" s="92">
        <v>0.008119328703703703</v>
      </c>
      <c r="AF107" s="10">
        <v>102</v>
      </c>
      <c r="AG107" s="22" t="s">
        <v>8</v>
      </c>
      <c r="AH107" s="22" t="s">
        <v>1490</v>
      </c>
      <c r="AI107" s="93">
        <v>0.01099776620370371</v>
      </c>
      <c r="AK107" s="10">
        <v>102</v>
      </c>
      <c r="AL107" s="7" t="s">
        <v>17</v>
      </c>
      <c r="AM107" s="30" t="str">
        <f>'[1]Vet Men'!$C$69</f>
        <v>Gerrt O'Driscoll</v>
      </c>
      <c r="AN107" s="31">
        <v>0.016505324074074075</v>
      </c>
      <c r="AZ107" s="10">
        <v>102</v>
      </c>
      <c r="BA107" s="7" t="s">
        <v>93</v>
      </c>
      <c r="BB107" s="21" t="s">
        <v>1176</v>
      </c>
      <c r="BC107" s="92">
        <v>0.009816469907407404</v>
      </c>
    </row>
    <row r="108" spans="2:55" ht="13.5">
      <c r="B108" s="10">
        <v>103</v>
      </c>
      <c r="C108" s="7" t="s">
        <v>54</v>
      </c>
      <c r="D108" s="8" t="s">
        <v>205</v>
      </c>
      <c r="E108" s="12">
        <v>0.007400891203703704</v>
      </c>
      <c r="G108" s="10">
        <v>103</v>
      </c>
      <c r="H108" s="7" t="s">
        <v>79</v>
      </c>
      <c r="I108" s="9" t="s">
        <v>316</v>
      </c>
      <c r="J108" s="12">
        <v>0.007878391203703703</v>
      </c>
      <c r="L108" s="10">
        <v>103</v>
      </c>
      <c r="M108" s="7" t="s">
        <v>14</v>
      </c>
      <c r="N108" s="30" t="s">
        <v>482</v>
      </c>
      <c r="O108" s="31">
        <v>0.006867245370370371</v>
      </c>
      <c r="Q108" s="10">
        <v>103</v>
      </c>
      <c r="R108" s="22" t="s">
        <v>12</v>
      </c>
      <c r="S108" s="21" t="s">
        <v>811</v>
      </c>
      <c r="T108" s="92">
        <v>0.007554398148148152</v>
      </c>
      <c r="V108" s="10">
        <v>103</v>
      </c>
      <c r="W108" s="7" t="s">
        <v>6</v>
      </c>
      <c r="X108" s="21" t="str">
        <f>'[1]U17 Boys'!$C$56</f>
        <v>Harry Brodie</v>
      </c>
      <c r="Y108" s="12">
        <v>0.009625648148148147</v>
      </c>
      <c r="AA108" s="10">
        <v>103</v>
      </c>
      <c r="AB108" s="22" t="s">
        <v>17</v>
      </c>
      <c r="AC108" s="21" t="s">
        <v>2049</v>
      </c>
      <c r="AD108" s="92">
        <v>0.00812662037037037</v>
      </c>
      <c r="AF108" s="10">
        <v>103</v>
      </c>
      <c r="AG108" s="22" t="s">
        <v>69</v>
      </c>
      <c r="AH108" s="21" t="s">
        <v>1912</v>
      </c>
      <c r="AI108" s="92">
        <v>0.01100694444444444</v>
      </c>
      <c r="AK108" s="10">
        <v>103</v>
      </c>
      <c r="AL108" s="7" t="s">
        <v>60</v>
      </c>
      <c r="AM108" s="32" t="s">
        <v>1068</v>
      </c>
      <c r="AN108" s="31">
        <v>0.026126122685185188</v>
      </c>
      <c r="AZ108" s="10">
        <v>103</v>
      </c>
      <c r="BA108" s="7" t="s">
        <v>16</v>
      </c>
      <c r="BB108" s="21" t="s">
        <v>1205</v>
      </c>
      <c r="BC108" s="92">
        <v>0.009819131944444445</v>
      </c>
    </row>
    <row r="109" spans="2:55" ht="13.5">
      <c r="B109" s="10">
        <v>104</v>
      </c>
      <c r="C109" s="7" t="s">
        <v>76</v>
      </c>
      <c r="D109" s="9" t="s">
        <v>239</v>
      </c>
      <c r="E109" s="12">
        <v>0.0074160069444444456</v>
      </c>
      <c r="G109" s="10">
        <v>104</v>
      </c>
      <c r="H109" s="7" t="s">
        <v>76</v>
      </c>
      <c r="I109" s="9" t="s">
        <v>299</v>
      </c>
      <c r="J109" s="12">
        <v>0.007879791666666665</v>
      </c>
      <c r="L109" s="10">
        <v>104</v>
      </c>
      <c r="M109" s="7" t="s">
        <v>1</v>
      </c>
      <c r="N109" s="30" t="s">
        <v>486</v>
      </c>
      <c r="O109" s="31">
        <v>0.0068753935185185185</v>
      </c>
      <c r="Q109" s="10">
        <v>104</v>
      </c>
      <c r="R109" s="22" t="s">
        <v>33</v>
      </c>
      <c r="S109" s="21" t="s">
        <v>746</v>
      </c>
      <c r="T109" s="92">
        <v>0.007554513888888887</v>
      </c>
      <c r="V109" s="10">
        <v>104</v>
      </c>
      <c r="W109" s="7" t="s">
        <v>1</v>
      </c>
      <c r="X109" s="21" t="str">
        <f>'[1]U17 Boys'!$C$67</f>
        <v>Max Chitty</v>
      </c>
      <c r="Y109" s="12">
        <v>0.00963101851851852</v>
      </c>
      <c r="AA109" s="10">
        <v>104</v>
      </c>
      <c r="AB109" s="22" t="s">
        <v>26</v>
      </c>
      <c r="AC109" s="22" t="s">
        <v>999</v>
      </c>
      <c r="AD109" s="92">
        <v>0.008140011574074074</v>
      </c>
      <c r="AF109" s="10">
        <v>104</v>
      </c>
      <c r="AG109" s="22" t="s">
        <v>3</v>
      </c>
      <c r="AH109" s="22" t="s">
        <v>1519</v>
      </c>
      <c r="AI109" s="92">
        <v>0.011010104166666668</v>
      </c>
      <c r="AK109" s="10">
        <v>104</v>
      </c>
      <c r="AL109" s="7" t="s">
        <v>45</v>
      </c>
      <c r="AM109" s="7" t="s">
        <v>1069</v>
      </c>
      <c r="AN109" s="29"/>
      <c r="AZ109" s="10">
        <v>104</v>
      </c>
      <c r="BA109" s="7" t="s">
        <v>94</v>
      </c>
      <c r="BB109" s="22" t="s">
        <v>1222</v>
      </c>
      <c r="BC109" s="92">
        <v>0.009826157407407407</v>
      </c>
    </row>
    <row r="110" spans="2:55" ht="13.5">
      <c r="B110" s="10">
        <v>105</v>
      </c>
      <c r="C110" s="7" t="s">
        <v>84</v>
      </c>
      <c r="D110" s="9" t="s">
        <v>142</v>
      </c>
      <c r="E110" s="12">
        <v>0.007419479166666666</v>
      </c>
      <c r="G110" s="10">
        <v>105</v>
      </c>
      <c r="H110" s="7" t="s">
        <v>18</v>
      </c>
      <c r="I110" s="8" t="s">
        <v>352</v>
      </c>
      <c r="J110" s="12">
        <v>0.007882835648148151</v>
      </c>
      <c r="L110" s="10">
        <v>105</v>
      </c>
      <c r="M110" s="7" t="s">
        <v>30</v>
      </c>
      <c r="N110" s="7" t="s">
        <v>551</v>
      </c>
      <c r="O110" s="31">
        <v>0.006889386574074075</v>
      </c>
      <c r="Q110" s="10">
        <v>105</v>
      </c>
      <c r="R110" s="22" t="s">
        <v>30</v>
      </c>
      <c r="S110" s="21" t="s">
        <v>732</v>
      </c>
      <c r="T110" s="92">
        <v>0.007559571759259257</v>
      </c>
      <c r="V110" s="10">
        <v>105</v>
      </c>
      <c r="W110" s="7" t="s">
        <v>1</v>
      </c>
      <c r="X110" s="21" t="str">
        <f>'[1]U17 Boys'!$C$71</f>
        <v>Nathan Holmes</v>
      </c>
      <c r="Y110" s="12">
        <v>0.00963128472222222</v>
      </c>
      <c r="AA110" s="10">
        <v>105</v>
      </c>
      <c r="AB110" s="22" t="s">
        <v>48</v>
      </c>
      <c r="AC110" s="21" t="s">
        <v>2050</v>
      </c>
      <c r="AD110" s="92">
        <v>0.008155937500000002</v>
      </c>
      <c r="AF110" s="10">
        <v>105</v>
      </c>
      <c r="AG110" s="22" t="s">
        <v>15</v>
      </c>
      <c r="AH110" s="22" t="s">
        <v>1596</v>
      </c>
      <c r="AI110" s="93">
        <v>0.01101261574074074</v>
      </c>
      <c r="AK110" s="10">
        <v>105</v>
      </c>
      <c r="AL110" s="7" t="s">
        <v>2</v>
      </c>
      <c r="AM110" s="7" t="s">
        <v>1070</v>
      </c>
      <c r="AN110" s="29"/>
      <c r="AZ110" s="10">
        <v>105</v>
      </c>
      <c r="BA110" s="7" t="s">
        <v>76</v>
      </c>
      <c r="BB110" s="21" t="s">
        <v>1185</v>
      </c>
      <c r="BC110" s="92">
        <v>0.009836805555555557</v>
      </c>
    </row>
    <row r="111" spans="2:55" ht="13.5">
      <c r="B111" s="10">
        <v>106</v>
      </c>
      <c r="C111" s="7" t="s">
        <v>1</v>
      </c>
      <c r="D111" s="8" t="s">
        <v>250</v>
      </c>
      <c r="E111" s="12">
        <v>0.007431099537037037</v>
      </c>
      <c r="G111" s="10">
        <v>106</v>
      </c>
      <c r="H111" s="7" t="s">
        <v>36</v>
      </c>
      <c r="I111" s="9" t="s">
        <v>328</v>
      </c>
      <c r="J111" s="12">
        <v>0.007893483796296296</v>
      </c>
      <c r="L111" s="10">
        <v>106</v>
      </c>
      <c r="M111" s="7" t="s">
        <v>54</v>
      </c>
      <c r="N111" s="30" t="s">
        <v>536</v>
      </c>
      <c r="O111" s="31">
        <v>0.006892210648148147</v>
      </c>
      <c r="Q111" s="10">
        <v>106</v>
      </c>
      <c r="R111" s="22" t="s">
        <v>86</v>
      </c>
      <c r="S111" s="21" t="s">
        <v>734</v>
      </c>
      <c r="T111" s="92">
        <v>0.007563854166666665</v>
      </c>
      <c r="V111" s="10">
        <v>106</v>
      </c>
      <c r="W111" s="7" t="s">
        <v>44</v>
      </c>
      <c r="X111" s="21" t="str">
        <f>'[1]U17 Boys'!$C$120</f>
        <v>Callum Hockey</v>
      </c>
      <c r="Y111" s="12">
        <v>0.009659953703703707</v>
      </c>
      <c r="AA111" s="10">
        <v>106</v>
      </c>
      <c r="AB111" s="22" t="s">
        <v>76</v>
      </c>
      <c r="AC111" s="21" t="s">
        <v>2051</v>
      </c>
      <c r="AD111" s="92">
        <v>0.008258298611111112</v>
      </c>
      <c r="AF111" s="10">
        <v>106</v>
      </c>
      <c r="AG111" s="22" t="s">
        <v>6</v>
      </c>
      <c r="AH111" s="22" t="s">
        <v>1464</v>
      </c>
      <c r="AI111" s="93">
        <v>0.011017407407407413</v>
      </c>
      <c r="AK111" s="10">
        <v>106</v>
      </c>
      <c r="AL111" s="7" t="s">
        <v>46</v>
      </c>
      <c r="AM111" s="7" t="s">
        <v>1071</v>
      </c>
      <c r="AN111" s="29"/>
      <c r="AZ111" s="10">
        <v>106</v>
      </c>
      <c r="BA111" s="7" t="s">
        <v>28</v>
      </c>
      <c r="BB111" s="21" t="s">
        <v>1181</v>
      </c>
      <c r="BC111" s="92">
        <v>0.009844062500000004</v>
      </c>
    </row>
    <row r="112" spans="2:55" ht="13.5">
      <c r="B112" s="10">
        <v>107</v>
      </c>
      <c r="C112" s="7" t="s">
        <v>77</v>
      </c>
      <c r="D112" s="9" t="s">
        <v>180</v>
      </c>
      <c r="E112" s="12">
        <v>0.0074360648148148155</v>
      </c>
      <c r="G112" s="10">
        <v>107</v>
      </c>
      <c r="H112" s="7" t="s">
        <v>77</v>
      </c>
      <c r="I112" s="9" t="s">
        <v>284</v>
      </c>
      <c r="J112" s="12">
        <v>0.007894560185185187</v>
      </c>
      <c r="L112" s="10">
        <v>107</v>
      </c>
      <c r="M112" s="7" t="s">
        <v>4</v>
      </c>
      <c r="N112" s="7" t="s">
        <v>496</v>
      </c>
      <c r="O112" s="31">
        <v>0.006893553240740741</v>
      </c>
      <c r="Q112" s="10">
        <v>107</v>
      </c>
      <c r="R112" s="22" t="s">
        <v>12</v>
      </c>
      <c r="S112" s="22" t="s">
        <v>663</v>
      </c>
      <c r="T112" s="92">
        <v>0.007570601851851853</v>
      </c>
      <c r="V112" s="10">
        <v>107</v>
      </c>
      <c r="W112" s="7" t="s">
        <v>10</v>
      </c>
      <c r="X112" s="21" t="str">
        <f>'[1]U17 Boys'!$C$97</f>
        <v>Daniel Greenstein</v>
      </c>
      <c r="Y112" s="12">
        <v>0.009706296296296296</v>
      </c>
      <c r="AA112" s="10">
        <v>107</v>
      </c>
      <c r="AB112" s="22" t="s">
        <v>26</v>
      </c>
      <c r="AC112" s="21" t="s">
        <v>2052</v>
      </c>
      <c r="AD112" s="92">
        <v>0.00826060185185185</v>
      </c>
      <c r="AF112" s="10">
        <v>107</v>
      </c>
      <c r="AG112" s="22" t="s">
        <v>44</v>
      </c>
      <c r="AH112" s="22" t="s">
        <v>1837</v>
      </c>
      <c r="AI112" s="93">
        <v>0.01102048611111111</v>
      </c>
      <c r="AK112" s="10">
        <v>107</v>
      </c>
      <c r="AL112" s="7" t="s">
        <v>60</v>
      </c>
      <c r="AM112" s="7" t="s">
        <v>1072</v>
      </c>
      <c r="AN112" s="29"/>
      <c r="AZ112" s="10">
        <v>107</v>
      </c>
      <c r="BA112" s="7" t="s">
        <v>18</v>
      </c>
      <c r="BB112" s="21" t="s">
        <v>1164</v>
      </c>
      <c r="BC112" s="92">
        <v>0.009845451388888888</v>
      </c>
    </row>
    <row r="113" spans="2:55" ht="13.5">
      <c r="B113" s="10">
        <v>108</v>
      </c>
      <c r="C113" s="7" t="s">
        <v>33</v>
      </c>
      <c r="D113" s="9" t="s">
        <v>246</v>
      </c>
      <c r="E113" s="12">
        <v>0.007437187500000001</v>
      </c>
      <c r="G113" s="10">
        <v>108</v>
      </c>
      <c r="H113" s="7" t="s">
        <v>17</v>
      </c>
      <c r="I113" s="8" t="s">
        <v>358</v>
      </c>
      <c r="J113" s="12">
        <v>0.007898495370370372</v>
      </c>
      <c r="L113" s="10">
        <v>108</v>
      </c>
      <c r="M113" s="7" t="s">
        <v>1</v>
      </c>
      <c r="N113" s="30" t="s">
        <v>577</v>
      </c>
      <c r="O113" s="31">
        <v>0.006895405092592594</v>
      </c>
      <c r="Q113" s="10">
        <v>108</v>
      </c>
      <c r="R113" s="22" t="s">
        <v>10</v>
      </c>
      <c r="S113" s="22" t="s">
        <v>664</v>
      </c>
      <c r="T113" s="92">
        <v>0.007572256944444446</v>
      </c>
      <c r="V113" s="10">
        <v>108</v>
      </c>
      <c r="W113" s="7" t="s">
        <v>1</v>
      </c>
      <c r="X113" s="21" t="str">
        <f>'[1]U17 Boys'!$C$68</f>
        <v>Nathan Fitzpatrick</v>
      </c>
      <c r="Y113" s="12">
        <v>0.009735104166666664</v>
      </c>
      <c r="AA113" s="10">
        <v>108</v>
      </c>
      <c r="AB113" s="22" t="s">
        <v>26</v>
      </c>
      <c r="AC113" s="22" t="s">
        <v>1000</v>
      </c>
      <c r="AD113" s="92">
        <v>0.008272187499999998</v>
      </c>
      <c r="AF113" s="10">
        <v>108</v>
      </c>
      <c r="AG113" s="22" t="s">
        <v>36</v>
      </c>
      <c r="AH113" s="22" t="s">
        <v>1553</v>
      </c>
      <c r="AI113" s="93">
        <v>0.011033032407407405</v>
      </c>
      <c r="AK113" s="10">
        <v>108</v>
      </c>
      <c r="AL113" s="7" t="s">
        <v>45</v>
      </c>
      <c r="AM113" s="32" t="s">
        <v>1073</v>
      </c>
      <c r="AN113" s="31"/>
      <c r="AZ113" s="10">
        <v>108</v>
      </c>
      <c r="BA113" s="7" t="s">
        <v>4</v>
      </c>
      <c r="BB113" s="21" t="s">
        <v>1137</v>
      </c>
      <c r="BC113" s="92">
        <v>0.009878634259259257</v>
      </c>
    </row>
    <row r="114" spans="2:55" ht="13.5">
      <c r="B114" s="10">
        <v>109</v>
      </c>
      <c r="C114" s="7" t="s">
        <v>1</v>
      </c>
      <c r="D114" s="9" t="s">
        <v>215</v>
      </c>
      <c r="E114" s="12">
        <v>0.007462569444444445</v>
      </c>
      <c r="G114" s="10">
        <v>109</v>
      </c>
      <c r="H114" s="7" t="s">
        <v>6</v>
      </c>
      <c r="I114" s="9" t="s">
        <v>302</v>
      </c>
      <c r="J114" s="12">
        <v>0.007898541666666668</v>
      </c>
      <c r="L114" s="10">
        <v>109</v>
      </c>
      <c r="M114" s="7" t="s">
        <v>28</v>
      </c>
      <c r="N114" s="30" t="s">
        <v>491</v>
      </c>
      <c r="O114" s="31">
        <v>0.006901076388888889</v>
      </c>
      <c r="Q114" s="10">
        <v>109</v>
      </c>
      <c r="R114" s="22" t="s">
        <v>6</v>
      </c>
      <c r="S114" s="21" t="s">
        <v>731</v>
      </c>
      <c r="T114" s="92">
        <v>0.007592442129629628</v>
      </c>
      <c r="V114" s="10">
        <v>109</v>
      </c>
      <c r="W114" s="7" t="s">
        <v>58</v>
      </c>
      <c r="X114" s="21" t="str">
        <f>'[1]U17 Boys'!$C$124</f>
        <v>Ben Gillham</v>
      </c>
      <c r="Y114" s="12">
        <v>0.009744629629629629</v>
      </c>
      <c r="AA114" s="10">
        <v>109</v>
      </c>
      <c r="AB114" s="22" t="s">
        <v>91</v>
      </c>
      <c r="AC114" s="21" t="s">
        <v>2053</v>
      </c>
      <c r="AD114" s="92">
        <v>0.008338622685185187</v>
      </c>
      <c r="AF114" s="10">
        <v>109</v>
      </c>
      <c r="AG114" s="22" t="s">
        <v>10</v>
      </c>
      <c r="AH114" s="22" t="s">
        <v>1830</v>
      </c>
      <c r="AI114" s="92">
        <v>0.011033958333333335</v>
      </c>
      <c r="AK114" s="10">
        <v>109</v>
      </c>
      <c r="AL114" s="7" t="s">
        <v>2</v>
      </c>
      <c r="AM114" s="32" t="s">
        <v>1074</v>
      </c>
      <c r="AN114" s="31"/>
      <c r="AZ114" s="10">
        <v>109</v>
      </c>
      <c r="BA114" s="7" t="s">
        <v>46</v>
      </c>
      <c r="BB114" s="22" t="s">
        <v>1242</v>
      </c>
      <c r="BC114" s="92">
        <v>0.009890891203703704</v>
      </c>
    </row>
    <row r="115" spans="2:55" ht="13.5">
      <c r="B115" s="10">
        <v>110</v>
      </c>
      <c r="C115" s="7" t="s">
        <v>84</v>
      </c>
      <c r="D115" s="9" t="s">
        <v>148</v>
      </c>
      <c r="E115" s="12">
        <v>0.007468206018518515</v>
      </c>
      <c r="G115" s="10">
        <v>110</v>
      </c>
      <c r="H115" s="7" t="s">
        <v>8</v>
      </c>
      <c r="I115" s="9" t="s">
        <v>350</v>
      </c>
      <c r="J115" s="12">
        <v>0.007899108796296296</v>
      </c>
      <c r="L115" s="10">
        <v>110</v>
      </c>
      <c r="M115" s="7" t="s">
        <v>77</v>
      </c>
      <c r="N115" s="7"/>
      <c r="O115" s="31">
        <v>0.006905057870370371</v>
      </c>
      <c r="Q115" s="10">
        <v>110</v>
      </c>
      <c r="R115" s="22" t="s">
        <v>26</v>
      </c>
      <c r="S115" s="21" t="s">
        <v>754</v>
      </c>
      <c r="T115" s="92">
        <v>0.007600231481481486</v>
      </c>
      <c r="V115" s="10">
        <v>110</v>
      </c>
      <c r="W115" s="7" t="s">
        <v>51</v>
      </c>
      <c r="X115" s="22" t="str">
        <f>'[1]U17 Boys'!$C$11</f>
        <v>Edward Watson</v>
      </c>
      <c r="Y115" s="12">
        <v>0.009752858796296298</v>
      </c>
      <c r="AA115" s="10">
        <v>110</v>
      </c>
      <c r="AB115" s="22" t="s">
        <v>80</v>
      </c>
      <c r="AC115" s="21" t="s">
        <v>2054</v>
      </c>
      <c r="AD115" s="92">
        <v>0.008359259259259259</v>
      </c>
      <c r="AF115" s="10">
        <v>110</v>
      </c>
      <c r="AG115" s="22" t="s">
        <v>9</v>
      </c>
      <c r="AH115" s="22" t="s">
        <v>1513</v>
      </c>
      <c r="AI115" s="93">
        <v>0.011034189814814806</v>
      </c>
      <c r="AK115" s="10">
        <v>110</v>
      </c>
      <c r="AL115" s="7" t="s">
        <v>46</v>
      </c>
      <c r="AM115" s="32" t="s">
        <v>1075</v>
      </c>
      <c r="AN115" s="31"/>
      <c r="AZ115" s="10">
        <v>110</v>
      </c>
      <c r="BA115" s="7" t="s">
        <v>25</v>
      </c>
      <c r="BB115" s="22" t="s">
        <v>1230</v>
      </c>
      <c r="BC115" s="92">
        <v>0.009919525462962963</v>
      </c>
    </row>
    <row r="116" spans="2:55" ht="13.5">
      <c r="B116" s="10">
        <v>111</v>
      </c>
      <c r="C116" s="7" t="s">
        <v>25</v>
      </c>
      <c r="D116" s="9" t="s">
        <v>140</v>
      </c>
      <c r="E116" s="12">
        <v>0.007478402777777778</v>
      </c>
      <c r="G116" s="10">
        <v>111</v>
      </c>
      <c r="H116" s="7" t="s">
        <v>8</v>
      </c>
      <c r="I116" s="9" t="s">
        <v>351</v>
      </c>
      <c r="J116" s="12">
        <v>0.007919444444444444</v>
      </c>
      <c r="L116" s="10">
        <v>111</v>
      </c>
      <c r="M116" s="7" t="s">
        <v>82</v>
      </c>
      <c r="N116" s="30" t="s">
        <v>534</v>
      </c>
      <c r="O116" s="31">
        <v>0.006920868055555557</v>
      </c>
      <c r="Q116" s="10">
        <v>111</v>
      </c>
      <c r="R116" s="22" t="s">
        <v>17</v>
      </c>
      <c r="S116" s="22" t="s">
        <v>665</v>
      </c>
      <c r="T116" s="92">
        <v>0.007601076388888888</v>
      </c>
      <c r="V116" s="10">
        <v>111</v>
      </c>
      <c r="W116" s="7" t="s">
        <v>0</v>
      </c>
      <c r="X116" s="22" t="str">
        <f>'[1]U17 Boys'!$C$46</f>
        <v>Alfie Zak</v>
      </c>
      <c r="Y116" s="12">
        <v>0.009805405092592593</v>
      </c>
      <c r="AA116" s="10">
        <v>111</v>
      </c>
      <c r="AB116" s="22" t="s">
        <v>26</v>
      </c>
      <c r="AC116" s="21" t="s">
        <v>2055</v>
      </c>
      <c r="AD116" s="92">
        <v>0.008408530092592598</v>
      </c>
      <c r="AF116" s="10">
        <v>111</v>
      </c>
      <c r="AG116" s="22" t="s">
        <v>69</v>
      </c>
      <c r="AH116" s="23" t="s">
        <v>1922</v>
      </c>
      <c r="AI116" s="93">
        <v>0.011041666666666658</v>
      </c>
      <c r="AK116" s="10">
        <v>111</v>
      </c>
      <c r="AL116" s="7" t="s">
        <v>19</v>
      </c>
      <c r="AM116" s="30" t="str">
        <f>'[1]Vet Men'!$C$143</f>
        <v>Lance Nortcliff</v>
      </c>
      <c r="AN116" s="31"/>
      <c r="AZ116" s="10">
        <v>111</v>
      </c>
      <c r="BA116" s="7" t="s">
        <v>1</v>
      </c>
      <c r="BB116" s="21" t="s">
        <v>1161</v>
      </c>
      <c r="BC116" s="92">
        <v>0.009933333333333332</v>
      </c>
    </row>
    <row r="117" spans="2:55" ht="15" thickBot="1">
      <c r="B117" s="10">
        <v>112</v>
      </c>
      <c r="C117" s="7" t="s">
        <v>9</v>
      </c>
      <c r="D117" s="8" t="s">
        <v>221</v>
      </c>
      <c r="E117" s="12">
        <v>0.007480208333333333</v>
      </c>
      <c r="G117" s="10">
        <v>112</v>
      </c>
      <c r="H117" s="7" t="s">
        <v>1</v>
      </c>
      <c r="I117" s="8" t="s">
        <v>309</v>
      </c>
      <c r="J117" s="12">
        <v>0.007922650462962963</v>
      </c>
      <c r="L117" s="10">
        <v>112</v>
      </c>
      <c r="M117" s="7" t="s">
        <v>1</v>
      </c>
      <c r="N117" s="30" t="s">
        <v>485</v>
      </c>
      <c r="O117" s="31">
        <v>0.006924143518518521</v>
      </c>
      <c r="Q117" s="10">
        <v>112</v>
      </c>
      <c r="R117" s="22" t="s">
        <v>17</v>
      </c>
      <c r="S117" s="22" t="s">
        <v>666</v>
      </c>
      <c r="T117" s="92">
        <v>0.007608449074074073</v>
      </c>
      <c r="V117" s="10">
        <v>112</v>
      </c>
      <c r="W117" s="7" t="s">
        <v>42</v>
      </c>
      <c r="X117" s="22" t="str">
        <f>'[1]U17 Boys'!$C$102</f>
        <v>Ifetobi Salako</v>
      </c>
      <c r="Y117" s="12">
        <v>0.009866631944444443</v>
      </c>
      <c r="AA117" s="10">
        <v>112</v>
      </c>
      <c r="AB117" s="22" t="s">
        <v>75</v>
      </c>
      <c r="AC117" s="21" t="s">
        <v>2056</v>
      </c>
      <c r="AD117" s="92">
        <v>0.008425810185185185</v>
      </c>
      <c r="AF117" s="10">
        <v>112</v>
      </c>
      <c r="AG117" s="22" t="s">
        <v>69</v>
      </c>
      <c r="AH117" s="21" t="s">
        <v>1917</v>
      </c>
      <c r="AI117" s="93">
        <v>0.011041666666666675</v>
      </c>
      <c r="AK117" s="13">
        <v>112</v>
      </c>
      <c r="AL117" s="14" t="s">
        <v>32</v>
      </c>
      <c r="AM117" s="48" t="str">
        <f>'[1]Vet Men'!$C$205</f>
        <v>Genci Pepaj</v>
      </c>
      <c r="AN117" s="33"/>
      <c r="AZ117" s="10">
        <v>112</v>
      </c>
      <c r="BA117" s="7" t="s">
        <v>20</v>
      </c>
      <c r="BB117" s="21" t="s">
        <v>1220</v>
      </c>
      <c r="BC117" s="92">
        <v>0.0099690625</v>
      </c>
    </row>
    <row r="118" spans="2:55" ht="13.5">
      <c r="B118" s="10">
        <v>113</v>
      </c>
      <c r="C118" s="7" t="s">
        <v>26</v>
      </c>
      <c r="D118" s="9" t="s">
        <v>211</v>
      </c>
      <c r="E118" s="12">
        <v>0.0075226388888888895</v>
      </c>
      <c r="G118" s="10">
        <v>113</v>
      </c>
      <c r="H118" s="7" t="s">
        <v>14</v>
      </c>
      <c r="I118" s="9" t="s">
        <v>320</v>
      </c>
      <c r="J118" s="12">
        <v>0.007945486111111111</v>
      </c>
      <c r="L118" s="10">
        <v>113</v>
      </c>
      <c r="M118" s="7" t="s">
        <v>87</v>
      </c>
      <c r="N118" s="30" t="s">
        <v>584</v>
      </c>
      <c r="O118" s="31">
        <v>0.00693005787037037</v>
      </c>
      <c r="Q118" s="10">
        <v>113</v>
      </c>
      <c r="R118" s="22" t="s">
        <v>81</v>
      </c>
      <c r="S118" s="21" t="s">
        <v>762</v>
      </c>
      <c r="T118" s="92">
        <v>0.007636342592592587</v>
      </c>
      <c r="V118" s="10">
        <v>113</v>
      </c>
      <c r="W118" s="7" t="s">
        <v>42</v>
      </c>
      <c r="X118" s="21" t="str">
        <f>'[1]U17 Boys'!$C$103</f>
        <v>Soul Hallums</v>
      </c>
      <c r="Y118" s="12">
        <v>0.010080787037037036</v>
      </c>
      <c r="AA118" s="10">
        <v>113</v>
      </c>
      <c r="AB118" s="22" t="s">
        <v>82</v>
      </c>
      <c r="AC118" s="21" t="s">
        <v>2057</v>
      </c>
      <c r="AD118" s="92">
        <v>0.008430474537037044</v>
      </c>
      <c r="AF118" s="10">
        <v>113</v>
      </c>
      <c r="AG118" s="22" t="s">
        <v>5</v>
      </c>
      <c r="AH118" s="22" t="s">
        <v>1763</v>
      </c>
      <c r="AI118" s="93">
        <v>0.011055057870370373</v>
      </c>
      <c r="AZ118" s="10">
        <v>113</v>
      </c>
      <c r="BA118" s="7" t="s">
        <v>43</v>
      </c>
      <c r="BB118" s="22" t="s">
        <v>1214</v>
      </c>
      <c r="BC118" s="92">
        <v>0.009980902777777778</v>
      </c>
    </row>
    <row r="119" spans="2:55" ht="13.5">
      <c r="B119" s="10">
        <v>114</v>
      </c>
      <c r="C119" s="7" t="s">
        <v>79</v>
      </c>
      <c r="D119" s="9" t="s">
        <v>195</v>
      </c>
      <c r="E119" s="12">
        <v>0.007532210648148149</v>
      </c>
      <c r="G119" s="10">
        <v>114</v>
      </c>
      <c r="H119" s="7" t="s">
        <v>54</v>
      </c>
      <c r="I119" s="9" t="s">
        <v>284</v>
      </c>
      <c r="J119" s="12">
        <v>0.007951192129629628</v>
      </c>
      <c r="L119" s="10">
        <v>114</v>
      </c>
      <c r="M119" s="7" t="s">
        <v>30</v>
      </c>
      <c r="N119" s="30" t="s">
        <v>552</v>
      </c>
      <c r="O119" s="31">
        <v>0.006935069444444444</v>
      </c>
      <c r="Q119" s="10">
        <v>114</v>
      </c>
      <c r="R119" s="22" t="s">
        <v>13</v>
      </c>
      <c r="S119" s="21" t="s">
        <v>765</v>
      </c>
      <c r="T119" s="92">
        <v>0.007643750000000001</v>
      </c>
      <c r="V119" s="10">
        <v>114</v>
      </c>
      <c r="W119" s="7" t="s">
        <v>12</v>
      </c>
      <c r="X119" s="21" t="str">
        <f>'[1]U17 Boys'!$C$76</f>
        <v>Matthew Daines</v>
      </c>
      <c r="Y119" s="12">
        <v>0.01014672453703704</v>
      </c>
      <c r="AA119" s="10">
        <v>114</v>
      </c>
      <c r="AB119" s="22" t="s">
        <v>60</v>
      </c>
      <c r="AC119" s="21" t="s">
        <v>2058</v>
      </c>
      <c r="AD119" s="92">
        <v>0.008436226851851854</v>
      </c>
      <c r="AF119" s="10">
        <v>114</v>
      </c>
      <c r="AG119" s="22" t="s">
        <v>5</v>
      </c>
      <c r="AH119" s="22" t="s">
        <v>1767</v>
      </c>
      <c r="AI119" s="92">
        <v>0.011057106481481485</v>
      </c>
      <c r="AZ119" s="10">
        <v>114</v>
      </c>
      <c r="BA119" s="7" t="s">
        <v>1</v>
      </c>
      <c r="BB119" s="21" t="s">
        <v>1207</v>
      </c>
      <c r="BC119" s="92">
        <v>0.010001469907407407</v>
      </c>
    </row>
    <row r="120" spans="2:55" ht="13.5">
      <c r="B120" s="10">
        <v>115</v>
      </c>
      <c r="C120" s="7" t="s">
        <v>25</v>
      </c>
      <c r="D120" s="9" t="s">
        <v>135</v>
      </c>
      <c r="E120" s="12">
        <v>0.0075329861111111136</v>
      </c>
      <c r="G120" s="10">
        <v>115</v>
      </c>
      <c r="H120" s="7" t="s">
        <v>26</v>
      </c>
      <c r="I120" s="9" t="s">
        <v>412</v>
      </c>
      <c r="J120" s="12">
        <v>0.007985925925925926</v>
      </c>
      <c r="L120" s="10">
        <v>115</v>
      </c>
      <c r="M120" s="7" t="s">
        <v>9</v>
      </c>
      <c r="N120" s="30" t="s">
        <v>516</v>
      </c>
      <c r="O120" s="31">
        <v>0.006939780092592593</v>
      </c>
      <c r="Q120" s="10">
        <v>115</v>
      </c>
      <c r="R120" s="22" t="s">
        <v>69</v>
      </c>
      <c r="S120" s="21" t="s">
        <v>1979</v>
      </c>
      <c r="T120" s="93">
        <v>0.007662037037037035</v>
      </c>
      <c r="V120" s="10">
        <v>115</v>
      </c>
      <c r="W120" s="7" t="s">
        <v>10</v>
      </c>
      <c r="X120" s="21" t="str">
        <f>'[1]U17 Boys'!$C$93</f>
        <v>Ben Kelly</v>
      </c>
      <c r="Y120" s="12">
        <v>0.010255555555555552</v>
      </c>
      <c r="AA120" s="10">
        <v>115</v>
      </c>
      <c r="AB120" s="22" t="s">
        <v>82</v>
      </c>
      <c r="AC120" s="21" t="s">
        <v>2059</v>
      </c>
      <c r="AD120" s="92">
        <v>0.008529826388888887</v>
      </c>
      <c r="AF120" s="10">
        <v>115</v>
      </c>
      <c r="AG120" s="22" t="s">
        <v>0</v>
      </c>
      <c r="AH120" s="22" t="s">
        <v>1687</v>
      </c>
      <c r="AI120" s="93">
        <v>0.01105934027777778</v>
      </c>
      <c r="AZ120" s="10">
        <v>115</v>
      </c>
      <c r="BA120" s="7" t="s">
        <v>30</v>
      </c>
      <c r="BB120" s="22" t="s">
        <v>1246</v>
      </c>
      <c r="BC120" s="92">
        <v>0.010007789351851851</v>
      </c>
    </row>
    <row r="121" spans="2:55" ht="13.5">
      <c r="B121" s="10">
        <v>116</v>
      </c>
      <c r="C121" s="7" t="s">
        <v>17</v>
      </c>
      <c r="D121" s="9" t="s">
        <v>196</v>
      </c>
      <c r="E121" s="12">
        <v>0.007582488425925925</v>
      </c>
      <c r="G121" s="10">
        <v>116</v>
      </c>
      <c r="H121" s="7" t="s">
        <v>8</v>
      </c>
      <c r="I121" s="9" t="s">
        <v>377</v>
      </c>
      <c r="J121" s="12">
        <v>0.00799621527777778</v>
      </c>
      <c r="L121" s="10">
        <v>116</v>
      </c>
      <c r="M121" s="7" t="s">
        <v>36</v>
      </c>
      <c r="N121" s="30" t="s">
        <v>470</v>
      </c>
      <c r="O121" s="31">
        <v>0.006941550925925922</v>
      </c>
      <c r="Q121" s="10">
        <v>116</v>
      </c>
      <c r="R121" s="22" t="s">
        <v>8</v>
      </c>
      <c r="S121" s="21" t="s">
        <v>750</v>
      </c>
      <c r="T121" s="92">
        <v>0.007663703703703702</v>
      </c>
      <c r="V121" s="10">
        <v>116</v>
      </c>
      <c r="W121" s="7" t="s">
        <v>80</v>
      </c>
      <c r="X121" s="21" t="str">
        <f>'[1]U17 Boys'!$C$30</f>
        <v>Callum Long</v>
      </c>
      <c r="Y121" s="12">
        <v>0.010282604166666662</v>
      </c>
      <c r="AA121" s="10">
        <v>116</v>
      </c>
      <c r="AB121" s="22" t="s">
        <v>42</v>
      </c>
      <c r="AC121" s="21" t="s">
        <v>2060</v>
      </c>
      <c r="AD121" s="92">
        <v>0.008638344907407412</v>
      </c>
      <c r="AF121" s="10">
        <v>116</v>
      </c>
      <c r="AG121" s="22" t="s">
        <v>11</v>
      </c>
      <c r="AH121" s="22" t="s">
        <v>1479</v>
      </c>
      <c r="AI121" s="93">
        <v>0.011065509259259261</v>
      </c>
      <c r="AZ121" s="10">
        <v>116</v>
      </c>
      <c r="BA121" s="7" t="s">
        <v>50</v>
      </c>
      <c r="BB121" s="21" t="s">
        <v>1240</v>
      </c>
      <c r="BC121" s="92">
        <v>0.010008368055555557</v>
      </c>
    </row>
    <row r="122" spans="2:55" ht="13.5">
      <c r="B122" s="10">
        <v>117</v>
      </c>
      <c r="C122" s="7" t="s">
        <v>79</v>
      </c>
      <c r="D122" s="8" t="s">
        <v>185</v>
      </c>
      <c r="E122" s="12">
        <v>0.0075882754629629625</v>
      </c>
      <c r="G122" s="10">
        <v>117</v>
      </c>
      <c r="H122" s="7" t="s">
        <v>84</v>
      </c>
      <c r="I122" s="8" t="s">
        <v>379</v>
      </c>
      <c r="J122" s="12">
        <v>0.008009375000000001</v>
      </c>
      <c r="L122" s="10">
        <v>117</v>
      </c>
      <c r="M122" s="7" t="s">
        <v>1</v>
      </c>
      <c r="N122" s="30" t="s">
        <v>557</v>
      </c>
      <c r="O122" s="31">
        <v>0.006950000000000001</v>
      </c>
      <c r="Q122" s="10">
        <v>117</v>
      </c>
      <c r="R122" s="22" t="s">
        <v>13</v>
      </c>
      <c r="S122" s="22" t="s">
        <v>667</v>
      </c>
      <c r="T122" s="92">
        <v>0.007678159722222223</v>
      </c>
      <c r="V122" s="10">
        <v>117</v>
      </c>
      <c r="W122" s="7" t="s">
        <v>1</v>
      </c>
      <c r="X122" s="21" t="str">
        <f>'[1]U17 Boys'!$C$72</f>
        <v>Stephen Larcry</v>
      </c>
      <c r="Y122" s="12">
        <v>0.0103</v>
      </c>
      <c r="AA122" s="10">
        <v>117</v>
      </c>
      <c r="AB122" s="22" t="s">
        <v>76</v>
      </c>
      <c r="AC122" s="21" t="s">
        <v>2061</v>
      </c>
      <c r="AD122" s="92">
        <v>0.008701805555555553</v>
      </c>
      <c r="AF122" s="10">
        <v>117</v>
      </c>
      <c r="AG122" s="22" t="s">
        <v>6</v>
      </c>
      <c r="AH122" s="22" t="s">
        <v>1465</v>
      </c>
      <c r="AI122" s="93">
        <v>0.011066006944444443</v>
      </c>
      <c r="AZ122" s="10">
        <v>117</v>
      </c>
      <c r="BA122" s="7" t="s">
        <v>95</v>
      </c>
      <c r="BB122" s="21" t="s">
        <v>1236</v>
      </c>
      <c r="BC122" s="92">
        <v>0.01001172453703704</v>
      </c>
    </row>
    <row r="123" spans="2:55" ht="13.5">
      <c r="B123" s="10">
        <v>118</v>
      </c>
      <c r="C123" s="7" t="s">
        <v>79</v>
      </c>
      <c r="D123" s="9" t="s">
        <v>194</v>
      </c>
      <c r="E123" s="12">
        <v>0.007595798611111112</v>
      </c>
      <c r="G123" s="10">
        <v>118</v>
      </c>
      <c r="H123" s="7" t="s">
        <v>9</v>
      </c>
      <c r="I123" s="9" t="s">
        <v>348</v>
      </c>
      <c r="J123" s="12">
        <v>0.008025462962962963</v>
      </c>
      <c r="L123" s="10">
        <v>118</v>
      </c>
      <c r="M123" s="7" t="s">
        <v>82</v>
      </c>
      <c r="N123" s="30" t="s">
        <v>532</v>
      </c>
      <c r="O123" s="31">
        <v>0.006960069444444445</v>
      </c>
      <c r="Q123" s="10">
        <v>118</v>
      </c>
      <c r="R123" s="22" t="s">
        <v>8</v>
      </c>
      <c r="S123" s="21" t="s">
        <v>751</v>
      </c>
      <c r="T123" s="92">
        <v>0.007678194444444446</v>
      </c>
      <c r="V123" s="10">
        <v>118</v>
      </c>
      <c r="W123" s="7" t="s">
        <v>78</v>
      </c>
      <c r="X123" s="22" t="str">
        <f>'[1]U17 Boys'!$C$6</f>
        <v>Ben Finch</v>
      </c>
      <c r="Y123" s="9">
        <v>0.010417511574074074</v>
      </c>
      <c r="AA123" s="10">
        <v>118</v>
      </c>
      <c r="AB123" s="22" t="s">
        <v>60</v>
      </c>
      <c r="AC123" s="21" t="s">
        <v>2062</v>
      </c>
      <c r="AD123" s="92">
        <v>0.008764004629629625</v>
      </c>
      <c r="AF123" s="10">
        <v>118</v>
      </c>
      <c r="AG123" s="22" t="s">
        <v>16</v>
      </c>
      <c r="AH123" s="22" t="s">
        <v>1721</v>
      </c>
      <c r="AI123" s="93">
        <v>0.011066134259259255</v>
      </c>
      <c r="AZ123" s="10">
        <v>118</v>
      </c>
      <c r="BA123" s="7" t="s">
        <v>28</v>
      </c>
      <c r="BB123" s="21" t="s">
        <v>1180</v>
      </c>
      <c r="BC123" s="92">
        <v>0.010014780092592587</v>
      </c>
    </row>
    <row r="124" spans="2:55" ht="13.5">
      <c r="B124" s="10">
        <v>119</v>
      </c>
      <c r="C124" s="7" t="s">
        <v>54</v>
      </c>
      <c r="D124" s="9" t="s">
        <v>207</v>
      </c>
      <c r="E124" s="12">
        <v>0.007610335648148149</v>
      </c>
      <c r="G124" s="10">
        <v>119</v>
      </c>
      <c r="H124" s="7" t="s">
        <v>14</v>
      </c>
      <c r="I124" s="9" t="s">
        <v>374</v>
      </c>
      <c r="J124" s="12">
        <v>0.00802766203703704</v>
      </c>
      <c r="L124" s="10">
        <v>119</v>
      </c>
      <c r="M124" s="7" t="s">
        <v>33</v>
      </c>
      <c r="N124" s="30" t="s">
        <v>574</v>
      </c>
      <c r="O124" s="31">
        <v>0.006960451388888886</v>
      </c>
      <c r="Q124" s="10">
        <v>119</v>
      </c>
      <c r="R124" s="22" t="s">
        <v>80</v>
      </c>
      <c r="S124" s="21" t="s">
        <v>789</v>
      </c>
      <c r="T124" s="92">
        <v>0.0076781944444444476</v>
      </c>
      <c r="V124" s="10">
        <v>119</v>
      </c>
      <c r="W124" s="7" t="s">
        <v>77</v>
      </c>
      <c r="X124" s="22" t="str">
        <f>'[1]U17 Boys'!$C$77</f>
        <v>Hugo Hewitt</v>
      </c>
      <c r="Y124" s="12">
        <v>0.010454895833333333</v>
      </c>
      <c r="AA124" s="10">
        <v>119</v>
      </c>
      <c r="AB124" s="22" t="s">
        <v>48</v>
      </c>
      <c r="AC124" s="22" t="s">
        <v>1001</v>
      </c>
      <c r="AD124" s="21">
        <v>0.008928900462962963</v>
      </c>
      <c r="AF124" s="10">
        <v>119</v>
      </c>
      <c r="AG124" s="22" t="s">
        <v>29</v>
      </c>
      <c r="AH124" s="22" t="s">
        <v>1705</v>
      </c>
      <c r="AI124" s="93">
        <v>0.01107407407407407</v>
      </c>
      <c r="AZ124" s="10">
        <v>119</v>
      </c>
      <c r="BA124" s="7" t="s">
        <v>95</v>
      </c>
      <c r="BB124" s="21" t="s">
        <v>1235</v>
      </c>
      <c r="BC124" s="92">
        <v>0.0100221875</v>
      </c>
    </row>
    <row r="125" spans="2:55" ht="13.5">
      <c r="B125" s="10">
        <v>120</v>
      </c>
      <c r="C125" s="7" t="s">
        <v>42</v>
      </c>
      <c r="D125" s="6" t="s">
        <v>262</v>
      </c>
      <c r="E125" s="11">
        <v>0.00761574074074074</v>
      </c>
      <c r="G125" s="10">
        <v>120</v>
      </c>
      <c r="H125" s="7" t="s">
        <v>29</v>
      </c>
      <c r="I125" s="9" t="s">
        <v>401</v>
      </c>
      <c r="J125" s="12">
        <v>0.008032916666666666</v>
      </c>
      <c r="L125" s="10">
        <v>120</v>
      </c>
      <c r="M125" s="7" t="s">
        <v>51</v>
      </c>
      <c r="N125" s="30" t="s">
        <v>512</v>
      </c>
      <c r="O125" s="31">
        <v>0.006963240740740743</v>
      </c>
      <c r="Q125" s="10">
        <v>120</v>
      </c>
      <c r="R125" s="22" t="s">
        <v>51</v>
      </c>
      <c r="S125" s="21" t="s">
        <v>760</v>
      </c>
      <c r="T125" s="92">
        <v>0.007685833333333336</v>
      </c>
      <c r="V125" s="10">
        <v>120</v>
      </c>
      <c r="W125" s="7" t="s">
        <v>44</v>
      </c>
      <c r="X125" s="21" t="str">
        <f>'[1]U17 Boys'!$C$121</f>
        <v>Zak Hansen</v>
      </c>
      <c r="Y125" s="9">
        <v>0.011093668981481477</v>
      </c>
      <c r="AA125" s="10">
        <v>120</v>
      </c>
      <c r="AB125" s="22" t="s">
        <v>42</v>
      </c>
      <c r="AC125" s="21" t="s">
        <v>2063</v>
      </c>
      <c r="AD125" s="92">
        <v>0.008993368055555555</v>
      </c>
      <c r="AF125" s="10">
        <v>120</v>
      </c>
      <c r="AG125" s="22" t="s">
        <v>6</v>
      </c>
      <c r="AH125" s="22" t="s">
        <v>1467</v>
      </c>
      <c r="AI125" s="92">
        <v>0.011074155092592594</v>
      </c>
      <c r="AZ125" s="10">
        <v>120</v>
      </c>
      <c r="BA125" s="7" t="s">
        <v>40</v>
      </c>
      <c r="BB125" s="21" t="s">
        <v>1251</v>
      </c>
      <c r="BC125" s="92">
        <v>0.010026898148148148</v>
      </c>
    </row>
    <row r="126" spans="2:55" ht="13.5">
      <c r="B126" s="10">
        <v>121</v>
      </c>
      <c r="C126" s="7" t="s">
        <v>42</v>
      </c>
      <c r="D126" s="6" t="s">
        <v>263</v>
      </c>
      <c r="E126" s="11">
        <v>0.007615740740740742</v>
      </c>
      <c r="G126" s="10">
        <v>121</v>
      </c>
      <c r="H126" s="7" t="s">
        <v>9</v>
      </c>
      <c r="I126" s="9" t="s">
        <v>325</v>
      </c>
      <c r="J126" s="12">
        <v>0.00804579861111111</v>
      </c>
      <c r="L126" s="10">
        <v>121</v>
      </c>
      <c r="M126" s="7" t="s">
        <v>25</v>
      </c>
      <c r="N126" s="30" t="s">
        <v>495</v>
      </c>
      <c r="O126" s="31">
        <v>0.006967708333333333</v>
      </c>
      <c r="Q126" s="10">
        <v>121</v>
      </c>
      <c r="R126" s="22" t="s">
        <v>77</v>
      </c>
      <c r="S126" s="21" t="s">
        <v>782</v>
      </c>
      <c r="T126" s="92">
        <v>0.007691354166666664</v>
      </c>
      <c r="V126" s="10">
        <v>121</v>
      </c>
      <c r="W126" s="7" t="s">
        <v>42</v>
      </c>
      <c r="X126" s="23" t="str">
        <f>'[1]U17 Boys'!$C$105</f>
        <v>Neal Kesterton</v>
      </c>
      <c r="Y126" s="9">
        <v>0.017663425925925926</v>
      </c>
      <c r="AA126" s="10">
        <v>121</v>
      </c>
      <c r="AB126" s="22" t="s">
        <v>25</v>
      </c>
      <c r="AC126" s="22" t="s">
        <v>1002</v>
      </c>
      <c r="AD126" s="92">
        <v>0.00900940972222222</v>
      </c>
      <c r="AF126" s="10">
        <v>121</v>
      </c>
      <c r="AG126" s="22" t="s">
        <v>47</v>
      </c>
      <c r="AH126" s="22" t="s">
        <v>1774</v>
      </c>
      <c r="AI126" s="92">
        <v>0.011082291666666667</v>
      </c>
      <c r="AZ126" s="10">
        <v>121</v>
      </c>
      <c r="BA126" s="7" t="s">
        <v>47</v>
      </c>
      <c r="BB126" s="21" t="s">
        <v>1279</v>
      </c>
      <c r="BC126" s="92">
        <v>0.01002855324074074</v>
      </c>
    </row>
    <row r="127" spans="2:55" ht="15" thickBot="1">
      <c r="B127" s="10">
        <v>122</v>
      </c>
      <c r="C127" s="7" t="s">
        <v>75</v>
      </c>
      <c r="D127" s="9" t="s">
        <v>199</v>
      </c>
      <c r="E127" s="12">
        <v>0.007618136574074076</v>
      </c>
      <c r="G127" s="10">
        <v>122</v>
      </c>
      <c r="H127" s="7" t="s">
        <v>25</v>
      </c>
      <c r="I127" s="9" t="s">
        <v>372</v>
      </c>
      <c r="J127" s="12">
        <v>0.008052662037037035</v>
      </c>
      <c r="L127" s="10">
        <v>122</v>
      </c>
      <c r="M127" s="7" t="s">
        <v>51</v>
      </c>
      <c r="N127" s="30" t="s">
        <v>513</v>
      </c>
      <c r="O127" s="31">
        <v>0.0069775462962962925</v>
      </c>
      <c r="Q127" s="10">
        <v>122</v>
      </c>
      <c r="R127" s="22" t="s">
        <v>36</v>
      </c>
      <c r="S127" s="21" t="s">
        <v>748</v>
      </c>
      <c r="T127" s="92">
        <v>0.007694513888888891</v>
      </c>
      <c r="V127" s="10">
        <v>122</v>
      </c>
      <c r="W127" s="7" t="s">
        <v>23</v>
      </c>
      <c r="X127" s="20" t="str">
        <f>'[1]U17 Boys'!$C$125</f>
        <v>Ernie Williams</v>
      </c>
      <c r="Y127" s="11"/>
      <c r="AA127" s="13">
        <v>122</v>
      </c>
      <c r="AB127" s="22" t="s">
        <v>69</v>
      </c>
      <c r="AC127" s="21" t="s">
        <v>1990</v>
      </c>
      <c r="AD127" s="92">
        <v>0.009050925925925924</v>
      </c>
      <c r="AF127" s="10">
        <v>122</v>
      </c>
      <c r="AG127" s="22" t="s">
        <v>14</v>
      </c>
      <c r="AH127" s="22" t="s">
        <v>1459</v>
      </c>
      <c r="AI127" s="93">
        <v>0.011087546296296304</v>
      </c>
      <c r="AZ127" s="10">
        <v>122</v>
      </c>
      <c r="BA127" s="7" t="s">
        <v>46</v>
      </c>
      <c r="BB127" s="21" t="s">
        <v>1245</v>
      </c>
      <c r="BC127" s="92">
        <v>0.010029629629629635</v>
      </c>
    </row>
    <row r="128" spans="2:55" ht="13.5">
      <c r="B128" s="10">
        <v>123</v>
      </c>
      <c r="C128" s="7" t="s">
        <v>77</v>
      </c>
      <c r="D128" s="9" t="s">
        <v>175</v>
      </c>
      <c r="E128" s="12">
        <v>0.007623425925925928</v>
      </c>
      <c r="G128" s="10">
        <v>123</v>
      </c>
      <c r="H128" s="7" t="s">
        <v>78</v>
      </c>
      <c r="I128" s="9" t="s">
        <v>428</v>
      </c>
      <c r="J128" s="12">
        <v>0.00805335648148148</v>
      </c>
      <c r="L128" s="10">
        <v>123</v>
      </c>
      <c r="M128" s="7" t="s">
        <v>30</v>
      </c>
      <c r="N128" s="30" t="s">
        <v>475</v>
      </c>
      <c r="O128" s="31">
        <v>0.006981018518518522</v>
      </c>
      <c r="Q128" s="10">
        <v>123</v>
      </c>
      <c r="R128" s="22" t="s">
        <v>84</v>
      </c>
      <c r="S128" s="22" t="s">
        <v>668</v>
      </c>
      <c r="T128" s="92">
        <v>0.0076995023148148135</v>
      </c>
      <c r="V128" s="10">
        <v>123</v>
      </c>
      <c r="W128" s="7" t="s">
        <v>42</v>
      </c>
      <c r="X128" s="21" t="str">
        <f>'[1]U17 Boys'!$C$100</f>
        <v>Isaac Flanagan</v>
      </c>
      <c r="Y128" s="11"/>
      <c r="AB128" s="22" t="s">
        <v>25</v>
      </c>
      <c r="AC128" s="21" t="s">
        <v>2064</v>
      </c>
      <c r="AD128" s="92">
        <v>0.009258298611111108</v>
      </c>
      <c r="AE128" s="3"/>
      <c r="AF128" s="10">
        <v>123</v>
      </c>
      <c r="AG128" s="22" t="s">
        <v>3</v>
      </c>
      <c r="AH128" s="22" t="s">
        <v>1522</v>
      </c>
      <c r="AI128" s="93">
        <v>0.011098182870370371</v>
      </c>
      <c r="AZ128" s="10">
        <v>123</v>
      </c>
      <c r="BA128" s="7" t="s">
        <v>46</v>
      </c>
      <c r="BB128" s="22" t="s">
        <v>1258</v>
      </c>
      <c r="BC128" s="92">
        <v>0.010045601851851852</v>
      </c>
    </row>
    <row r="129" spans="2:55" ht="13.5">
      <c r="B129" s="10">
        <v>124</v>
      </c>
      <c r="C129" s="7" t="s">
        <v>9</v>
      </c>
      <c r="D129" s="9" t="s">
        <v>222</v>
      </c>
      <c r="E129" s="12">
        <v>0.007628738425925927</v>
      </c>
      <c r="G129" s="10">
        <v>124</v>
      </c>
      <c r="H129" s="7" t="s">
        <v>17</v>
      </c>
      <c r="I129" s="9" t="s">
        <v>334</v>
      </c>
      <c r="J129" s="12">
        <v>0.008057141203703702</v>
      </c>
      <c r="L129" s="10">
        <v>124</v>
      </c>
      <c r="M129" s="7" t="s">
        <v>58</v>
      </c>
      <c r="N129" s="30" t="s">
        <v>560</v>
      </c>
      <c r="O129" s="31">
        <v>0.006987314814814812</v>
      </c>
      <c r="Q129" s="10">
        <v>124</v>
      </c>
      <c r="R129" s="22" t="s">
        <v>13</v>
      </c>
      <c r="S129" s="21" t="s">
        <v>744</v>
      </c>
      <c r="T129" s="92">
        <v>0.007701238425925927</v>
      </c>
      <c r="V129" s="10">
        <v>124</v>
      </c>
      <c r="W129" s="7" t="s">
        <v>42</v>
      </c>
      <c r="X129" s="21" t="str">
        <f>'[1]U17 Boys'!$C$104</f>
        <v>Ryan Crockett</v>
      </c>
      <c r="Y129" s="6"/>
      <c r="AB129" s="22" t="s">
        <v>1</v>
      </c>
      <c r="AC129" s="22" t="s">
        <v>1003</v>
      </c>
      <c r="AD129" s="92">
        <v>0.009741087962962964</v>
      </c>
      <c r="AF129" s="10">
        <v>124</v>
      </c>
      <c r="AG129" s="22" t="s">
        <v>50</v>
      </c>
      <c r="AH129" s="22"/>
      <c r="AI129" s="92">
        <v>0.011105289351851852</v>
      </c>
      <c r="AZ129" s="10">
        <v>124</v>
      </c>
      <c r="BA129" s="7" t="s">
        <v>29</v>
      </c>
      <c r="BB129" s="21" t="s">
        <v>1293</v>
      </c>
      <c r="BC129" s="92">
        <v>0.01004868055555555</v>
      </c>
    </row>
    <row r="130" spans="2:55" ht="13.5">
      <c r="B130" s="10">
        <v>125</v>
      </c>
      <c r="C130" s="7" t="s">
        <v>51</v>
      </c>
      <c r="D130" s="9" t="s">
        <v>203</v>
      </c>
      <c r="E130" s="12">
        <v>0.007651620370370369</v>
      </c>
      <c r="G130" s="10">
        <v>125</v>
      </c>
      <c r="H130" s="7" t="s">
        <v>9</v>
      </c>
      <c r="I130" s="9" t="s">
        <v>347</v>
      </c>
      <c r="J130" s="12">
        <v>0.008063842592592593</v>
      </c>
      <c r="L130" s="10">
        <v>125</v>
      </c>
      <c r="M130" s="7" t="s">
        <v>4</v>
      </c>
      <c r="N130" s="30" t="s">
        <v>499</v>
      </c>
      <c r="O130" s="31">
        <v>0.006988391203703703</v>
      </c>
      <c r="Q130" s="10">
        <v>125</v>
      </c>
      <c r="R130" s="22" t="s">
        <v>8</v>
      </c>
      <c r="S130" s="22" t="s">
        <v>669</v>
      </c>
      <c r="T130" s="92">
        <v>0.007702662037037039</v>
      </c>
      <c r="V130" s="10">
        <v>125</v>
      </c>
      <c r="W130" s="7" t="s">
        <v>42</v>
      </c>
      <c r="X130" s="23" t="str">
        <f>'[1]U17 Boys'!$C$101</f>
        <v>Luke Hillary</v>
      </c>
      <c r="Y130" s="12"/>
      <c r="AB130" s="22" t="s">
        <v>25</v>
      </c>
      <c r="AC130" s="21" t="s">
        <v>2065</v>
      </c>
      <c r="AD130" s="92">
        <v>0.010073726851851856</v>
      </c>
      <c r="AF130" s="10">
        <v>125</v>
      </c>
      <c r="AG130" s="22" t="s">
        <v>0</v>
      </c>
      <c r="AH130" s="22" t="s">
        <v>1688</v>
      </c>
      <c r="AI130" s="93">
        <v>0.01110813657407407</v>
      </c>
      <c r="AZ130" s="10">
        <v>125</v>
      </c>
      <c r="BA130" s="7" t="s">
        <v>8</v>
      </c>
      <c r="BB130" s="21" t="s">
        <v>1148</v>
      </c>
      <c r="BC130" s="92">
        <v>0.010063703703703703</v>
      </c>
    </row>
    <row r="131" spans="2:55" ht="15" thickBot="1">
      <c r="B131" s="10">
        <v>126</v>
      </c>
      <c r="C131" s="7" t="s">
        <v>77</v>
      </c>
      <c r="D131" s="9" t="s">
        <v>174</v>
      </c>
      <c r="E131" s="12">
        <v>0.007664502314814814</v>
      </c>
      <c r="G131" s="10">
        <v>126</v>
      </c>
      <c r="H131" s="7" t="s">
        <v>51</v>
      </c>
      <c r="I131" s="9" t="s">
        <v>344</v>
      </c>
      <c r="J131" s="12">
        <v>0.00808826388888889</v>
      </c>
      <c r="L131" s="10">
        <v>126</v>
      </c>
      <c r="M131" s="7" t="s">
        <v>35</v>
      </c>
      <c r="N131" s="30" t="s">
        <v>565</v>
      </c>
      <c r="O131" s="31">
        <v>0.006988958333333335</v>
      </c>
      <c r="Q131" s="10">
        <v>126</v>
      </c>
      <c r="R131" s="22" t="s">
        <v>18</v>
      </c>
      <c r="S131" s="21" t="s">
        <v>815</v>
      </c>
      <c r="T131" s="92">
        <v>0.007704050925925925</v>
      </c>
      <c r="V131" s="13">
        <v>126</v>
      </c>
      <c r="W131" s="14" t="s">
        <v>44</v>
      </c>
      <c r="X131" s="24" t="str">
        <f>'[1]U17 Boys'!$C$122</f>
        <v>Owen Cawood</v>
      </c>
      <c r="Y131" s="25"/>
      <c r="AB131" s="20" t="s">
        <v>14</v>
      </c>
      <c r="AC131" s="20" t="s">
        <v>1005</v>
      </c>
      <c r="AD131" s="123"/>
      <c r="AF131" s="10">
        <v>126</v>
      </c>
      <c r="AG131" s="22" t="s">
        <v>43</v>
      </c>
      <c r="AH131" s="22" t="s">
        <v>1817</v>
      </c>
      <c r="AI131" s="92">
        <v>0.011113078703703705</v>
      </c>
      <c r="AZ131" s="10">
        <v>126</v>
      </c>
      <c r="BA131" s="7" t="s">
        <v>11</v>
      </c>
      <c r="BB131" s="21" t="s">
        <v>1141</v>
      </c>
      <c r="BC131" s="92">
        <v>0.010084143518518517</v>
      </c>
    </row>
    <row r="132" spans="2:55" ht="13.5">
      <c r="B132" s="10">
        <v>127</v>
      </c>
      <c r="C132" s="7" t="s">
        <v>1</v>
      </c>
      <c r="D132" s="9" t="s">
        <v>226</v>
      </c>
      <c r="E132" s="12">
        <v>0.007680636574074074</v>
      </c>
      <c r="G132" s="10">
        <v>127</v>
      </c>
      <c r="H132" s="7" t="s">
        <v>8</v>
      </c>
      <c r="I132" s="8" t="s">
        <v>429</v>
      </c>
      <c r="J132" s="12">
        <v>0.008090856481481482</v>
      </c>
      <c r="L132" s="10">
        <v>127</v>
      </c>
      <c r="M132" s="7" t="s">
        <v>4</v>
      </c>
      <c r="N132" s="30" t="s">
        <v>497</v>
      </c>
      <c r="O132" s="31">
        <v>0.007004016203703704</v>
      </c>
      <c r="Q132" s="10">
        <v>127</v>
      </c>
      <c r="R132" s="22" t="s">
        <v>78</v>
      </c>
      <c r="S132" s="22" t="s">
        <v>670</v>
      </c>
      <c r="T132" s="92">
        <v>0.007705358796296297</v>
      </c>
      <c r="AB132" s="22" t="s">
        <v>8</v>
      </c>
      <c r="AC132" s="20" t="s">
        <v>1006</v>
      </c>
      <c r="AD132" s="123"/>
      <c r="AF132" s="10">
        <v>127</v>
      </c>
      <c r="AG132" s="22" t="s">
        <v>34</v>
      </c>
      <c r="AH132" s="22" t="s">
        <v>1649</v>
      </c>
      <c r="AI132" s="93">
        <v>0.011117199074074078</v>
      </c>
      <c r="AZ132" s="10">
        <v>127</v>
      </c>
      <c r="BA132" s="7" t="s">
        <v>16</v>
      </c>
      <c r="BB132" s="21" t="s">
        <v>1203</v>
      </c>
      <c r="BC132" s="92">
        <v>0.010101574074074074</v>
      </c>
    </row>
    <row r="133" spans="2:55" ht="13.5">
      <c r="B133" s="10">
        <v>128</v>
      </c>
      <c r="C133" s="7" t="s">
        <v>1</v>
      </c>
      <c r="D133" s="8" t="s">
        <v>213</v>
      </c>
      <c r="E133" s="12">
        <v>0.0076881134259259255</v>
      </c>
      <c r="G133" s="10">
        <v>128</v>
      </c>
      <c r="H133" s="7" t="s">
        <v>69</v>
      </c>
      <c r="I133" s="9" t="s">
        <v>1966</v>
      </c>
      <c r="J133" s="12">
        <v>0.008101851851851851</v>
      </c>
      <c r="L133" s="10">
        <v>128</v>
      </c>
      <c r="M133" s="7" t="s">
        <v>76</v>
      </c>
      <c r="N133" s="30" t="s">
        <v>592</v>
      </c>
      <c r="O133" s="31">
        <v>0.007021724537037038</v>
      </c>
      <c r="Q133" s="10">
        <v>128</v>
      </c>
      <c r="R133" s="22" t="s">
        <v>14</v>
      </c>
      <c r="S133" s="21"/>
      <c r="T133" s="92">
        <v>0.007735879629629631</v>
      </c>
      <c r="AB133" s="22" t="s">
        <v>23</v>
      </c>
      <c r="AC133" s="20" t="s">
        <v>1007</v>
      </c>
      <c r="AD133" s="20"/>
      <c r="AF133" s="10">
        <v>128</v>
      </c>
      <c r="AG133" s="22" t="s">
        <v>12</v>
      </c>
      <c r="AH133" s="22" t="s">
        <v>1898</v>
      </c>
      <c r="AI133" s="92">
        <v>0.011126539351851851</v>
      </c>
      <c r="AZ133" s="10">
        <v>128</v>
      </c>
      <c r="BA133" s="7" t="s">
        <v>20</v>
      </c>
      <c r="BB133" s="21" t="s">
        <v>1219</v>
      </c>
      <c r="BC133" s="92">
        <v>0.010103738425925926</v>
      </c>
    </row>
    <row r="134" spans="2:55" ht="13.5">
      <c r="B134" s="10">
        <v>129</v>
      </c>
      <c r="C134" s="7" t="s">
        <v>10</v>
      </c>
      <c r="D134" s="9" t="s">
        <v>179</v>
      </c>
      <c r="E134" s="12">
        <v>0.007758414351851851</v>
      </c>
      <c r="G134" s="10">
        <v>129</v>
      </c>
      <c r="H134" s="7" t="s">
        <v>17</v>
      </c>
      <c r="I134" s="9" t="s">
        <v>359</v>
      </c>
      <c r="J134" s="12">
        <v>0.008123807870370368</v>
      </c>
      <c r="L134" s="10">
        <v>129</v>
      </c>
      <c r="M134" s="7" t="s">
        <v>14</v>
      </c>
      <c r="N134" s="30" t="s">
        <v>483</v>
      </c>
      <c r="O134" s="31">
        <v>0.007030636574074073</v>
      </c>
      <c r="Q134" s="10">
        <v>129</v>
      </c>
      <c r="R134" s="22" t="s">
        <v>4</v>
      </c>
      <c r="S134" s="21" t="s">
        <v>817</v>
      </c>
      <c r="T134" s="92">
        <v>0.007739236111111113</v>
      </c>
      <c r="AB134" s="22" t="s">
        <v>8</v>
      </c>
      <c r="AC134" s="20" t="s">
        <v>2066</v>
      </c>
      <c r="AD134" s="123"/>
      <c r="AF134" s="10">
        <v>129</v>
      </c>
      <c r="AG134" s="22" t="s">
        <v>4</v>
      </c>
      <c r="AH134" s="22" t="s">
        <v>1537</v>
      </c>
      <c r="AI134" s="93">
        <v>0.011128391203703694</v>
      </c>
      <c r="AZ134" s="10">
        <v>129</v>
      </c>
      <c r="BA134" s="7" t="s">
        <v>47</v>
      </c>
      <c r="BB134" s="22" t="s">
        <v>1278</v>
      </c>
      <c r="BC134" s="92">
        <v>0.010121099537037036</v>
      </c>
    </row>
    <row r="135" spans="2:55" ht="13.5">
      <c r="B135" s="10">
        <v>130</v>
      </c>
      <c r="C135" s="7" t="s">
        <v>10</v>
      </c>
      <c r="D135" s="9" t="s">
        <v>249</v>
      </c>
      <c r="E135" s="12">
        <v>0.007788611111111114</v>
      </c>
      <c r="G135" s="10">
        <v>130</v>
      </c>
      <c r="H135" s="7" t="s">
        <v>78</v>
      </c>
      <c r="I135" s="9" t="s">
        <v>313</v>
      </c>
      <c r="J135" s="12">
        <v>0.008125775462962965</v>
      </c>
      <c r="L135" s="10">
        <v>130</v>
      </c>
      <c r="M135" s="7" t="s">
        <v>12</v>
      </c>
      <c r="N135" s="7" t="s">
        <v>604</v>
      </c>
      <c r="O135" s="31">
        <v>0.0070331365740740745</v>
      </c>
      <c r="Q135" s="10">
        <v>130</v>
      </c>
      <c r="R135" s="22" t="s">
        <v>26</v>
      </c>
      <c r="S135" s="21" t="s">
        <v>753</v>
      </c>
      <c r="T135" s="92">
        <v>0.007741898148148145</v>
      </c>
      <c r="AF135" s="10">
        <v>130</v>
      </c>
      <c r="AG135" s="22" t="s">
        <v>18</v>
      </c>
      <c r="AH135" s="22" t="s">
        <v>1616</v>
      </c>
      <c r="AI135" s="93">
        <v>0.011137893518518509</v>
      </c>
      <c r="AZ135" s="10">
        <v>130</v>
      </c>
      <c r="BA135" s="7" t="s">
        <v>13</v>
      </c>
      <c r="BB135" s="21" t="s">
        <v>1193</v>
      </c>
      <c r="BC135" s="92">
        <v>0.010128124999999998</v>
      </c>
    </row>
    <row r="136" spans="2:55" ht="13.5">
      <c r="B136" s="10">
        <v>131</v>
      </c>
      <c r="C136" s="7" t="s">
        <v>13</v>
      </c>
      <c r="D136" s="9" t="s">
        <v>231</v>
      </c>
      <c r="E136" s="12">
        <v>0.007802858796296299</v>
      </c>
      <c r="G136" s="10">
        <v>131</v>
      </c>
      <c r="H136" s="7" t="s">
        <v>8</v>
      </c>
      <c r="I136" s="9" t="s">
        <v>342</v>
      </c>
      <c r="J136" s="12">
        <v>0.00813125</v>
      </c>
      <c r="L136" s="10">
        <v>131</v>
      </c>
      <c r="M136" s="7" t="s">
        <v>12</v>
      </c>
      <c r="N136" s="30" t="s">
        <v>605</v>
      </c>
      <c r="O136" s="31">
        <v>0.00705173611111111</v>
      </c>
      <c r="Q136" s="10">
        <v>131</v>
      </c>
      <c r="R136" s="22" t="s">
        <v>77</v>
      </c>
      <c r="S136" s="22" t="s">
        <v>671</v>
      </c>
      <c r="T136" s="92">
        <v>0.0077629976851851835</v>
      </c>
      <c r="AF136" s="10">
        <v>131</v>
      </c>
      <c r="AG136" s="22" t="s">
        <v>17</v>
      </c>
      <c r="AH136" s="22" t="s">
        <v>1791</v>
      </c>
      <c r="AI136" s="93">
        <v>0.011155127314814814</v>
      </c>
      <c r="AZ136" s="10">
        <v>131</v>
      </c>
      <c r="BA136" s="7" t="s">
        <v>50</v>
      </c>
      <c r="BB136" s="21" t="s">
        <v>1239</v>
      </c>
      <c r="BC136" s="92">
        <v>0.010128703703703704</v>
      </c>
    </row>
    <row r="137" spans="2:55" ht="13.5">
      <c r="B137" s="10">
        <v>132</v>
      </c>
      <c r="C137" s="7" t="s">
        <v>51</v>
      </c>
      <c r="D137" s="9" t="s">
        <v>208</v>
      </c>
      <c r="E137" s="12">
        <v>0.007827546296296298</v>
      </c>
      <c r="G137" s="10">
        <v>132</v>
      </c>
      <c r="H137" s="7" t="s">
        <v>54</v>
      </c>
      <c r="I137" s="9" t="s">
        <v>285</v>
      </c>
      <c r="J137" s="12">
        <v>0.008142789351851854</v>
      </c>
      <c r="L137" s="10">
        <v>132</v>
      </c>
      <c r="M137" s="7" t="s">
        <v>46</v>
      </c>
      <c r="N137" s="30" t="s">
        <v>568</v>
      </c>
      <c r="O137" s="31">
        <v>0.007055092592592592</v>
      </c>
      <c r="Q137" s="10">
        <v>132</v>
      </c>
      <c r="R137" s="22" t="s">
        <v>78</v>
      </c>
      <c r="S137" s="21" t="s">
        <v>775</v>
      </c>
      <c r="T137" s="92">
        <v>0.007764664351851851</v>
      </c>
      <c r="AF137" s="10">
        <v>132</v>
      </c>
      <c r="AG137" s="22" t="s">
        <v>69</v>
      </c>
      <c r="AH137" s="23" t="s">
        <v>1932</v>
      </c>
      <c r="AI137" s="93">
        <v>0.0111574074074074</v>
      </c>
      <c r="AZ137" s="10">
        <v>132</v>
      </c>
      <c r="BA137" s="7" t="s">
        <v>34</v>
      </c>
      <c r="BB137" s="22" t="s">
        <v>1286</v>
      </c>
      <c r="BC137" s="92">
        <v>0.010130439814814816</v>
      </c>
    </row>
    <row r="138" spans="2:55" ht="13.5">
      <c r="B138" s="10">
        <v>133</v>
      </c>
      <c r="C138" s="7" t="s">
        <v>9</v>
      </c>
      <c r="D138" s="9" t="s">
        <v>223</v>
      </c>
      <c r="E138" s="12">
        <v>0.00786412037037037</v>
      </c>
      <c r="G138" s="10">
        <v>133</v>
      </c>
      <c r="H138" s="7" t="s">
        <v>75</v>
      </c>
      <c r="I138" s="9" t="s">
        <v>365</v>
      </c>
      <c r="J138" s="11">
        <v>0.008152002314814815</v>
      </c>
      <c r="L138" s="10">
        <v>133</v>
      </c>
      <c r="M138" s="7" t="s">
        <v>26</v>
      </c>
      <c r="N138" s="30" t="s">
        <v>524</v>
      </c>
      <c r="O138" s="31">
        <v>0.00706111111111111</v>
      </c>
      <c r="Q138" s="10">
        <v>133</v>
      </c>
      <c r="R138" s="22" t="s">
        <v>28</v>
      </c>
      <c r="S138" s="21" t="s">
        <v>729</v>
      </c>
      <c r="T138" s="92">
        <v>0.007766898148148148</v>
      </c>
      <c r="AF138" s="10">
        <v>133</v>
      </c>
      <c r="AG138" s="22" t="s">
        <v>6</v>
      </c>
      <c r="AH138" s="22" t="s">
        <v>1466</v>
      </c>
      <c r="AI138" s="93">
        <v>0.011158067129629627</v>
      </c>
      <c r="AZ138" s="10">
        <v>133</v>
      </c>
      <c r="BA138" s="7" t="s">
        <v>17</v>
      </c>
      <c r="BB138" s="21" t="s">
        <v>1211</v>
      </c>
      <c r="BC138" s="92">
        <v>0.010131018518518522</v>
      </c>
    </row>
    <row r="139" spans="2:55" ht="13.5">
      <c r="B139" s="10">
        <v>134</v>
      </c>
      <c r="C139" s="7" t="s">
        <v>25</v>
      </c>
      <c r="D139" s="9" t="s">
        <v>224</v>
      </c>
      <c r="E139" s="12">
        <v>0.007895567129629629</v>
      </c>
      <c r="G139" s="10">
        <v>134</v>
      </c>
      <c r="H139" s="7" t="s">
        <v>84</v>
      </c>
      <c r="I139" s="6" t="s">
        <v>381</v>
      </c>
      <c r="J139" s="12">
        <v>0.008156365740740744</v>
      </c>
      <c r="L139" s="10">
        <v>134</v>
      </c>
      <c r="M139" s="7" t="s">
        <v>9</v>
      </c>
      <c r="N139" s="30" t="s">
        <v>517</v>
      </c>
      <c r="O139" s="31">
        <v>0.007078275462962965</v>
      </c>
      <c r="Q139" s="10">
        <v>134</v>
      </c>
      <c r="R139" s="22" t="s">
        <v>8</v>
      </c>
      <c r="S139" s="21" t="s">
        <v>773</v>
      </c>
      <c r="T139" s="92">
        <v>0.007768599537037037</v>
      </c>
      <c r="AF139" s="10">
        <v>134</v>
      </c>
      <c r="AG139" s="22" t="s">
        <v>16</v>
      </c>
      <c r="AH139" s="22" t="s">
        <v>1726</v>
      </c>
      <c r="AI139" s="92">
        <v>0.011180752314814812</v>
      </c>
      <c r="AZ139" s="10">
        <v>134</v>
      </c>
      <c r="BA139" s="7" t="s">
        <v>92</v>
      </c>
      <c r="BB139" s="21" t="s">
        <v>1167</v>
      </c>
      <c r="BC139" s="92">
        <v>0.010132025462962962</v>
      </c>
    </row>
    <row r="140" spans="2:55" ht="13.5">
      <c r="B140" s="10">
        <v>135</v>
      </c>
      <c r="C140" s="7" t="s">
        <v>1</v>
      </c>
      <c r="D140" s="8" t="s">
        <v>225</v>
      </c>
      <c r="E140" s="12">
        <v>0.007937650462962962</v>
      </c>
      <c r="G140" s="10">
        <v>135</v>
      </c>
      <c r="H140" s="7" t="s">
        <v>51</v>
      </c>
      <c r="I140" s="9" t="s">
        <v>345</v>
      </c>
      <c r="J140" s="12">
        <v>0.008166516203703702</v>
      </c>
      <c r="L140" s="10">
        <v>135</v>
      </c>
      <c r="M140" s="7" t="s">
        <v>30</v>
      </c>
      <c r="N140" s="30" t="s">
        <v>554</v>
      </c>
      <c r="O140" s="31">
        <v>0.007081168981481482</v>
      </c>
      <c r="Q140" s="10">
        <v>135</v>
      </c>
      <c r="R140" s="22" t="s">
        <v>12</v>
      </c>
      <c r="S140" s="21" t="s">
        <v>756</v>
      </c>
      <c r="T140" s="92">
        <v>0.007770254629629627</v>
      </c>
      <c r="AF140" s="10">
        <v>135</v>
      </c>
      <c r="AG140" s="22" t="s">
        <v>12</v>
      </c>
      <c r="AH140" s="22" t="s">
        <v>1900</v>
      </c>
      <c r="AI140" s="93">
        <v>0.011185335648148147</v>
      </c>
      <c r="AZ140" s="10">
        <v>135</v>
      </c>
      <c r="BA140" s="7" t="s">
        <v>43</v>
      </c>
      <c r="BB140" s="21" t="s">
        <v>1217</v>
      </c>
      <c r="BC140" s="92">
        <v>0.010134374999999998</v>
      </c>
    </row>
    <row r="141" spans="2:55" ht="13.5">
      <c r="B141" s="10">
        <v>136</v>
      </c>
      <c r="C141" s="7" t="s">
        <v>69</v>
      </c>
      <c r="D141" s="6" t="s">
        <v>103</v>
      </c>
      <c r="E141" s="11">
        <v>0.007986111111111112</v>
      </c>
      <c r="G141" s="10">
        <v>136</v>
      </c>
      <c r="H141" s="7" t="s">
        <v>79</v>
      </c>
      <c r="I141" s="9" t="s">
        <v>369</v>
      </c>
      <c r="J141" s="12">
        <v>0.008179826388888891</v>
      </c>
      <c r="L141" s="10">
        <v>136</v>
      </c>
      <c r="M141" s="7" t="s">
        <v>10</v>
      </c>
      <c r="N141" s="30" t="s">
        <v>509</v>
      </c>
      <c r="O141" s="31">
        <v>0.007085844907407409</v>
      </c>
      <c r="Q141" s="10">
        <v>136</v>
      </c>
      <c r="R141" s="22" t="s">
        <v>6</v>
      </c>
      <c r="S141" s="21" t="s">
        <v>780</v>
      </c>
      <c r="T141" s="92">
        <v>0.007784675925925924</v>
      </c>
      <c r="AF141" s="10">
        <v>136</v>
      </c>
      <c r="AG141" s="22" t="s">
        <v>29</v>
      </c>
      <c r="AH141" s="22" t="s">
        <v>1707</v>
      </c>
      <c r="AI141" s="92">
        <v>0.011186076388888888</v>
      </c>
      <c r="AZ141" s="10">
        <v>136</v>
      </c>
      <c r="BA141" s="7" t="s">
        <v>11</v>
      </c>
      <c r="BB141" s="22" t="s">
        <v>1294</v>
      </c>
      <c r="BC141" s="92">
        <v>0.010136423611111112</v>
      </c>
    </row>
    <row r="142" spans="2:55" ht="13.5">
      <c r="B142" s="10">
        <v>137</v>
      </c>
      <c r="C142" s="7" t="s">
        <v>9</v>
      </c>
      <c r="D142" s="9" t="s">
        <v>163</v>
      </c>
      <c r="E142" s="12">
        <v>0.007986145833333335</v>
      </c>
      <c r="G142" s="10">
        <v>137</v>
      </c>
      <c r="H142" s="7" t="s">
        <v>42</v>
      </c>
      <c r="I142" s="8" t="s">
        <v>394</v>
      </c>
      <c r="J142" s="11">
        <v>0.008217592592592594</v>
      </c>
      <c r="L142" s="10">
        <v>137</v>
      </c>
      <c r="M142" s="7" t="s">
        <v>44</v>
      </c>
      <c r="N142" s="30" t="s">
        <v>550</v>
      </c>
      <c r="O142" s="31">
        <v>0.007088263888888887</v>
      </c>
      <c r="Q142" s="10">
        <v>137</v>
      </c>
      <c r="R142" s="22" t="s">
        <v>6</v>
      </c>
      <c r="S142" s="21" t="s">
        <v>793</v>
      </c>
      <c r="T142" s="92">
        <v>0.00780949074074074</v>
      </c>
      <c r="AF142" s="10">
        <v>137</v>
      </c>
      <c r="AG142" s="22" t="s">
        <v>9</v>
      </c>
      <c r="AH142" s="22" t="s">
        <v>1512</v>
      </c>
      <c r="AI142" s="93">
        <v>0.011191620370370373</v>
      </c>
      <c r="AZ142" s="10">
        <v>137</v>
      </c>
      <c r="BA142" s="7" t="s">
        <v>44</v>
      </c>
      <c r="BB142" s="21" t="s">
        <v>1228</v>
      </c>
      <c r="BC142" s="92">
        <v>0.010140625</v>
      </c>
    </row>
    <row r="143" spans="2:55" ht="13.5">
      <c r="B143" s="10">
        <v>138</v>
      </c>
      <c r="C143" s="7" t="s">
        <v>75</v>
      </c>
      <c r="D143" s="9" t="s">
        <v>204</v>
      </c>
      <c r="E143" s="12">
        <v>0.008014895833333334</v>
      </c>
      <c r="G143" s="10">
        <v>138</v>
      </c>
      <c r="H143" s="7" t="s">
        <v>81</v>
      </c>
      <c r="I143" s="9" t="s">
        <v>390</v>
      </c>
      <c r="J143" s="12">
        <v>0.008252233796296297</v>
      </c>
      <c r="L143" s="10">
        <v>138</v>
      </c>
      <c r="M143" s="7" t="s">
        <v>54</v>
      </c>
      <c r="N143" s="30" t="s">
        <v>537</v>
      </c>
      <c r="O143" s="31">
        <v>0.007096377314814816</v>
      </c>
      <c r="Q143" s="10">
        <v>138</v>
      </c>
      <c r="R143" s="22" t="s">
        <v>6</v>
      </c>
      <c r="S143" s="21" t="s">
        <v>779</v>
      </c>
      <c r="T143" s="92">
        <v>0.007810648148148148</v>
      </c>
      <c r="AF143" s="10">
        <v>138</v>
      </c>
      <c r="AG143" s="22" t="s">
        <v>17</v>
      </c>
      <c r="AH143" s="22" t="s">
        <v>1794</v>
      </c>
      <c r="AI143" s="92">
        <v>0.011195486111111111</v>
      </c>
      <c r="AZ143" s="10">
        <v>138</v>
      </c>
      <c r="BA143" s="7" t="s">
        <v>35</v>
      </c>
      <c r="BB143" s="21" t="s">
        <v>1129</v>
      </c>
      <c r="BC143" s="92">
        <v>0.010152500000000002</v>
      </c>
    </row>
    <row r="144" spans="2:55" ht="13.5">
      <c r="B144" s="10">
        <v>139</v>
      </c>
      <c r="C144" s="7" t="s">
        <v>10</v>
      </c>
      <c r="D144" s="8" t="s">
        <v>247</v>
      </c>
      <c r="E144" s="12">
        <v>0.008023263888888889</v>
      </c>
      <c r="G144" s="10">
        <v>139</v>
      </c>
      <c r="H144" s="7" t="s">
        <v>69</v>
      </c>
      <c r="I144" s="8" t="s">
        <v>1964</v>
      </c>
      <c r="J144" s="12">
        <v>0.008252314814814815</v>
      </c>
      <c r="L144" s="10">
        <v>139</v>
      </c>
      <c r="M144" s="7" t="s">
        <v>33</v>
      </c>
      <c r="N144" s="7" t="s">
        <v>571</v>
      </c>
      <c r="O144" s="31">
        <v>0.007096909722222222</v>
      </c>
      <c r="Q144" s="10">
        <v>139</v>
      </c>
      <c r="R144" s="22" t="s">
        <v>4</v>
      </c>
      <c r="S144" s="21" t="s">
        <v>739</v>
      </c>
      <c r="T144" s="92">
        <v>0.007826886574074075</v>
      </c>
      <c r="AF144" s="10">
        <v>139</v>
      </c>
      <c r="AG144" s="22" t="s">
        <v>1</v>
      </c>
      <c r="AH144" s="22" t="s">
        <v>1430</v>
      </c>
      <c r="AI144" s="92">
        <v>0.011195520833333332</v>
      </c>
      <c r="AZ144" s="10">
        <v>139</v>
      </c>
      <c r="BA144" s="7" t="s">
        <v>81</v>
      </c>
      <c r="BB144" s="21" t="s">
        <v>1196</v>
      </c>
      <c r="BC144" s="92">
        <v>0.010171527777777783</v>
      </c>
    </row>
    <row r="145" spans="2:55" ht="13.5">
      <c r="B145" s="10">
        <v>140</v>
      </c>
      <c r="C145" s="7" t="s">
        <v>9</v>
      </c>
      <c r="D145" s="9" t="s">
        <v>228</v>
      </c>
      <c r="E145" s="12">
        <v>0.00806069444444445</v>
      </c>
      <c r="G145" s="10">
        <v>140</v>
      </c>
      <c r="H145" s="7" t="s">
        <v>80</v>
      </c>
      <c r="I145" s="9" t="s">
        <v>386</v>
      </c>
      <c r="J145" s="12">
        <v>0.008263344907407408</v>
      </c>
      <c r="L145" s="10">
        <v>140</v>
      </c>
      <c r="M145" s="7" t="s">
        <v>14</v>
      </c>
      <c r="N145" s="7"/>
      <c r="O145" s="31">
        <v>0.007108831018518519</v>
      </c>
      <c r="Q145" s="10">
        <v>140</v>
      </c>
      <c r="R145" s="22" t="s">
        <v>36</v>
      </c>
      <c r="S145" s="21" t="s">
        <v>814</v>
      </c>
      <c r="T145" s="92">
        <v>0.007855358796296294</v>
      </c>
      <c r="AF145" s="10">
        <v>140</v>
      </c>
      <c r="AG145" s="22" t="s">
        <v>13</v>
      </c>
      <c r="AH145" s="22" t="s">
        <v>1667</v>
      </c>
      <c r="AI145" s="93">
        <v>0.011210000000000001</v>
      </c>
      <c r="AZ145" s="10">
        <v>140</v>
      </c>
      <c r="BA145" s="7" t="s">
        <v>29</v>
      </c>
      <c r="BB145" s="21" t="s">
        <v>1292</v>
      </c>
      <c r="BC145" s="92">
        <v>0.010174537037037041</v>
      </c>
    </row>
    <row r="146" spans="2:55" ht="13.5">
      <c r="B146" s="10">
        <v>141</v>
      </c>
      <c r="C146" s="7" t="s">
        <v>13</v>
      </c>
      <c r="D146" s="8" t="s">
        <v>229</v>
      </c>
      <c r="E146" s="12">
        <v>0.008091087962962963</v>
      </c>
      <c r="G146" s="10">
        <v>141</v>
      </c>
      <c r="H146" s="7" t="s">
        <v>80</v>
      </c>
      <c r="I146" s="9" t="s">
        <v>338</v>
      </c>
      <c r="J146" s="12">
        <v>0.008265590277777774</v>
      </c>
      <c r="L146" s="10">
        <v>141</v>
      </c>
      <c r="M146" s="7" t="s">
        <v>14</v>
      </c>
      <c r="N146" s="30" t="s">
        <v>606</v>
      </c>
      <c r="O146" s="31">
        <v>0.007122037037037037</v>
      </c>
      <c r="Q146" s="10">
        <v>141</v>
      </c>
      <c r="R146" s="22" t="s">
        <v>6</v>
      </c>
      <c r="S146" s="22" t="s">
        <v>672</v>
      </c>
      <c r="T146" s="92">
        <v>0.007860381944444446</v>
      </c>
      <c r="AF146" s="10">
        <v>141</v>
      </c>
      <c r="AG146" s="22" t="s">
        <v>35</v>
      </c>
      <c r="AH146" s="22" t="s">
        <v>1417</v>
      </c>
      <c r="AI146" s="92">
        <v>0.011217708333333333</v>
      </c>
      <c r="AZ146" s="10">
        <v>141</v>
      </c>
      <c r="BA146" s="7" t="s">
        <v>9</v>
      </c>
      <c r="BB146" s="22" t="s">
        <v>1274</v>
      </c>
      <c r="BC146" s="92">
        <v>0.010189085648148149</v>
      </c>
    </row>
    <row r="147" spans="2:55" ht="13.5">
      <c r="B147" s="10">
        <v>142</v>
      </c>
      <c r="C147" s="7" t="s">
        <v>79</v>
      </c>
      <c r="D147" s="9" t="s">
        <v>200</v>
      </c>
      <c r="E147" s="12">
        <v>0.00812476851851852</v>
      </c>
      <c r="G147" s="10">
        <v>142</v>
      </c>
      <c r="H147" s="7" t="s">
        <v>81</v>
      </c>
      <c r="I147" s="8" t="s">
        <v>388</v>
      </c>
      <c r="J147" s="12">
        <v>0.008278900462962962</v>
      </c>
      <c r="L147" s="10">
        <v>142</v>
      </c>
      <c r="M147" s="7" t="s">
        <v>87</v>
      </c>
      <c r="N147" s="30" t="s">
        <v>585</v>
      </c>
      <c r="O147" s="31">
        <v>0.007123182870370372</v>
      </c>
      <c r="Q147" s="10">
        <v>142</v>
      </c>
      <c r="R147" s="22" t="s">
        <v>75</v>
      </c>
      <c r="S147" s="21" t="s">
        <v>769</v>
      </c>
      <c r="T147" s="92">
        <v>0.007860648148148146</v>
      </c>
      <c r="AF147" s="10">
        <v>142</v>
      </c>
      <c r="AG147" s="22" t="s">
        <v>2</v>
      </c>
      <c r="AH147" s="22" t="s">
        <v>1842</v>
      </c>
      <c r="AI147" s="93">
        <v>0.011218287037037034</v>
      </c>
      <c r="AZ147" s="10">
        <v>142</v>
      </c>
      <c r="BA147" s="7" t="s">
        <v>1</v>
      </c>
      <c r="BB147" s="22" t="s">
        <v>1270</v>
      </c>
      <c r="BC147" s="92">
        <v>0.010190625</v>
      </c>
    </row>
    <row r="148" spans="2:55" ht="13.5">
      <c r="B148" s="10">
        <v>143</v>
      </c>
      <c r="C148" s="7" t="s">
        <v>54</v>
      </c>
      <c r="D148" s="9" t="s">
        <v>212</v>
      </c>
      <c r="E148" s="12">
        <v>0.008160347222222222</v>
      </c>
      <c r="G148" s="10">
        <v>143</v>
      </c>
      <c r="H148" s="7" t="s">
        <v>81</v>
      </c>
      <c r="I148" s="8" t="s">
        <v>361</v>
      </c>
      <c r="J148" s="12">
        <v>0.008309340277777778</v>
      </c>
      <c r="L148" s="10">
        <v>143</v>
      </c>
      <c r="M148" s="7" t="s">
        <v>10</v>
      </c>
      <c r="N148" s="30" t="s">
        <v>508</v>
      </c>
      <c r="O148" s="31">
        <v>0.007141504629629627</v>
      </c>
      <c r="Q148" s="10">
        <v>143</v>
      </c>
      <c r="R148" s="22" t="s">
        <v>51</v>
      </c>
      <c r="S148" s="21" t="s">
        <v>759</v>
      </c>
      <c r="T148" s="92">
        <v>0.007861539351851852</v>
      </c>
      <c r="AF148" s="10">
        <v>143</v>
      </c>
      <c r="AG148" s="22" t="s">
        <v>10</v>
      </c>
      <c r="AH148" s="22"/>
      <c r="AI148" s="93">
        <v>0.011223611111111108</v>
      </c>
      <c r="AZ148" s="10">
        <v>143</v>
      </c>
      <c r="BA148" s="7" t="s">
        <v>28</v>
      </c>
      <c r="BB148" s="22" t="s">
        <v>1302</v>
      </c>
      <c r="BC148" s="92">
        <v>0.010203969907407408</v>
      </c>
    </row>
    <row r="149" spans="2:55" ht="13.5">
      <c r="B149" s="10">
        <v>144</v>
      </c>
      <c r="C149" s="7" t="s">
        <v>1</v>
      </c>
      <c r="D149" s="9" t="s">
        <v>232</v>
      </c>
      <c r="E149" s="12">
        <v>0.008164814814814809</v>
      </c>
      <c r="G149" s="10">
        <v>144</v>
      </c>
      <c r="H149" s="7" t="s">
        <v>1</v>
      </c>
      <c r="I149" s="9" t="s">
        <v>393</v>
      </c>
      <c r="J149" s="12">
        <v>0.008323344907407406</v>
      </c>
      <c r="L149" s="10">
        <v>144</v>
      </c>
      <c r="M149" s="7" t="s">
        <v>25</v>
      </c>
      <c r="N149" s="30" t="s">
        <v>494</v>
      </c>
      <c r="O149" s="31">
        <v>0.007150231481481481</v>
      </c>
      <c r="Q149" s="10">
        <v>144</v>
      </c>
      <c r="R149" s="22" t="s">
        <v>80</v>
      </c>
      <c r="S149" s="22" t="s">
        <v>673</v>
      </c>
      <c r="T149" s="92">
        <v>0.007901354166666666</v>
      </c>
      <c r="AF149" s="10">
        <v>144</v>
      </c>
      <c r="AG149" s="22" t="s">
        <v>7</v>
      </c>
      <c r="AH149" s="22" t="s">
        <v>1486</v>
      </c>
      <c r="AI149" s="93">
        <v>0.011225428240740729</v>
      </c>
      <c r="AZ149" s="10">
        <v>144</v>
      </c>
      <c r="BA149" s="7" t="s">
        <v>25</v>
      </c>
      <c r="BB149" s="21"/>
      <c r="BC149" s="92">
        <v>0.010208217592592592</v>
      </c>
    </row>
    <row r="150" spans="2:55" ht="13.5">
      <c r="B150" s="10">
        <v>145</v>
      </c>
      <c r="C150" s="7" t="s">
        <v>1</v>
      </c>
      <c r="D150" s="9" t="s">
        <v>214</v>
      </c>
      <c r="E150" s="12">
        <v>0.008173078703703703</v>
      </c>
      <c r="G150" s="10">
        <v>145</v>
      </c>
      <c r="H150" s="7" t="s">
        <v>13</v>
      </c>
      <c r="I150" s="9" t="s">
        <v>422</v>
      </c>
      <c r="J150" s="12">
        <v>0.008348449074074076</v>
      </c>
      <c r="L150" s="10">
        <v>145</v>
      </c>
      <c r="M150" s="7" t="s">
        <v>58</v>
      </c>
      <c r="N150" s="30" t="s">
        <v>562</v>
      </c>
      <c r="O150" s="31">
        <v>0.0071537037037037</v>
      </c>
      <c r="Q150" s="10">
        <v>145</v>
      </c>
      <c r="R150" s="22" t="s">
        <v>1</v>
      </c>
      <c r="S150" s="21" t="s">
        <v>795</v>
      </c>
      <c r="T150" s="92">
        <v>0.007927743055555556</v>
      </c>
      <c r="AF150" s="10">
        <v>145</v>
      </c>
      <c r="AG150" s="22" t="s">
        <v>0</v>
      </c>
      <c r="AH150" s="22" t="s">
        <v>1694</v>
      </c>
      <c r="AI150" s="93">
        <v>0.011230601851851853</v>
      </c>
      <c r="AZ150" s="10">
        <v>145</v>
      </c>
      <c r="BA150" s="7" t="s">
        <v>45</v>
      </c>
      <c r="BB150" s="21" t="s">
        <v>1264</v>
      </c>
      <c r="BC150" s="92">
        <v>0.010211307870370372</v>
      </c>
    </row>
    <row r="151" spans="2:55" ht="13.5">
      <c r="B151" s="10">
        <v>146</v>
      </c>
      <c r="C151" s="7" t="s">
        <v>10</v>
      </c>
      <c r="D151" s="9" t="s">
        <v>184</v>
      </c>
      <c r="E151" s="12">
        <v>0.008197754629629628</v>
      </c>
      <c r="G151" s="10">
        <v>146</v>
      </c>
      <c r="H151" s="7" t="s">
        <v>81</v>
      </c>
      <c r="I151" s="8" t="s">
        <v>419</v>
      </c>
      <c r="J151" s="12">
        <v>0.008371793981481482</v>
      </c>
      <c r="L151" s="10">
        <v>146</v>
      </c>
      <c r="M151" s="7" t="s">
        <v>1</v>
      </c>
      <c r="N151" s="30" t="s">
        <v>558</v>
      </c>
      <c r="O151" s="31">
        <v>0.0071707523148148156</v>
      </c>
      <c r="Q151" s="10">
        <v>146</v>
      </c>
      <c r="R151" s="22" t="s">
        <v>33</v>
      </c>
      <c r="S151" s="21" t="s">
        <v>820</v>
      </c>
      <c r="T151" s="92">
        <v>0.00794699074074074</v>
      </c>
      <c r="AF151" s="10">
        <v>146</v>
      </c>
      <c r="AG151" s="22" t="s">
        <v>22</v>
      </c>
      <c r="AH151" s="22" t="s">
        <v>1619</v>
      </c>
      <c r="AI151" s="93">
        <v>0.011238888888888889</v>
      </c>
      <c r="AZ151" s="10">
        <v>146</v>
      </c>
      <c r="BA151" s="7" t="s">
        <v>94</v>
      </c>
      <c r="BB151" s="21" t="s">
        <v>1225</v>
      </c>
      <c r="BC151" s="92">
        <v>0.010227048611111105</v>
      </c>
    </row>
    <row r="152" spans="2:55" ht="13.5">
      <c r="B152" s="10">
        <v>147</v>
      </c>
      <c r="C152" s="7" t="s">
        <v>78</v>
      </c>
      <c r="D152" s="8" t="s">
        <v>260</v>
      </c>
      <c r="E152" s="12">
        <v>0.008211724537037038</v>
      </c>
      <c r="G152" s="10">
        <v>147</v>
      </c>
      <c r="H152" s="7" t="s">
        <v>1</v>
      </c>
      <c r="I152" s="8" t="s">
        <v>391</v>
      </c>
      <c r="J152" s="12">
        <v>0.008391631944444445</v>
      </c>
      <c r="L152" s="10">
        <v>147</v>
      </c>
      <c r="M152" s="7" t="s">
        <v>13</v>
      </c>
      <c r="N152" s="30" t="s">
        <v>541</v>
      </c>
      <c r="O152" s="31">
        <v>0.007176886574074073</v>
      </c>
      <c r="Q152" s="10">
        <v>147</v>
      </c>
      <c r="R152" s="22" t="s">
        <v>87</v>
      </c>
      <c r="S152" s="21" t="s">
        <v>768</v>
      </c>
      <c r="T152" s="92">
        <v>0.00795177083333333</v>
      </c>
      <c r="AF152" s="10">
        <v>147</v>
      </c>
      <c r="AG152" s="22" t="s">
        <v>16</v>
      </c>
      <c r="AH152" s="22" t="s">
        <v>1727</v>
      </c>
      <c r="AI152" s="93">
        <v>0.011244988425925927</v>
      </c>
      <c r="AZ152" s="10">
        <v>147</v>
      </c>
      <c r="BA152" s="7" t="s">
        <v>9</v>
      </c>
      <c r="BB152" s="21" t="s">
        <v>1276</v>
      </c>
      <c r="BC152" s="92">
        <v>0.010240462962962965</v>
      </c>
    </row>
    <row r="153" spans="2:55" ht="13.5">
      <c r="B153" s="10">
        <v>148</v>
      </c>
      <c r="C153" s="7" t="s">
        <v>10</v>
      </c>
      <c r="D153" s="9" t="s">
        <v>248</v>
      </c>
      <c r="E153" s="12">
        <v>0.00829140046296296</v>
      </c>
      <c r="G153" s="10">
        <v>148</v>
      </c>
      <c r="H153" s="7" t="s">
        <v>34</v>
      </c>
      <c r="I153" s="6" t="s">
        <v>356</v>
      </c>
      <c r="J153" s="12">
        <v>0.008449074074074074</v>
      </c>
      <c r="L153" s="10">
        <v>148</v>
      </c>
      <c r="M153" s="7" t="s">
        <v>30</v>
      </c>
      <c r="N153" s="30" t="s">
        <v>553</v>
      </c>
      <c r="O153" s="31">
        <v>0.007179097222222222</v>
      </c>
      <c r="Q153" s="10">
        <v>148</v>
      </c>
      <c r="R153" s="22" t="s">
        <v>78</v>
      </c>
      <c r="S153" s="21" t="s">
        <v>776</v>
      </c>
      <c r="T153" s="92">
        <v>0.007953356481481485</v>
      </c>
      <c r="AF153" s="10">
        <v>148</v>
      </c>
      <c r="AG153" s="22" t="s">
        <v>4</v>
      </c>
      <c r="AH153" s="22" t="s">
        <v>1534</v>
      </c>
      <c r="AI153" s="93">
        <v>0.011247303240740743</v>
      </c>
      <c r="AZ153" s="10">
        <v>148</v>
      </c>
      <c r="BA153" s="7" t="s">
        <v>94</v>
      </c>
      <c r="BB153" s="21" t="s">
        <v>1223</v>
      </c>
      <c r="BC153" s="92">
        <v>0.010252118055555556</v>
      </c>
    </row>
    <row r="154" spans="2:55" ht="13.5">
      <c r="B154" s="10">
        <v>149</v>
      </c>
      <c r="C154" s="7" t="s">
        <v>13</v>
      </c>
      <c r="D154" s="9" t="s">
        <v>230</v>
      </c>
      <c r="E154" s="12">
        <v>0.008303159722222224</v>
      </c>
      <c r="G154" s="10">
        <v>149</v>
      </c>
      <c r="H154" s="7" t="s">
        <v>79</v>
      </c>
      <c r="I154" s="9" t="s">
        <v>368</v>
      </c>
      <c r="J154" s="12">
        <v>0.008468171296296297</v>
      </c>
      <c r="L154" s="10">
        <v>149</v>
      </c>
      <c r="M154" s="7" t="s">
        <v>46</v>
      </c>
      <c r="N154" s="30" t="s">
        <v>570</v>
      </c>
      <c r="O154" s="31">
        <v>0.007184837962962966</v>
      </c>
      <c r="Q154" s="10">
        <v>149</v>
      </c>
      <c r="R154" s="22" t="s">
        <v>1</v>
      </c>
      <c r="S154" s="21" t="s">
        <v>805</v>
      </c>
      <c r="T154" s="92">
        <v>0.007957604166666668</v>
      </c>
      <c r="AF154" s="10">
        <v>149</v>
      </c>
      <c r="AG154" s="22" t="s">
        <v>13</v>
      </c>
      <c r="AH154" s="22" t="s">
        <v>1666</v>
      </c>
      <c r="AI154" s="92">
        <v>0.01124787037037037</v>
      </c>
      <c r="AZ154" s="10">
        <v>149</v>
      </c>
      <c r="BA154" s="7" t="s">
        <v>19</v>
      </c>
      <c r="BB154" s="22" t="s">
        <v>1370</v>
      </c>
      <c r="BC154" s="92">
        <v>0.010256597222222223</v>
      </c>
    </row>
    <row r="155" spans="2:55" ht="13.5">
      <c r="B155" s="10">
        <v>150</v>
      </c>
      <c r="C155" s="7" t="s">
        <v>33</v>
      </c>
      <c r="D155" s="9" t="s">
        <v>245</v>
      </c>
      <c r="E155" s="12">
        <v>0.008406331018518516</v>
      </c>
      <c r="G155" s="10">
        <v>150</v>
      </c>
      <c r="H155" s="7" t="s">
        <v>75</v>
      </c>
      <c r="I155" s="6" t="s">
        <v>366</v>
      </c>
      <c r="J155" s="12">
        <v>0.008478819444444449</v>
      </c>
      <c r="L155" s="10">
        <v>150</v>
      </c>
      <c r="M155" s="7" t="s">
        <v>83</v>
      </c>
      <c r="N155" s="7" t="s">
        <v>595</v>
      </c>
      <c r="O155" s="31">
        <v>0.007186539351851852</v>
      </c>
      <c r="Q155" s="10">
        <v>150</v>
      </c>
      <c r="R155" s="22" t="s">
        <v>36</v>
      </c>
      <c r="S155" s="21" t="s">
        <v>749</v>
      </c>
      <c r="T155" s="92">
        <v>0.007959305555555553</v>
      </c>
      <c r="AF155" s="10">
        <v>150</v>
      </c>
      <c r="AG155" s="22" t="s">
        <v>2</v>
      </c>
      <c r="AH155" s="22" t="s">
        <v>1848</v>
      </c>
      <c r="AI155" s="93">
        <v>0.011253969907407416</v>
      </c>
      <c r="AZ155" s="10">
        <v>150</v>
      </c>
      <c r="BA155" s="7" t="s">
        <v>16</v>
      </c>
      <c r="BB155" s="22" t="s">
        <v>1397</v>
      </c>
      <c r="BC155" s="92">
        <v>0.010267743055555556</v>
      </c>
    </row>
    <row r="156" spans="2:55" ht="13.5">
      <c r="B156" s="10">
        <v>151</v>
      </c>
      <c r="C156" s="7" t="s">
        <v>79</v>
      </c>
      <c r="D156" s="9" t="s">
        <v>192</v>
      </c>
      <c r="E156" s="12">
        <v>0.008428819444444444</v>
      </c>
      <c r="G156" s="10">
        <v>151</v>
      </c>
      <c r="H156" s="7" t="s">
        <v>82</v>
      </c>
      <c r="I156" s="9" t="s">
        <v>398</v>
      </c>
      <c r="J156" s="12">
        <v>0.00853908564814815</v>
      </c>
      <c r="L156" s="10">
        <v>151</v>
      </c>
      <c r="M156" s="7" t="s">
        <v>77</v>
      </c>
      <c r="N156" s="30"/>
      <c r="O156" s="31">
        <v>0.007195138888888889</v>
      </c>
      <c r="Q156" s="10">
        <v>151</v>
      </c>
      <c r="R156" s="22" t="s">
        <v>9</v>
      </c>
      <c r="S156" s="21" t="s">
        <v>821</v>
      </c>
      <c r="T156" s="92">
        <v>0.007962731481481482</v>
      </c>
      <c r="AF156" s="10">
        <v>151</v>
      </c>
      <c r="AG156" s="22" t="s">
        <v>49</v>
      </c>
      <c r="AH156" s="22" t="s">
        <v>1528</v>
      </c>
      <c r="AI156" s="93">
        <v>0.011257094907407401</v>
      </c>
      <c r="AZ156" s="10">
        <v>151</v>
      </c>
      <c r="BA156" s="7" t="s">
        <v>46</v>
      </c>
      <c r="BB156" s="21" t="s">
        <v>1244</v>
      </c>
      <c r="BC156" s="92">
        <v>0.01027122685185185</v>
      </c>
    </row>
    <row r="157" spans="2:55" ht="13.5">
      <c r="B157" s="10">
        <v>152</v>
      </c>
      <c r="C157" s="7" t="s">
        <v>1</v>
      </c>
      <c r="D157" s="9" t="s">
        <v>227</v>
      </c>
      <c r="E157" s="12">
        <v>0.008445520833333333</v>
      </c>
      <c r="G157" s="10">
        <v>152</v>
      </c>
      <c r="H157" s="7" t="s">
        <v>84</v>
      </c>
      <c r="I157" s="9" t="s">
        <v>380</v>
      </c>
      <c r="J157" s="11">
        <v>0.008541550925925923</v>
      </c>
      <c r="L157" s="10">
        <v>152</v>
      </c>
      <c r="M157" s="7" t="s">
        <v>54</v>
      </c>
      <c r="N157" s="30" t="s">
        <v>538</v>
      </c>
      <c r="O157" s="31">
        <v>0.007213078703703704</v>
      </c>
      <c r="Q157" s="10">
        <v>152</v>
      </c>
      <c r="R157" s="22" t="s">
        <v>1</v>
      </c>
      <c r="S157" s="21" t="s">
        <v>786</v>
      </c>
      <c r="T157" s="92">
        <v>0.007966469907407403</v>
      </c>
      <c r="AF157" s="10">
        <v>152</v>
      </c>
      <c r="AG157" s="22" t="s">
        <v>47</v>
      </c>
      <c r="AH157" s="22" t="s">
        <v>1775</v>
      </c>
      <c r="AI157" s="92">
        <v>0.01125972222222222</v>
      </c>
      <c r="AZ157" s="10">
        <v>152</v>
      </c>
      <c r="BA157" s="7" t="s">
        <v>45</v>
      </c>
      <c r="BB157" s="21" t="s">
        <v>1263</v>
      </c>
      <c r="BC157" s="92">
        <v>0.010277118055555551</v>
      </c>
    </row>
    <row r="158" spans="2:55" ht="13.5">
      <c r="B158" s="10">
        <v>153</v>
      </c>
      <c r="C158" s="7" t="s">
        <v>1</v>
      </c>
      <c r="D158" s="9" t="s">
        <v>251</v>
      </c>
      <c r="E158" s="12">
        <v>0.00851412037037037</v>
      </c>
      <c r="G158" s="10">
        <v>153</v>
      </c>
      <c r="H158" s="7" t="s">
        <v>18</v>
      </c>
      <c r="I158" s="9" t="s">
        <v>354</v>
      </c>
      <c r="J158" s="12">
        <v>0.008555949074074077</v>
      </c>
      <c r="L158" s="10">
        <v>153</v>
      </c>
      <c r="M158" s="7" t="s">
        <v>33</v>
      </c>
      <c r="N158" s="30" t="s">
        <v>572</v>
      </c>
      <c r="O158" s="31">
        <v>0.007213472222222223</v>
      </c>
      <c r="Q158" s="10">
        <v>153</v>
      </c>
      <c r="R158" s="22" t="s">
        <v>8</v>
      </c>
      <c r="S158" s="21" t="s">
        <v>774</v>
      </c>
      <c r="T158" s="92">
        <v>0.00797581018518518</v>
      </c>
      <c r="AF158" s="10">
        <v>153</v>
      </c>
      <c r="AG158" s="22" t="s">
        <v>69</v>
      </c>
      <c r="AH158" s="21" t="s">
        <v>1913</v>
      </c>
      <c r="AI158" s="92">
        <v>0.011261574074074075</v>
      </c>
      <c r="AZ158" s="10">
        <v>153</v>
      </c>
      <c r="BA158" s="7" t="s">
        <v>2</v>
      </c>
      <c r="BB158" s="21" t="s">
        <v>1188</v>
      </c>
      <c r="BC158" s="92">
        <v>0.010281412037037033</v>
      </c>
    </row>
    <row r="159" spans="2:55" ht="13.5">
      <c r="B159" s="10">
        <v>154</v>
      </c>
      <c r="C159" s="7" t="s">
        <v>13</v>
      </c>
      <c r="D159" s="9" t="s">
        <v>234</v>
      </c>
      <c r="E159" s="12">
        <v>0.008648194444444444</v>
      </c>
      <c r="G159" s="10">
        <v>154</v>
      </c>
      <c r="H159" s="7" t="s">
        <v>42</v>
      </c>
      <c r="I159" s="6" t="s">
        <v>395</v>
      </c>
      <c r="J159" s="12">
        <v>0.00862751157407407</v>
      </c>
      <c r="L159" s="10">
        <v>154</v>
      </c>
      <c r="M159" s="7" t="s">
        <v>9</v>
      </c>
      <c r="N159" s="30" t="s">
        <v>518</v>
      </c>
      <c r="O159" s="31">
        <v>0.007214004629629629</v>
      </c>
      <c r="Q159" s="10">
        <v>154</v>
      </c>
      <c r="R159" s="22" t="s">
        <v>17</v>
      </c>
      <c r="S159" s="21" t="s">
        <v>788</v>
      </c>
      <c r="T159" s="92">
        <v>0.007992824074074076</v>
      </c>
      <c r="AF159" s="10">
        <v>154</v>
      </c>
      <c r="AG159" s="22" t="s">
        <v>69</v>
      </c>
      <c r="AH159" s="23" t="s">
        <v>1927</v>
      </c>
      <c r="AI159" s="93">
        <v>0.011273148148148157</v>
      </c>
      <c r="AZ159" s="10">
        <v>154</v>
      </c>
      <c r="BA159" s="7" t="s">
        <v>16</v>
      </c>
      <c r="BB159" s="21" t="s">
        <v>1204</v>
      </c>
      <c r="BC159" s="92">
        <v>0.010282916666666666</v>
      </c>
    </row>
    <row r="160" spans="2:55" ht="13.5">
      <c r="B160" s="10">
        <v>155</v>
      </c>
      <c r="C160" s="7" t="s">
        <v>1</v>
      </c>
      <c r="D160" s="9" t="s">
        <v>252</v>
      </c>
      <c r="E160" s="12">
        <v>0.008853240740740745</v>
      </c>
      <c r="G160" s="10">
        <v>155</v>
      </c>
      <c r="H160" s="7" t="s">
        <v>17</v>
      </c>
      <c r="I160" s="8" t="s">
        <v>424</v>
      </c>
      <c r="J160" s="12">
        <v>0.0086875</v>
      </c>
      <c r="L160" s="10">
        <v>155</v>
      </c>
      <c r="M160" s="7" t="s">
        <v>76</v>
      </c>
      <c r="N160" s="30" t="s">
        <v>593</v>
      </c>
      <c r="O160" s="31">
        <v>0.007224386574074071</v>
      </c>
      <c r="Q160" s="10">
        <v>155</v>
      </c>
      <c r="R160" s="22" t="s">
        <v>76</v>
      </c>
      <c r="S160" s="21" t="s">
        <v>791</v>
      </c>
      <c r="T160" s="92">
        <v>0.008003472222222226</v>
      </c>
      <c r="AF160" s="10">
        <v>155</v>
      </c>
      <c r="AG160" s="22" t="s">
        <v>6</v>
      </c>
      <c r="AH160" s="22" t="s">
        <v>1468</v>
      </c>
      <c r="AI160" s="92">
        <v>0.011284953703703702</v>
      </c>
      <c r="AZ160" s="10">
        <v>155</v>
      </c>
      <c r="BA160" s="7" t="s">
        <v>46</v>
      </c>
      <c r="BB160" s="21" t="s">
        <v>1260</v>
      </c>
      <c r="BC160" s="92">
        <v>0.010295405092592594</v>
      </c>
    </row>
    <row r="161" spans="2:55" ht="13.5">
      <c r="B161" s="10">
        <v>156</v>
      </c>
      <c r="C161" s="7" t="s">
        <v>1</v>
      </c>
      <c r="D161" s="9" t="s">
        <v>220</v>
      </c>
      <c r="E161" s="12">
        <v>0.009445335648148145</v>
      </c>
      <c r="G161" s="10">
        <v>156</v>
      </c>
      <c r="H161" s="7" t="s">
        <v>8</v>
      </c>
      <c r="I161" s="9" t="s">
        <v>378</v>
      </c>
      <c r="J161" s="12">
        <v>0.008766284722222222</v>
      </c>
      <c r="L161" s="10">
        <v>156</v>
      </c>
      <c r="M161" s="7" t="s">
        <v>77</v>
      </c>
      <c r="N161" s="30"/>
      <c r="O161" s="31">
        <v>0.007228622685185189</v>
      </c>
      <c r="Q161" s="10">
        <v>156</v>
      </c>
      <c r="R161" s="22" t="s">
        <v>35</v>
      </c>
      <c r="S161" s="22" t="s">
        <v>674</v>
      </c>
      <c r="T161" s="92">
        <v>0.008004942129629631</v>
      </c>
      <c r="AF161" s="10">
        <v>156</v>
      </c>
      <c r="AG161" s="22" t="s">
        <v>32</v>
      </c>
      <c r="AH161" s="22" t="s">
        <v>1812</v>
      </c>
      <c r="AI161" s="92">
        <v>0.011307060185185186</v>
      </c>
      <c r="AZ161" s="10">
        <v>156</v>
      </c>
      <c r="BA161" s="7" t="s">
        <v>17</v>
      </c>
      <c r="BB161" s="22" t="s">
        <v>1366</v>
      </c>
      <c r="BC161" s="92">
        <v>0.010313622685185186</v>
      </c>
    </row>
    <row r="162" spans="2:55" ht="13.5">
      <c r="B162" s="10">
        <v>157</v>
      </c>
      <c r="C162" s="7" t="s">
        <v>13</v>
      </c>
      <c r="D162" s="8" t="s">
        <v>233</v>
      </c>
      <c r="E162" s="12">
        <v>0.0158303587962963</v>
      </c>
      <c r="G162" s="10">
        <v>157</v>
      </c>
      <c r="H162" s="7" t="s">
        <v>81</v>
      </c>
      <c r="I162" s="9" t="s">
        <v>389</v>
      </c>
      <c r="J162" s="12">
        <v>0.008778738425925926</v>
      </c>
      <c r="L162" s="10">
        <v>157</v>
      </c>
      <c r="M162" s="7" t="s">
        <v>33</v>
      </c>
      <c r="N162" s="30" t="s">
        <v>573</v>
      </c>
      <c r="O162" s="31">
        <v>0.007229861111111112</v>
      </c>
      <c r="Q162" s="10">
        <v>157</v>
      </c>
      <c r="R162" s="22" t="s">
        <v>77</v>
      </c>
      <c r="S162" s="21" t="s">
        <v>781</v>
      </c>
      <c r="T162" s="92">
        <v>0.008005405092592595</v>
      </c>
      <c r="AF162" s="10">
        <v>157</v>
      </c>
      <c r="AG162" s="22" t="s">
        <v>23</v>
      </c>
      <c r="AH162" s="22" t="s">
        <v>1737</v>
      </c>
      <c r="AI162" s="92">
        <v>0.011308530092592594</v>
      </c>
      <c r="AZ162" s="10">
        <v>157</v>
      </c>
      <c r="BA162" s="7" t="s">
        <v>6</v>
      </c>
      <c r="BB162" s="21" t="s">
        <v>1201</v>
      </c>
      <c r="BC162" s="92">
        <v>0.010325277777777774</v>
      </c>
    </row>
    <row r="163" spans="2:55" ht="13.5">
      <c r="B163" s="10">
        <v>158</v>
      </c>
      <c r="C163" s="7" t="s">
        <v>14</v>
      </c>
      <c r="D163" s="6" t="s">
        <v>156</v>
      </c>
      <c r="E163" s="12"/>
      <c r="G163" s="10">
        <v>158</v>
      </c>
      <c r="H163" s="7" t="s">
        <v>14</v>
      </c>
      <c r="I163" s="9" t="s">
        <v>375</v>
      </c>
      <c r="J163" s="12">
        <v>0.008799618055555552</v>
      </c>
      <c r="L163" s="10">
        <v>158</v>
      </c>
      <c r="M163" s="7" t="s">
        <v>28</v>
      </c>
      <c r="N163" s="30" t="s">
        <v>490</v>
      </c>
      <c r="O163" s="31">
        <v>0.007237349537037037</v>
      </c>
      <c r="Q163" s="10">
        <v>158</v>
      </c>
      <c r="R163" s="22" t="s">
        <v>23</v>
      </c>
      <c r="S163" s="21" t="s">
        <v>799</v>
      </c>
      <c r="T163" s="92">
        <v>0.008011157407407406</v>
      </c>
      <c r="AF163" s="10">
        <v>158</v>
      </c>
      <c r="AG163" s="22" t="s">
        <v>43</v>
      </c>
      <c r="AH163" s="22" t="s">
        <v>1819</v>
      </c>
      <c r="AI163" s="93">
        <v>0.01131701388888889</v>
      </c>
      <c r="AZ163" s="10">
        <v>158</v>
      </c>
      <c r="BA163" s="7" t="s">
        <v>46</v>
      </c>
      <c r="BB163" s="21" t="s">
        <v>1243</v>
      </c>
      <c r="BC163" s="92">
        <v>0.010330902777777777</v>
      </c>
    </row>
    <row r="164" spans="2:55" ht="13.5">
      <c r="B164" s="10">
        <v>159</v>
      </c>
      <c r="C164" s="7" t="s">
        <v>51</v>
      </c>
      <c r="D164" s="8" t="s">
        <v>201</v>
      </c>
      <c r="E164" s="11"/>
      <c r="G164" s="10">
        <v>159</v>
      </c>
      <c r="H164" s="7" t="s">
        <v>25</v>
      </c>
      <c r="I164" s="9" t="s">
        <v>371</v>
      </c>
      <c r="J164" s="12">
        <v>0.00882997685185185</v>
      </c>
      <c r="L164" s="10">
        <v>159</v>
      </c>
      <c r="M164" s="7" t="s">
        <v>17</v>
      </c>
      <c r="N164" s="30" t="s">
        <v>612</v>
      </c>
      <c r="O164" s="31">
        <v>0.007241863425925925</v>
      </c>
      <c r="Q164" s="10">
        <v>159</v>
      </c>
      <c r="R164" s="22" t="s">
        <v>35</v>
      </c>
      <c r="S164" s="21" t="s">
        <v>783</v>
      </c>
      <c r="T164" s="92">
        <v>0.008012268518518518</v>
      </c>
      <c r="AF164" s="10">
        <v>159</v>
      </c>
      <c r="AG164" s="22" t="s">
        <v>33</v>
      </c>
      <c r="AH164" s="22" t="s">
        <v>1872</v>
      </c>
      <c r="AI164" s="93">
        <v>0.011323460648148154</v>
      </c>
      <c r="AZ164" s="10">
        <v>159</v>
      </c>
      <c r="BA164" s="7" t="s">
        <v>0</v>
      </c>
      <c r="BB164" s="21" t="s">
        <v>1157</v>
      </c>
      <c r="BC164" s="92">
        <v>0.010348645833333333</v>
      </c>
    </row>
    <row r="165" spans="2:55" ht="13.5">
      <c r="B165" s="10">
        <v>160</v>
      </c>
      <c r="C165" s="7" t="s">
        <v>51</v>
      </c>
      <c r="D165" s="6" t="s">
        <v>202</v>
      </c>
      <c r="E165" s="12"/>
      <c r="G165" s="10">
        <v>160</v>
      </c>
      <c r="H165" s="7" t="s">
        <v>82</v>
      </c>
      <c r="I165" s="9" t="s">
        <v>399</v>
      </c>
      <c r="J165" s="12">
        <v>0.008895833333333335</v>
      </c>
      <c r="L165" s="10">
        <v>160</v>
      </c>
      <c r="M165" s="7" t="s">
        <v>75</v>
      </c>
      <c r="N165" s="30" t="s">
        <v>546</v>
      </c>
      <c r="O165" s="31">
        <v>0.007245254629629629</v>
      </c>
      <c r="Q165" s="10">
        <v>160</v>
      </c>
      <c r="R165" s="22" t="s">
        <v>8</v>
      </c>
      <c r="S165" s="21" t="s">
        <v>763</v>
      </c>
      <c r="T165" s="92">
        <v>0.008015127314814815</v>
      </c>
      <c r="AF165" s="10">
        <v>160</v>
      </c>
      <c r="AG165" s="22" t="s">
        <v>25</v>
      </c>
      <c r="AH165" s="22" t="s">
        <v>1854</v>
      </c>
      <c r="AI165" s="93">
        <v>0.011323495370370376</v>
      </c>
      <c r="AZ165" s="10">
        <v>160</v>
      </c>
      <c r="BA165" s="7" t="s">
        <v>43</v>
      </c>
      <c r="BB165" s="21" t="s">
        <v>1216</v>
      </c>
      <c r="BC165" s="92">
        <v>0.010375613425925925</v>
      </c>
    </row>
    <row r="166" spans="2:55" ht="13.5">
      <c r="B166" s="10">
        <v>161</v>
      </c>
      <c r="C166" s="7" t="s">
        <v>42</v>
      </c>
      <c r="D166" s="6" t="s">
        <v>104</v>
      </c>
      <c r="E166" s="11"/>
      <c r="G166" s="10">
        <v>161</v>
      </c>
      <c r="H166" s="7" t="s">
        <v>1</v>
      </c>
      <c r="I166" s="9" t="s">
        <v>392</v>
      </c>
      <c r="J166" s="12">
        <v>0.00896068287037037</v>
      </c>
      <c r="L166" s="10">
        <v>161</v>
      </c>
      <c r="M166" s="7" t="s">
        <v>17</v>
      </c>
      <c r="N166" s="30" t="s">
        <v>530</v>
      </c>
      <c r="O166" s="31">
        <v>0.007255173611111113</v>
      </c>
      <c r="Q166" s="10">
        <v>161</v>
      </c>
      <c r="R166" s="22" t="s">
        <v>18</v>
      </c>
      <c r="S166" s="21" t="s">
        <v>741</v>
      </c>
      <c r="T166" s="92">
        <v>0.008025497685185186</v>
      </c>
      <c r="AF166" s="10">
        <v>161</v>
      </c>
      <c r="AG166" s="22" t="s">
        <v>21</v>
      </c>
      <c r="AH166" s="22" t="s">
        <v>1756</v>
      </c>
      <c r="AI166" s="93">
        <v>0.011332442129629632</v>
      </c>
      <c r="AZ166" s="10">
        <v>161</v>
      </c>
      <c r="BA166" s="7" t="s">
        <v>1</v>
      </c>
      <c r="BB166" s="21" t="s">
        <v>1271</v>
      </c>
      <c r="BC166" s="92">
        <v>0.010381747685185185</v>
      </c>
    </row>
    <row r="167" spans="2:55" ht="13.5">
      <c r="B167" s="10">
        <v>162</v>
      </c>
      <c r="C167" s="7" t="s">
        <v>28</v>
      </c>
      <c r="D167" s="9" t="s">
        <v>155</v>
      </c>
      <c r="E167" s="11"/>
      <c r="G167" s="10">
        <v>162</v>
      </c>
      <c r="H167" s="7" t="s">
        <v>83</v>
      </c>
      <c r="I167" s="9" t="s">
        <v>415</v>
      </c>
      <c r="J167" s="12">
        <v>0.008993483796296293</v>
      </c>
      <c r="L167" s="10">
        <v>162</v>
      </c>
      <c r="M167" s="7" t="s">
        <v>1</v>
      </c>
      <c r="N167" s="30" t="s">
        <v>479</v>
      </c>
      <c r="O167" s="31">
        <v>0.0072787847222222195</v>
      </c>
      <c r="Q167" s="10">
        <v>162</v>
      </c>
      <c r="R167" s="22" t="s">
        <v>76</v>
      </c>
      <c r="S167" s="21" t="s">
        <v>792</v>
      </c>
      <c r="T167" s="92">
        <v>0.008041041666666662</v>
      </c>
      <c r="AF167" s="10">
        <v>162</v>
      </c>
      <c r="AG167" s="22" t="s">
        <v>16</v>
      </c>
      <c r="AH167" s="22" t="s">
        <v>1719</v>
      </c>
      <c r="AI167" s="92">
        <v>0.011333946759259259</v>
      </c>
      <c r="AZ167" s="10">
        <v>162</v>
      </c>
      <c r="BA167" s="7" t="s">
        <v>8</v>
      </c>
      <c r="BB167" s="21" t="s">
        <v>1331</v>
      </c>
      <c r="BC167" s="92">
        <v>0.010386875000000002</v>
      </c>
    </row>
    <row r="168" spans="2:55" ht="13.5">
      <c r="B168" s="10">
        <v>163</v>
      </c>
      <c r="C168" s="7" t="s">
        <v>13</v>
      </c>
      <c r="D168" s="8" t="s">
        <v>165</v>
      </c>
      <c r="E168" s="11"/>
      <c r="G168" s="10">
        <v>163</v>
      </c>
      <c r="H168" s="7" t="s">
        <v>42</v>
      </c>
      <c r="I168" s="9" t="s">
        <v>396</v>
      </c>
      <c r="J168" s="12">
        <v>0.009012071759259263</v>
      </c>
      <c r="L168" s="10">
        <v>163</v>
      </c>
      <c r="M168" s="7" t="s">
        <v>4</v>
      </c>
      <c r="N168" s="30" t="s">
        <v>498</v>
      </c>
      <c r="O168" s="31">
        <v>0.007292511574074076</v>
      </c>
      <c r="Q168" s="10">
        <v>163</v>
      </c>
      <c r="R168" s="22" t="s">
        <v>77</v>
      </c>
      <c r="S168" s="21" t="s">
        <v>798</v>
      </c>
      <c r="T168" s="92">
        <v>0.008047337962962961</v>
      </c>
      <c r="AF168" s="10">
        <v>163</v>
      </c>
      <c r="AG168" s="22" t="s">
        <v>8</v>
      </c>
      <c r="AH168" s="22" t="s">
        <v>1500</v>
      </c>
      <c r="AI168" s="92">
        <v>0.011338159722222222</v>
      </c>
      <c r="AZ168" s="10">
        <v>163</v>
      </c>
      <c r="BA168" s="7" t="s">
        <v>38</v>
      </c>
      <c r="BB168" s="21" t="s">
        <v>1267</v>
      </c>
      <c r="BC168" s="92">
        <v>0.010428541666666668</v>
      </c>
    </row>
    <row r="169" spans="2:55" ht="13.5">
      <c r="B169" s="10">
        <v>164</v>
      </c>
      <c r="C169" s="7" t="s">
        <v>13</v>
      </c>
      <c r="D169" s="6" t="s">
        <v>166</v>
      </c>
      <c r="E169" s="12"/>
      <c r="G169" s="10">
        <v>164</v>
      </c>
      <c r="H169" s="7" t="s">
        <v>82</v>
      </c>
      <c r="I169" s="8" t="s">
        <v>397</v>
      </c>
      <c r="J169" s="12">
        <v>0.009014814814814812</v>
      </c>
      <c r="L169" s="10">
        <v>164</v>
      </c>
      <c r="M169" s="7" t="s">
        <v>51</v>
      </c>
      <c r="N169" s="30" t="s">
        <v>514</v>
      </c>
      <c r="O169" s="31">
        <v>0.007309872685185188</v>
      </c>
      <c r="Q169" s="10">
        <v>164</v>
      </c>
      <c r="R169" s="22" t="s">
        <v>1</v>
      </c>
      <c r="S169" s="23" t="s">
        <v>808</v>
      </c>
      <c r="T169" s="92">
        <v>0.008055555555555555</v>
      </c>
      <c r="AF169" s="10">
        <v>164</v>
      </c>
      <c r="AG169" s="22" t="s">
        <v>44</v>
      </c>
      <c r="AH169" s="22" t="s">
        <v>1835</v>
      </c>
      <c r="AI169" s="93">
        <v>0.01134877314814815</v>
      </c>
      <c r="AZ169" s="10">
        <v>164</v>
      </c>
      <c r="BA169" s="7" t="s">
        <v>93</v>
      </c>
      <c r="BB169" s="21" t="s">
        <v>1177</v>
      </c>
      <c r="BC169" s="92">
        <v>0.010437152777777778</v>
      </c>
    </row>
    <row r="170" spans="2:55" ht="13.5">
      <c r="B170" s="10">
        <v>165</v>
      </c>
      <c r="C170" s="7" t="s">
        <v>13</v>
      </c>
      <c r="D170" s="9" t="s">
        <v>240</v>
      </c>
      <c r="E170" s="12"/>
      <c r="G170" s="10">
        <v>165</v>
      </c>
      <c r="H170" s="7" t="s">
        <v>26</v>
      </c>
      <c r="I170" s="9" t="s">
        <v>413</v>
      </c>
      <c r="J170" s="12">
        <v>0.009022604166666665</v>
      </c>
      <c r="L170" s="10">
        <v>165</v>
      </c>
      <c r="M170" s="7" t="s">
        <v>78</v>
      </c>
      <c r="N170" s="7" t="s">
        <v>608</v>
      </c>
      <c r="O170" s="31">
        <v>0.007318402777777778</v>
      </c>
      <c r="Q170" s="10">
        <v>165</v>
      </c>
      <c r="R170" s="22" t="s">
        <v>42</v>
      </c>
      <c r="S170" s="21" t="s">
        <v>801</v>
      </c>
      <c r="T170" s="92">
        <v>0.008056828703703705</v>
      </c>
      <c r="AF170" s="10">
        <v>165</v>
      </c>
      <c r="AG170" s="22" t="s">
        <v>0</v>
      </c>
      <c r="AH170" s="22" t="s">
        <v>1690</v>
      </c>
      <c r="AI170" s="92">
        <v>0.011349456018518521</v>
      </c>
      <c r="AZ170" s="10">
        <v>165</v>
      </c>
      <c r="BA170" s="7" t="s">
        <v>81</v>
      </c>
      <c r="BB170" s="21" t="s">
        <v>1197</v>
      </c>
      <c r="BC170" s="92">
        <v>0.010437800925925923</v>
      </c>
    </row>
    <row r="171" spans="2:55" ht="15" thickBot="1">
      <c r="B171" s="13">
        <v>166</v>
      </c>
      <c r="C171" s="14" t="s">
        <v>10</v>
      </c>
      <c r="D171" s="37" t="s">
        <v>253</v>
      </c>
      <c r="E171" s="25"/>
      <c r="G171" s="10">
        <v>166</v>
      </c>
      <c r="H171" s="7" t="s">
        <v>81</v>
      </c>
      <c r="I171" s="9" t="s">
        <v>420</v>
      </c>
      <c r="J171" s="12">
        <v>0.009136458333333335</v>
      </c>
      <c r="L171" s="10">
        <v>166</v>
      </c>
      <c r="M171" s="7" t="s">
        <v>82</v>
      </c>
      <c r="N171" s="30" t="s">
        <v>533</v>
      </c>
      <c r="O171" s="31">
        <v>0.00734019675925926</v>
      </c>
      <c r="Q171" s="10">
        <v>166</v>
      </c>
      <c r="R171" s="22" t="s">
        <v>33</v>
      </c>
      <c r="S171" s="22" t="s">
        <v>675</v>
      </c>
      <c r="T171" s="92">
        <v>0.008056909722222222</v>
      </c>
      <c r="AF171" s="10">
        <v>166</v>
      </c>
      <c r="AG171" s="22" t="s">
        <v>11</v>
      </c>
      <c r="AH171" s="22" t="s">
        <v>1480</v>
      </c>
      <c r="AI171" s="93">
        <v>0.011356898148148144</v>
      </c>
      <c r="AZ171" s="10">
        <v>166</v>
      </c>
      <c r="BA171" s="7" t="s">
        <v>4</v>
      </c>
      <c r="BB171" s="21" t="s">
        <v>1136</v>
      </c>
      <c r="BC171" s="92">
        <v>0.01044335648148148</v>
      </c>
    </row>
    <row r="172" spans="7:55" ht="13.5">
      <c r="G172" s="10">
        <v>167</v>
      </c>
      <c r="H172" s="7" t="s">
        <v>76</v>
      </c>
      <c r="I172" s="9" t="s">
        <v>418</v>
      </c>
      <c r="J172" s="12">
        <v>0.009172025462962963</v>
      </c>
      <c r="L172" s="10">
        <v>167</v>
      </c>
      <c r="M172" s="7" t="s">
        <v>1</v>
      </c>
      <c r="N172" s="30" t="s">
        <v>578</v>
      </c>
      <c r="O172" s="31">
        <v>0.0073515856481481505</v>
      </c>
      <c r="Q172" s="10">
        <v>167</v>
      </c>
      <c r="R172" s="22" t="s">
        <v>69</v>
      </c>
      <c r="S172" s="23" t="s">
        <v>1983</v>
      </c>
      <c r="T172" s="93">
        <v>0.008067129629629634</v>
      </c>
      <c r="AF172" s="10">
        <v>167</v>
      </c>
      <c r="AG172" s="22" t="s">
        <v>8</v>
      </c>
      <c r="AH172" s="22" t="s">
        <v>1492</v>
      </c>
      <c r="AI172" s="93">
        <v>0.01135775462962963</v>
      </c>
      <c r="AZ172" s="10">
        <v>167</v>
      </c>
      <c r="BA172" s="7" t="s">
        <v>6</v>
      </c>
      <c r="BB172" s="21" t="s">
        <v>1199</v>
      </c>
      <c r="BC172" s="92">
        <v>0.010452858796296297</v>
      </c>
    </row>
    <row r="173" spans="7:55" ht="13.5">
      <c r="G173" s="10">
        <v>168</v>
      </c>
      <c r="H173" s="7" t="s">
        <v>80</v>
      </c>
      <c r="I173" s="9" t="s">
        <v>387</v>
      </c>
      <c r="J173" s="12">
        <v>0.009218831018518517</v>
      </c>
      <c r="L173" s="10">
        <v>168</v>
      </c>
      <c r="M173" s="7" t="s">
        <v>1</v>
      </c>
      <c r="N173" s="30" t="s">
        <v>556</v>
      </c>
      <c r="O173" s="31">
        <v>0.0073736921296296285</v>
      </c>
      <c r="Q173" s="10">
        <v>168</v>
      </c>
      <c r="R173" s="22" t="s">
        <v>13</v>
      </c>
      <c r="S173" s="21" t="s">
        <v>766</v>
      </c>
      <c r="T173" s="92">
        <v>0.00806851851851852</v>
      </c>
      <c r="AF173" s="10">
        <v>168</v>
      </c>
      <c r="AG173" s="22" t="s">
        <v>44</v>
      </c>
      <c r="AH173" s="22" t="s">
        <v>1836</v>
      </c>
      <c r="AI173" s="93">
        <v>0.01136030092592593</v>
      </c>
      <c r="AZ173" s="10">
        <v>168</v>
      </c>
      <c r="BA173" s="7" t="s">
        <v>16</v>
      </c>
      <c r="BB173" s="21" t="s">
        <v>1399</v>
      </c>
      <c r="BC173" s="92">
        <v>0.010460532407407408</v>
      </c>
    </row>
    <row r="174" spans="7:55" ht="13.5">
      <c r="G174" s="10">
        <v>169</v>
      </c>
      <c r="H174" s="7" t="s">
        <v>13</v>
      </c>
      <c r="I174" s="8" t="s">
        <v>421</v>
      </c>
      <c r="J174" s="12">
        <v>0.009481793981481482</v>
      </c>
      <c r="L174" s="10">
        <v>169</v>
      </c>
      <c r="M174" s="7" t="s">
        <v>1</v>
      </c>
      <c r="N174" s="30" t="s">
        <v>576</v>
      </c>
      <c r="O174" s="31">
        <v>0.007379016203703703</v>
      </c>
      <c r="Q174" s="10">
        <v>169</v>
      </c>
      <c r="R174" s="22" t="s">
        <v>23</v>
      </c>
      <c r="S174" s="22" t="s">
        <v>676</v>
      </c>
      <c r="T174" s="92">
        <v>0.008069247685185185</v>
      </c>
      <c r="AF174" s="10">
        <v>169</v>
      </c>
      <c r="AG174" s="22" t="s">
        <v>13</v>
      </c>
      <c r="AH174" s="22" t="s">
        <v>1668</v>
      </c>
      <c r="AI174" s="93">
        <v>0.011370486111111112</v>
      </c>
      <c r="AZ174" s="10">
        <v>169</v>
      </c>
      <c r="BA174" s="7" t="s">
        <v>44</v>
      </c>
      <c r="BB174" s="21" t="s">
        <v>1227</v>
      </c>
      <c r="BC174" s="92">
        <v>0.010467824074074074</v>
      </c>
    </row>
    <row r="175" spans="7:55" ht="13.5">
      <c r="G175" s="10">
        <v>170</v>
      </c>
      <c r="H175" s="7" t="s">
        <v>6</v>
      </c>
      <c r="I175" s="9" t="s">
        <v>383</v>
      </c>
      <c r="J175" s="12">
        <v>0.009654629629629631</v>
      </c>
      <c r="L175" s="10">
        <v>170</v>
      </c>
      <c r="M175" s="7" t="s">
        <v>1</v>
      </c>
      <c r="N175" s="7" t="s">
        <v>575</v>
      </c>
      <c r="O175" s="31">
        <v>0.007405011574074075</v>
      </c>
      <c r="Q175" s="10">
        <v>170</v>
      </c>
      <c r="R175" s="22" t="s">
        <v>82</v>
      </c>
      <c r="S175" s="22" t="s">
        <v>677</v>
      </c>
      <c r="T175" s="92">
        <v>0.008084872685185186</v>
      </c>
      <c r="AF175" s="10">
        <v>170</v>
      </c>
      <c r="AG175" s="22" t="s">
        <v>20</v>
      </c>
      <c r="AH175" s="22" t="s">
        <v>1556</v>
      </c>
      <c r="AI175" s="92">
        <v>0.011372071759259259</v>
      </c>
      <c r="AZ175" s="10">
        <v>170</v>
      </c>
      <c r="BA175" s="7" t="s">
        <v>32</v>
      </c>
      <c r="BB175" s="21" t="s">
        <v>1309</v>
      </c>
      <c r="BC175" s="92">
        <v>0.010480590277777778</v>
      </c>
    </row>
    <row r="176" spans="7:55" ht="13.5">
      <c r="G176" s="10">
        <v>171</v>
      </c>
      <c r="H176" s="7" t="s">
        <v>17</v>
      </c>
      <c r="I176" s="9" t="s">
        <v>425</v>
      </c>
      <c r="J176" s="12">
        <v>0.009692939814814816</v>
      </c>
      <c r="L176" s="10">
        <v>171</v>
      </c>
      <c r="M176" s="7" t="s">
        <v>58</v>
      </c>
      <c r="N176" s="30" t="s">
        <v>561</v>
      </c>
      <c r="O176" s="31">
        <v>0.0074138888888888935</v>
      </c>
      <c r="Q176" s="10">
        <v>171</v>
      </c>
      <c r="R176" s="22" t="s">
        <v>17</v>
      </c>
      <c r="S176" s="21" t="s">
        <v>787</v>
      </c>
      <c r="T176" s="92">
        <v>0.00809837962962963</v>
      </c>
      <c r="AF176" s="10">
        <v>171</v>
      </c>
      <c r="AG176" s="22" t="s">
        <v>24</v>
      </c>
      <c r="AH176" s="22" t="s">
        <v>1587</v>
      </c>
      <c r="AI176" s="93">
        <v>0.011372604166666668</v>
      </c>
      <c r="AZ176" s="10">
        <v>171</v>
      </c>
      <c r="BA176" s="7" t="s">
        <v>46</v>
      </c>
      <c r="BB176" s="21" t="s">
        <v>1259</v>
      </c>
      <c r="BC176" s="92">
        <v>0.010502083333333334</v>
      </c>
    </row>
    <row r="177" spans="7:55" ht="13.5">
      <c r="G177" s="10">
        <v>172</v>
      </c>
      <c r="H177" s="7" t="s">
        <v>84</v>
      </c>
      <c r="I177" s="8" t="s">
        <v>430</v>
      </c>
      <c r="J177" s="11"/>
      <c r="L177" s="10">
        <v>172</v>
      </c>
      <c r="M177" s="7" t="s">
        <v>75</v>
      </c>
      <c r="N177" s="30" t="s">
        <v>545</v>
      </c>
      <c r="O177" s="31">
        <v>0.007428287037037037</v>
      </c>
      <c r="Q177" s="10">
        <v>172</v>
      </c>
      <c r="R177" s="22" t="s">
        <v>87</v>
      </c>
      <c r="S177" s="21" t="s">
        <v>767</v>
      </c>
      <c r="T177" s="92">
        <v>0.008110069444444446</v>
      </c>
      <c r="AF177" s="10">
        <v>172</v>
      </c>
      <c r="AG177" s="22" t="s">
        <v>20</v>
      </c>
      <c r="AH177" s="22" t="s">
        <v>1558</v>
      </c>
      <c r="AI177" s="93">
        <v>0.011377129629629626</v>
      </c>
      <c r="AZ177" s="10">
        <v>172</v>
      </c>
      <c r="BA177" s="7" t="s">
        <v>80</v>
      </c>
      <c r="BB177" s="22" t="s">
        <v>1393</v>
      </c>
      <c r="BC177" s="92">
        <v>0.010505289351851852</v>
      </c>
    </row>
    <row r="178" spans="7:55" ht="13.5">
      <c r="G178" s="10">
        <v>173</v>
      </c>
      <c r="H178" s="7" t="s">
        <v>13</v>
      </c>
      <c r="I178" s="9" t="s">
        <v>423</v>
      </c>
      <c r="J178" s="12"/>
      <c r="L178" s="10">
        <v>173</v>
      </c>
      <c r="M178" s="7" t="s">
        <v>44</v>
      </c>
      <c r="N178" s="30" t="s">
        <v>549</v>
      </c>
      <c r="O178" s="31">
        <v>0.007439282407407407</v>
      </c>
      <c r="Q178" s="10">
        <v>173</v>
      </c>
      <c r="R178" s="22" t="s">
        <v>76</v>
      </c>
      <c r="S178" s="22" t="s">
        <v>678</v>
      </c>
      <c r="T178" s="92">
        <v>0.008133761574074073</v>
      </c>
      <c r="AF178" s="10">
        <v>173</v>
      </c>
      <c r="AG178" s="22" t="s">
        <v>20</v>
      </c>
      <c r="AH178" s="22" t="s">
        <v>1561</v>
      </c>
      <c r="AI178" s="92">
        <v>0.011378321759259262</v>
      </c>
      <c r="AZ178" s="10">
        <v>173</v>
      </c>
      <c r="BA178" s="7" t="s">
        <v>20</v>
      </c>
      <c r="BB178" s="21" t="s">
        <v>1221</v>
      </c>
      <c r="BC178" s="92">
        <v>0.010510138888888892</v>
      </c>
    </row>
    <row r="179" spans="7:55" ht="13.5">
      <c r="G179" s="10">
        <v>174</v>
      </c>
      <c r="H179" s="7" t="s">
        <v>83</v>
      </c>
      <c r="I179" s="9" t="s">
        <v>416</v>
      </c>
      <c r="J179" s="12"/>
      <c r="L179" s="10">
        <v>174</v>
      </c>
      <c r="M179" s="7" t="s">
        <v>13</v>
      </c>
      <c r="N179" s="30" t="s">
        <v>540</v>
      </c>
      <c r="O179" s="31">
        <v>0.007443981481481482</v>
      </c>
      <c r="Q179" s="10">
        <v>174</v>
      </c>
      <c r="R179" s="22" t="s">
        <v>17</v>
      </c>
      <c r="S179" s="21" t="s">
        <v>757</v>
      </c>
      <c r="T179" s="92">
        <v>0.008138275462962963</v>
      </c>
      <c r="AF179" s="10">
        <v>174</v>
      </c>
      <c r="AG179" s="22" t="s">
        <v>23</v>
      </c>
      <c r="AH179" s="22" t="s">
        <v>1741</v>
      </c>
      <c r="AI179" s="93">
        <v>0.011396145833333336</v>
      </c>
      <c r="AZ179" s="10">
        <v>174</v>
      </c>
      <c r="BA179" s="7" t="s">
        <v>45</v>
      </c>
      <c r="BB179" s="21" t="s">
        <v>1265</v>
      </c>
      <c r="BC179" s="92">
        <v>0.010512268518518518</v>
      </c>
    </row>
    <row r="180" spans="7:55" ht="15" thickBot="1">
      <c r="G180" s="13">
        <v>175</v>
      </c>
      <c r="H180" s="14" t="s">
        <v>33</v>
      </c>
      <c r="I180" s="37" t="s">
        <v>408</v>
      </c>
      <c r="J180" s="25"/>
      <c r="L180" s="10">
        <v>175</v>
      </c>
      <c r="M180" s="7" t="s">
        <v>26</v>
      </c>
      <c r="N180" s="30" t="s">
        <v>525</v>
      </c>
      <c r="O180" s="31">
        <v>0.007452511574074077</v>
      </c>
      <c r="Q180" s="10">
        <v>175</v>
      </c>
      <c r="R180" s="22" t="s">
        <v>6</v>
      </c>
      <c r="S180" s="22" t="s">
        <v>679</v>
      </c>
      <c r="T180" s="92">
        <v>0.008147337962962964</v>
      </c>
      <c r="AF180" s="10">
        <v>175</v>
      </c>
      <c r="AG180" s="22" t="s">
        <v>7</v>
      </c>
      <c r="AH180" s="22" t="s">
        <v>1485</v>
      </c>
      <c r="AI180" s="93">
        <v>0.011397141203703706</v>
      </c>
      <c r="AZ180" s="10">
        <v>175</v>
      </c>
      <c r="BA180" s="7" t="s">
        <v>9</v>
      </c>
      <c r="BB180" s="21" t="s">
        <v>1277</v>
      </c>
      <c r="BC180" s="92">
        <v>0.01051590277777778</v>
      </c>
    </row>
    <row r="181" spans="12:55" ht="13.5">
      <c r="L181" s="10">
        <v>176</v>
      </c>
      <c r="M181" s="7" t="s">
        <v>86</v>
      </c>
      <c r="N181" s="30" t="s">
        <v>501</v>
      </c>
      <c r="O181" s="31">
        <v>0.007470451388888891</v>
      </c>
      <c r="Q181" s="10">
        <v>176</v>
      </c>
      <c r="R181" s="22" t="s">
        <v>78</v>
      </c>
      <c r="S181" s="22" t="s">
        <v>680</v>
      </c>
      <c r="T181" s="92">
        <v>0.00815775462962963</v>
      </c>
      <c r="AF181" s="10">
        <v>176</v>
      </c>
      <c r="AG181" s="22" t="s">
        <v>31</v>
      </c>
      <c r="AH181" s="22" t="s">
        <v>1713</v>
      </c>
      <c r="AI181" s="92">
        <v>0.0114034375</v>
      </c>
      <c r="AZ181" s="10">
        <v>176</v>
      </c>
      <c r="BA181" s="7" t="s">
        <v>11</v>
      </c>
      <c r="BB181" s="21" t="s">
        <v>1296</v>
      </c>
      <c r="BC181" s="92">
        <v>0.010517824074074072</v>
      </c>
    </row>
    <row r="182" spans="12:55" ht="13.5">
      <c r="L182" s="10">
        <v>177</v>
      </c>
      <c r="M182" s="7" t="s">
        <v>4</v>
      </c>
      <c r="N182" s="30" t="s">
        <v>497</v>
      </c>
      <c r="O182" s="31">
        <v>0.007524502314814815</v>
      </c>
      <c r="Q182" s="10">
        <v>177</v>
      </c>
      <c r="R182" s="22" t="s">
        <v>75</v>
      </c>
      <c r="S182" s="21" t="s">
        <v>770</v>
      </c>
      <c r="T182" s="92">
        <v>0.00816666666666667</v>
      </c>
      <c r="AF182" s="10">
        <v>177</v>
      </c>
      <c r="AG182" s="22" t="s">
        <v>26</v>
      </c>
      <c r="AH182" s="22" t="s">
        <v>1860</v>
      </c>
      <c r="AI182" s="92">
        <v>0.011409606481481482</v>
      </c>
      <c r="AZ182" s="10">
        <v>177</v>
      </c>
      <c r="BA182" s="7" t="s">
        <v>12</v>
      </c>
      <c r="BB182" s="22" t="s">
        <v>1326</v>
      </c>
      <c r="BC182" s="92">
        <v>0.010548958333333332</v>
      </c>
    </row>
    <row r="183" spans="12:55" ht="13.5">
      <c r="L183" s="10">
        <v>178</v>
      </c>
      <c r="M183" s="7" t="s">
        <v>46</v>
      </c>
      <c r="N183" s="30" t="s">
        <v>569</v>
      </c>
      <c r="O183" s="31">
        <v>0.0075653587962962975</v>
      </c>
      <c r="Q183" s="10">
        <v>178</v>
      </c>
      <c r="R183" s="22" t="s">
        <v>1</v>
      </c>
      <c r="S183" s="22" t="s">
        <v>681</v>
      </c>
      <c r="T183" s="92">
        <v>0.008184722222222222</v>
      </c>
      <c r="AF183" s="10">
        <v>178</v>
      </c>
      <c r="AG183" s="22" t="s">
        <v>12</v>
      </c>
      <c r="AH183" s="22" t="s">
        <v>1902</v>
      </c>
      <c r="AI183" s="93">
        <v>0.011419328703703699</v>
      </c>
      <c r="AZ183" s="10">
        <v>178</v>
      </c>
      <c r="BA183" s="7" t="s">
        <v>1</v>
      </c>
      <c r="BB183" s="21" t="s">
        <v>1272</v>
      </c>
      <c r="BC183" s="92">
        <v>0.010586388888888888</v>
      </c>
    </row>
    <row r="184" spans="12:55" ht="13.5">
      <c r="L184" s="10">
        <v>179</v>
      </c>
      <c r="M184" s="7" t="s">
        <v>10</v>
      </c>
      <c r="N184" s="7" t="s">
        <v>613</v>
      </c>
      <c r="O184" s="31">
        <v>0.007591782407407408</v>
      </c>
      <c r="Q184" s="10">
        <v>179</v>
      </c>
      <c r="R184" s="22" t="s">
        <v>84</v>
      </c>
      <c r="S184" s="21" t="s">
        <v>771</v>
      </c>
      <c r="T184" s="92">
        <v>0.008208750000000003</v>
      </c>
      <c r="AF184" s="10">
        <v>179</v>
      </c>
      <c r="AG184" s="22" t="s">
        <v>10</v>
      </c>
      <c r="AH184" s="22" t="s">
        <v>1832</v>
      </c>
      <c r="AI184" s="93">
        <v>0.011435034722222223</v>
      </c>
      <c r="AZ184" s="10">
        <v>179</v>
      </c>
      <c r="BA184" s="7" t="s">
        <v>25</v>
      </c>
      <c r="BB184" s="21"/>
      <c r="BC184" s="92">
        <v>0.010606898148148147</v>
      </c>
    </row>
    <row r="185" spans="12:55" ht="13.5">
      <c r="L185" s="10">
        <v>180</v>
      </c>
      <c r="M185" s="7" t="s">
        <v>78</v>
      </c>
      <c r="N185" s="30" t="s">
        <v>609</v>
      </c>
      <c r="O185" s="31">
        <v>0.007604131944444445</v>
      </c>
      <c r="Q185" s="10">
        <v>180</v>
      </c>
      <c r="R185" s="22" t="s">
        <v>1</v>
      </c>
      <c r="S185" s="21" t="s">
        <v>785</v>
      </c>
      <c r="T185" s="92">
        <v>0.008220023148148148</v>
      </c>
      <c r="AF185" s="10">
        <v>180</v>
      </c>
      <c r="AG185" s="22" t="s">
        <v>94</v>
      </c>
      <c r="AH185" s="22" t="s">
        <v>1445</v>
      </c>
      <c r="AI185" s="92">
        <v>0.011441932870370371</v>
      </c>
      <c r="AZ185" s="10">
        <v>180</v>
      </c>
      <c r="BA185" s="7" t="s">
        <v>55</v>
      </c>
      <c r="BB185" s="22" t="s">
        <v>1314</v>
      </c>
      <c r="BC185" s="92">
        <v>0.010617905092592592</v>
      </c>
    </row>
    <row r="186" spans="12:55" ht="13.5">
      <c r="L186" s="10">
        <v>181</v>
      </c>
      <c r="M186" s="7" t="s">
        <v>83</v>
      </c>
      <c r="N186" s="30" t="s">
        <v>596</v>
      </c>
      <c r="O186" s="31">
        <v>0.007613611111111113</v>
      </c>
      <c r="Q186" s="10">
        <v>181</v>
      </c>
      <c r="R186" s="22" t="s">
        <v>13</v>
      </c>
      <c r="S186" s="21" t="s">
        <v>822</v>
      </c>
      <c r="T186" s="92">
        <v>0.008237731481481486</v>
      </c>
      <c r="AF186" s="10">
        <v>181</v>
      </c>
      <c r="AG186" s="22" t="s">
        <v>17</v>
      </c>
      <c r="AH186" s="22" t="s">
        <v>1799</v>
      </c>
      <c r="AI186" s="93">
        <v>0.011446608796296297</v>
      </c>
      <c r="AZ186" s="10">
        <v>181</v>
      </c>
      <c r="BA186" s="7" t="s">
        <v>13</v>
      </c>
      <c r="BB186" s="21" t="s">
        <v>1192</v>
      </c>
      <c r="BC186" s="92">
        <v>0.010620833333333336</v>
      </c>
    </row>
    <row r="187" spans="12:55" ht="13.5">
      <c r="L187" s="10">
        <v>182</v>
      </c>
      <c r="M187" s="7" t="s">
        <v>81</v>
      </c>
      <c r="N187" s="30" t="s">
        <v>581</v>
      </c>
      <c r="O187" s="31">
        <v>0.007659340277777777</v>
      </c>
      <c r="Q187" s="10">
        <v>182</v>
      </c>
      <c r="R187" s="22" t="s">
        <v>84</v>
      </c>
      <c r="S187" s="21" t="s">
        <v>825</v>
      </c>
      <c r="T187" s="92">
        <v>0.00824278935185185</v>
      </c>
      <c r="AF187" s="10">
        <v>182</v>
      </c>
      <c r="AG187" s="22" t="s">
        <v>69</v>
      </c>
      <c r="AH187" s="21" t="s">
        <v>1918</v>
      </c>
      <c r="AI187" s="93">
        <v>0.011446759259259257</v>
      </c>
      <c r="AZ187" s="10">
        <v>182</v>
      </c>
      <c r="BA187" s="7" t="s">
        <v>30</v>
      </c>
      <c r="BB187" s="21" t="s">
        <v>1248</v>
      </c>
      <c r="BC187" s="92">
        <v>0.01062662037037037</v>
      </c>
    </row>
    <row r="188" spans="12:55" ht="13.5">
      <c r="L188" s="10">
        <v>183</v>
      </c>
      <c r="M188" s="7" t="s">
        <v>23</v>
      </c>
      <c r="N188" s="30" t="s">
        <v>506</v>
      </c>
      <c r="O188" s="31">
        <v>0.007702847222222222</v>
      </c>
      <c r="Q188" s="10">
        <v>183</v>
      </c>
      <c r="R188" s="22" t="s">
        <v>77</v>
      </c>
      <c r="S188" s="22" t="s">
        <v>682</v>
      </c>
      <c r="T188" s="92">
        <v>0.008248611111111111</v>
      </c>
      <c r="AF188" s="10">
        <v>183</v>
      </c>
      <c r="AG188" s="22" t="s">
        <v>14</v>
      </c>
      <c r="AH188" s="22"/>
      <c r="AI188" s="93">
        <v>0.011448530092592578</v>
      </c>
      <c r="AZ188" s="10">
        <v>183</v>
      </c>
      <c r="BA188" s="7" t="s">
        <v>1</v>
      </c>
      <c r="BB188" s="22" t="s">
        <v>1384</v>
      </c>
      <c r="BC188" s="92">
        <v>0.010649189814814816</v>
      </c>
    </row>
    <row r="189" spans="12:55" ht="13.5">
      <c r="L189" s="10">
        <v>184</v>
      </c>
      <c r="M189" s="7" t="s">
        <v>46</v>
      </c>
      <c r="N189" s="7" t="s">
        <v>587</v>
      </c>
      <c r="O189" s="31">
        <v>0.007709525462962962</v>
      </c>
      <c r="Q189" s="10">
        <v>184</v>
      </c>
      <c r="R189" s="22" t="s">
        <v>1</v>
      </c>
      <c r="S189" s="22" t="s">
        <v>683</v>
      </c>
      <c r="T189" s="92">
        <v>0.00828125</v>
      </c>
      <c r="AF189" s="10">
        <v>184</v>
      </c>
      <c r="AG189" s="20" t="s">
        <v>48</v>
      </c>
      <c r="AH189" s="20" t="s">
        <v>1910</v>
      </c>
      <c r="AI189" s="31">
        <v>0.011449849537037036</v>
      </c>
      <c r="AZ189" s="10">
        <v>184</v>
      </c>
      <c r="BA189" s="7" t="s">
        <v>11</v>
      </c>
      <c r="BB189" s="21" t="s">
        <v>1295</v>
      </c>
      <c r="BC189" s="92">
        <v>0.010659953703703703</v>
      </c>
    </row>
    <row r="190" spans="12:55" ht="13.5">
      <c r="L190" s="10">
        <v>185</v>
      </c>
      <c r="M190" s="7" t="s">
        <v>1</v>
      </c>
      <c r="N190" s="7" t="s">
        <v>610</v>
      </c>
      <c r="O190" s="31">
        <v>0.007713854166666667</v>
      </c>
      <c r="Q190" s="10">
        <v>185</v>
      </c>
      <c r="R190" s="22" t="s">
        <v>78</v>
      </c>
      <c r="S190" s="22" t="s">
        <v>684</v>
      </c>
      <c r="T190" s="92">
        <v>0.008294641203703705</v>
      </c>
      <c r="AF190" s="10">
        <v>185</v>
      </c>
      <c r="AG190" s="22" t="s">
        <v>28</v>
      </c>
      <c r="AH190" s="22" t="s">
        <v>1635</v>
      </c>
      <c r="AI190" s="92">
        <v>0.01145008101851852</v>
      </c>
      <c r="AZ190" s="10">
        <v>185</v>
      </c>
      <c r="BA190" s="7" t="s">
        <v>55</v>
      </c>
      <c r="BB190" s="21" t="s">
        <v>1315</v>
      </c>
      <c r="BC190" s="92">
        <v>0.010685416666666664</v>
      </c>
    </row>
    <row r="191" spans="12:55" ht="13.5">
      <c r="L191" s="10">
        <v>186</v>
      </c>
      <c r="M191" s="7" t="s">
        <v>35</v>
      </c>
      <c r="N191" s="30" t="s">
        <v>566</v>
      </c>
      <c r="O191" s="31">
        <v>0.007901006944444445</v>
      </c>
      <c r="Q191" s="10">
        <v>186</v>
      </c>
      <c r="R191" s="22" t="s">
        <v>77</v>
      </c>
      <c r="S191" s="22" t="s">
        <v>685</v>
      </c>
      <c r="T191" s="92">
        <v>0.0083125</v>
      </c>
      <c r="AF191" s="10">
        <v>186</v>
      </c>
      <c r="AG191" s="22" t="s">
        <v>0</v>
      </c>
      <c r="AH191" s="22" t="s">
        <v>1693</v>
      </c>
      <c r="AI191" s="93">
        <v>0.011456319444444446</v>
      </c>
      <c r="AZ191" s="10">
        <v>186</v>
      </c>
      <c r="BA191" s="7" t="s">
        <v>20</v>
      </c>
      <c r="BB191" s="21" t="s">
        <v>1319</v>
      </c>
      <c r="BC191" s="92">
        <v>0.010686458333333334</v>
      </c>
    </row>
    <row r="192" spans="12:55" ht="13.5">
      <c r="L192" s="10">
        <v>187</v>
      </c>
      <c r="M192" s="7" t="s">
        <v>8</v>
      </c>
      <c r="N192" s="30" t="s">
        <v>522</v>
      </c>
      <c r="O192" s="31">
        <v>0.008022986111111113</v>
      </c>
      <c r="Q192" s="10">
        <v>187</v>
      </c>
      <c r="R192" s="22" t="s">
        <v>87</v>
      </c>
      <c r="S192" s="21" t="s">
        <v>824</v>
      </c>
      <c r="T192" s="92">
        <v>0.008320069444444444</v>
      </c>
      <c r="AF192" s="10">
        <v>187</v>
      </c>
      <c r="AG192" s="22" t="s">
        <v>25</v>
      </c>
      <c r="AH192" s="22" t="s">
        <v>1851</v>
      </c>
      <c r="AI192" s="92">
        <v>0.011466516203703704</v>
      </c>
      <c r="AZ192" s="10">
        <v>187</v>
      </c>
      <c r="BA192" s="7" t="s">
        <v>1</v>
      </c>
      <c r="BB192" s="21" t="s">
        <v>1209</v>
      </c>
      <c r="BC192" s="92">
        <v>0.010734837962962963</v>
      </c>
    </row>
    <row r="193" spans="12:55" ht="13.5">
      <c r="L193" s="10">
        <v>188</v>
      </c>
      <c r="M193" s="7" t="s">
        <v>87</v>
      </c>
      <c r="N193" s="30" t="s">
        <v>586</v>
      </c>
      <c r="O193" s="31">
        <v>0.00857491898148148</v>
      </c>
      <c r="Q193" s="10">
        <v>188</v>
      </c>
      <c r="R193" s="22" t="s">
        <v>48</v>
      </c>
      <c r="S193" s="21" t="s">
        <v>742</v>
      </c>
      <c r="T193" s="92">
        <v>0.008340706018518518</v>
      </c>
      <c r="AF193" s="10">
        <v>188</v>
      </c>
      <c r="AG193" s="22" t="s">
        <v>21</v>
      </c>
      <c r="AH193" s="22" t="s">
        <v>1754</v>
      </c>
      <c r="AI193" s="92">
        <v>0.011468206018518516</v>
      </c>
      <c r="AZ193" s="10">
        <v>188</v>
      </c>
      <c r="BA193" s="7" t="s">
        <v>32</v>
      </c>
      <c r="BB193" s="22" t="s">
        <v>1306</v>
      </c>
      <c r="BC193" s="92">
        <v>0.010737534722222221</v>
      </c>
    </row>
    <row r="194" spans="12:55" ht="13.5">
      <c r="L194" s="10">
        <v>189</v>
      </c>
      <c r="M194" s="7" t="s">
        <v>1</v>
      </c>
      <c r="N194" s="30" t="s">
        <v>611</v>
      </c>
      <c r="O194" s="31">
        <v>0.00879621527777778</v>
      </c>
      <c r="Q194" s="10">
        <v>189</v>
      </c>
      <c r="R194" s="22" t="s">
        <v>6</v>
      </c>
      <c r="S194" s="21" t="s">
        <v>794</v>
      </c>
      <c r="T194" s="92">
        <v>0.008345486111111113</v>
      </c>
      <c r="AF194" s="10">
        <v>189</v>
      </c>
      <c r="AG194" s="22" t="s">
        <v>17</v>
      </c>
      <c r="AH194" s="22" t="s">
        <v>1797</v>
      </c>
      <c r="AI194" s="93">
        <v>0.011486770833333326</v>
      </c>
      <c r="AZ194" s="10">
        <v>189</v>
      </c>
      <c r="BA194" s="7" t="s">
        <v>31</v>
      </c>
      <c r="BB194" s="22" t="s">
        <v>1282</v>
      </c>
      <c r="BC194" s="92">
        <v>0.010738854166666667</v>
      </c>
    </row>
    <row r="195" spans="12:55" ht="13.5">
      <c r="L195" s="10">
        <v>190</v>
      </c>
      <c r="M195" s="7" t="s">
        <v>81</v>
      </c>
      <c r="N195" s="30" t="s">
        <v>582</v>
      </c>
      <c r="O195" s="31">
        <v>0.008934097222222222</v>
      </c>
      <c r="Q195" s="10">
        <v>190</v>
      </c>
      <c r="R195" s="22" t="s">
        <v>13</v>
      </c>
      <c r="S195" s="22" t="s">
        <v>686</v>
      </c>
      <c r="T195" s="92">
        <v>0.008355092592592591</v>
      </c>
      <c r="AF195" s="10">
        <v>190</v>
      </c>
      <c r="AG195" s="22" t="s">
        <v>27</v>
      </c>
      <c r="AH195" s="22" t="s">
        <v>1885</v>
      </c>
      <c r="AI195" s="93">
        <v>0.01149019675925926</v>
      </c>
      <c r="AZ195" s="10">
        <v>190</v>
      </c>
      <c r="BA195" s="7" t="s">
        <v>12</v>
      </c>
      <c r="BB195" s="21" t="s">
        <v>1328</v>
      </c>
      <c r="BC195" s="92">
        <v>0.010746944444444441</v>
      </c>
    </row>
    <row r="196" spans="12:55" ht="13.5">
      <c r="L196" s="10">
        <v>191</v>
      </c>
      <c r="M196" s="7" t="s">
        <v>46</v>
      </c>
      <c r="N196" s="30" t="s">
        <v>588</v>
      </c>
      <c r="O196" s="31">
        <v>0.009097222222222225</v>
      </c>
      <c r="Q196" s="10">
        <v>191</v>
      </c>
      <c r="R196" s="22" t="s">
        <v>1</v>
      </c>
      <c r="S196" s="21" t="s">
        <v>796</v>
      </c>
      <c r="T196" s="92">
        <v>0.008362962962962961</v>
      </c>
      <c r="AF196" s="10">
        <v>191</v>
      </c>
      <c r="AG196" s="22" t="s">
        <v>42</v>
      </c>
      <c r="AH196" s="22" t="s">
        <v>1579</v>
      </c>
      <c r="AI196" s="92">
        <v>0.011491435185185186</v>
      </c>
      <c r="AZ196" s="10">
        <v>191</v>
      </c>
      <c r="BA196" s="7" t="s">
        <v>81</v>
      </c>
      <c r="BB196" s="22" t="s">
        <v>1374</v>
      </c>
      <c r="BC196" s="92">
        <v>0.010748113425925925</v>
      </c>
    </row>
    <row r="197" spans="12:55" ht="13.5">
      <c r="L197" s="10">
        <v>192</v>
      </c>
      <c r="M197" s="7" t="s">
        <v>29</v>
      </c>
      <c r="N197" s="30" t="s">
        <v>599</v>
      </c>
      <c r="O197" s="31">
        <v>0.009303703703703703</v>
      </c>
      <c r="Q197" s="10">
        <v>192</v>
      </c>
      <c r="R197" s="22" t="s">
        <v>17</v>
      </c>
      <c r="S197" s="21" t="s">
        <v>819</v>
      </c>
      <c r="T197" s="92">
        <v>0.00836658564814815</v>
      </c>
      <c r="AF197" s="10">
        <v>192</v>
      </c>
      <c r="AG197" s="22" t="s">
        <v>1</v>
      </c>
      <c r="AH197" s="22" t="s">
        <v>1441</v>
      </c>
      <c r="AI197" s="92">
        <v>0.011491435185185186</v>
      </c>
      <c r="AZ197" s="10">
        <v>192</v>
      </c>
      <c r="BA197" s="7" t="s">
        <v>76</v>
      </c>
      <c r="BB197" s="21" t="s">
        <v>1184</v>
      </c>
      <c r="BC197" s="92">
        <v>0.010765393518518521</v>
      </c>
    </row>
    <row r="198" spans="12:55" ht="15" thickBot="1">
      <c r="L198" s="13">
        <v>193</v>
      </c>
      <c r="M198" s="14" t="s">
        <v>29</v>
      </c>
      <c r="N198" s="14" t="s">
        <v>598</v>
      </c>
      <c r="O198" s="33">
        <v>0.009472337962962964</v>
      </c>
      <c r="Q198" s="10">
        <v>193</v>
      </c>
      <c r="R198" s="22" t="s">
        <v>78</v>
      </c>
      <c r="S198" s="21" t="s">
        <v>804</v>
      </c>
      <c r="T198" s="92">
        <v>0.00837053240740741</v>
      </c>
      <c r="AF198" s="10">
        <v>193</v>
      </c>
      <c r="AG198" s="22" t="s">
        <v>48</v>
      </c>
      <c r="AH198" s="22" t="s">
        <v>1905</v>
      </c>
      <c r="AI198" s="92">
        <v>0.011492511574074079</v>
      </c>
      <c r="AZ198" s="10">
        <v>193</v>
      </c>
      <c r="BA198" s="7" t="s">
        <v>45</v>
      </c>
      <c r="BB198" s="22" t="s">
        <v>1262</v>
      </c>
      <c r="BC198" s="92">
        <v>0.01077195601851852</v>
      </c>
    </row>
    <row r="199" spans="17:55" ht="13.5">
      <c r="Q199" s="10">
        <v>194</v>
      </c>
      <c r="R199" s="22" t="s">
        <v>78</v>
      </c>
      <c r="S199" s="21" t="s">
        <v>803</v>
      </c>
      <c r="T199" s="92">
        <v>0.008384525462962965</v>
      </c>
      <c r="AF199" s="10">
        <v>194</v>
      </c>
      <c r="AG199" s="22" t="s">
        <v>1</v>
      </c>
      <c r="AH199" s="22" t="s">
        <v>1436</v>
      </c>
      <c r="AI199" s="92">
        <v>0.011492511574074079</v>
      </c>
      <c r="AZ199" s="10">
        <v>194</v>
      </c>
      <c r="BA199" s="7" t="s">
        <v>8</v>
      </c>
      <c r="BB199" s="22" t="s">
        <v>1330</v>
      </c>
      <c r="BC199" s="92">
        <v>0.010792557870370369</v>
      </c>
    </row>
    <row r="200" spans="17:55" ht="13.5">
      <c r="Q200" s="10">
        <v>195</v>
      </c>
      <c r="R200" s="22" t="s">
        <v>69</v>
      </c>
      <c r="S200" s="22" t="s">
        <v>1978</v>
      </c>
      <c r="T200" s="92">
        <v>0.008402777777777778</v>
      </c>
      <c r="AF200" s="10">
        <v>195</v>
      </c>
      <c r="AG200" s="22" t="s">
        <v>46</v>
      </c>
      <c r="AH200" s="22" t="s">
        <v>1784</v>
      </c>
      <c r="AI200" s="93">
        <v>0.01149298611111111</v>
      </c>
      <c r="AZ200" s="10">
        <v>195</v>
      </c>
      <c r="BA200" s="7" t="s">
        <v>46</v>
      </c>
      <c r="BB200" s="21" t="s">
        <v>1261</v>
      </c>
      <c r="BC200" s="92">
        <v>0.010797685185185178</v>
      </c>
    </row>
    <row r="201" spans="17:55" ht="13.5">
      <c r="Q201" s="10">
        <v>196</v>
      </c>
      <c r="R201" s="22" t="s">
        <v>77</v>
      </c>
      <c r="S201" s="21" t="s">
        <v>797</v>
      </c>
      <c r="T201" s="92">
        <v>0.008448113425925927</v>
      </c>
      <c r="AF201" s="10">
        <v>196</v>
      </c>
      <c r="AG201" s="22" t="s">
        <v>38</v>
      </c>
      <c r="AH201" s="22" t="s">
        <v>1589</v>
      </c>
      <c r="AI201" s="92">
        <v>0.011493900462962963</v>
      </c>
      <c r="AZ201" s="10">
        <v>196</v>
      </c>
      <c r="BA201" s="7" t="s">
        <v>1</v>
      </c>
      <c r="BB201" s="21" t="s">
        <v>1385</v>
      </c>
      <c r="BC201" s="92">
        <v>0.01083063657407407</v>
      </c>
    </row>
    <row r="202" spans="17:55" ht="13.5">
      <c r="Q202" s="10">
        <v>197</v>
      </c>
      <c r="R202" s="22" t="s">
        <v>9</v>
      </c>
      <c r="S202" s="22" t="s">
        <v>687</v>
      </c>
      <c r="T202" s="92">
        <v>0.00845042824074074</v>
      </c>
      <c r="AF202" s="10">
        <v>197</v>
      </c>
      <c r="AG202" s="22" t="s">
        <v>9</v>
      </c>
      <c r="AH202" s="22" t="s">
        <v>1514</v>
      </c>
      <c r="AI202" s="93">
        <v>0.011494212962962977</v>
      </c>
      <c r="AZ202" s="10">
        <v>197</v>
      </c>
      <c r="BA202" s="7" t="s">
        <v>14</v>
      </c>
      <c r="BB202" s="21" t="s">
        <v>1256</v>
      </c>
      <c r="BC202" s="92">
        <v>0.010840740740740741</v>
      </c>
    </row>
    <row r="203" spans="17:55" ht="13.5">
      <c r="Q203" s="10">
        <v>198</v>
      </c>
      <c r="R203" s="22" t="s">
        <v>80</v>
      </c>
      <c r="S203" s="21" t="s">
        <v>790</v>
      </c>
      <c r="T203" s="92">
        <v>0.008461307870370367</v>
      </c>
      <c r="AF203" s="10">
        <v>198</v>
      </c>
      <c r="AG203" s="22" t="s">
        <v>13</v>
      </c>
      <c r="AH203" s="22" t="s">
        <v>1670</v>
      </c>
      <c r="AI203" s="93">
        <v>0.01149530092592594</v>
      </c>
      <c r="AZ203" s="10">
        <v>198</v>
      </c>
      <c r="BA203" s="7" t="s">
        <v>28</v>
      </c>
      <c r="BB203" s="21" t="s">
        <v>1304</v>
      </c>
      <c r="BC203" s="92">
        <v>0.010858611111111107</v>
      </c>
    </row>
    <row r="204" spans="17:55" ht="13.5">
      <c r="Q204" s="10">
        <v>199</v>
      </c>
      <c r="R204" s="22" t="s">
        <v>87</v>
      </c>
      <c r="S204" s="22" t="s">
        <v>688</v>
      </c>
      <c r="T204" s="92">
        <v>0.008463923611111111</v>
      </c>
      <c r="AF204" s="10">
        <v>199</v>
      </c>
      <c r="AG204" s="22" t="s">
        <v>17</v>
      </c>
      <c r="AH204" s="22" t="s">
        <v>1796</v>
      </c>
      <c r="AI204" s="93">
        <v>0.011503194444444444</v>
      </c>
      <c r="AZ204" s="10">
        <v>199</v>
      </c>
      <c r="BA204" s="7" t="s">
        <v>50</v>
      </c>
      <c r="BB204" s="21" t="s">
        <v>1241</v>
      </c>
      <c r="BC204" s="92">
        <v>0.010861342592592593</v>
      </c>
    </row>
    <row r="205" spans="17:55" ht="13.5">
      <c r="Q205" s="10">
        <v>200</v>
      </c>
      <c r="R205" s="22" t="s">
        <v>81</v>
      </c>
      <c r="S205" s="21" t="s">
        <v>761</v>
      </c>
      <c r="T205" s="92">
        <v>0.00849371527777778</v>
      </c>
      <c r="AF205" s="10">
        <v>200</v>
      </c>
      <c r="AG205" s="22" t="s">
        <v>8</v>
      </c>
      <c r="AH205" s="22" t="s">
        <v>1491</v>
      </c>
      <c r="AI205" s="93">
        <v>0.01150327546296296</v>
      </c>
      <c r="AZ205" s="10">
        <v>200</v>
      </c>
      <c r="BA205" s="7" t="s">
        <v>38</v>
      </c>
      <c r="BB205" s="21" t="s">
        <v>1269</v>
      </c>
      <c r="BC205" s="92">
        <v>0.010867210648148148</v>
      </c>
    </row>
    <row r="206" spans="17:55" ht="13.5">
      <c r="Q206" s="10">
        <v>201</v>
      </c>
      <c r="R206" s="22" t="s">
        <v>84</v>
      </c>
      <c r="S206" s="22" t="s">
        <v>689</v>
      </c>
      <c r="T206" s="92">
        <v>0.008641550925925926</v>
      </c>
      <c r="AF206" s="10">
        <v>201</v>
      </c>
      <c r="AG206" s="22" t="s">
        <v>26</v>
      </c>
      <c r="AH206" s="22" t="s">
        <v>1862</v>
      </c>
      <c r="AI206" s="93">
        <v>0.011506134259259261</v>
      </c>
      <c r="AZ206" s="10">
        <v>201</v>
      </c>
      <c r="BA206" s="7" t="s">
        <v>25</v>
      </c>
      <c r="BB206" s="21" t="s">
        <v>1359</v>
      </c>
      <c r="BC206" s="92">
        <v>0.010924606481481487</v>
      </c>
    </row>
    <row r="207" spans="17:55" ht="13.5">
      <c r="Q207" s="10">
        <v>202</v>
      </c>
      <c r="R207" s="22" t="s">
        <v>34</v>
      </c>
      <c r="S207" s="20" t="s">
        <v>833</v>
      </c>
      <c r="T207" s="92">
        <v>0.00867650462962963</v>
      </c>
      <c r="AF207" s="10">
        <v>202</v>
      </c>
      <c r="AG207" s="22" t="s">
        <v>14</v>
      </c>
      <c r="AH207" s="22" t="s">
        <v>1458</v>
      </c>
      <c r="AI207" s="93">
        <v>0.011508831018518517</v>
      </c>
      <c r="AZ207" s="10">
        <v>202</v>
      </c>
      <c r="BA207" s="7" t="s">
        <v>17</v>
      </c>
      <c r="BB207" s="21" t="s">
        <v>1368</v>
      </c>
      <c r="BC207" s="92">
        <v>0.010949375000000004</v>
      </c>
    </row>
    <row r="208" spans="17:55" ht="13.5">
      <c r="Q208" s="10">
        <v>203</v>
      </c>
      <c r="R208" s="22" t="s">
        <v>34</v>
      </c>
      <c r="S208" s="20" t="s">
        <v>834</v>
      </c>
      <c r="T208" s="92">
        <v>0.008682025462962966</v>
      </c>
      <c r="AF208" s="10">
        <v>203</v>
      </c>
      <c r="AG208" s="22" t="s">
        <v>28</v>
      </c>
      <c r="AH208" s="22" t="s">
        <v>1639</v>
      </c>
      <c r="AI208" s="93">
        <v>0.011513391203703705</v>
      </c>
      <c r="AZ208" s="10">
        <v>203</v>
      </c>
      <c r="BA208" s="7" t="s">
        <v>95</v>
      </c>
      <c r="BB208" s="21" t="s">
        <v>1237</v>
      </c>
      <c r="BC208" s="92">
        <v>0.010975162037037033</v>
      </c>
    </row>
    <row r="209" spans="17:55" ht="13.5">
      <c r="Q209" s="10">
        <v>204</v>
      </c>
      <c r="R209" s="22" t="s">
        <v>23</v>
      </c>
      <c r="S209" s="21" t="s">
        <v>800</v>
      </c>
      <c r="T209" s="92">
        <v>0.00873055555555556</v>
      </c>
      <c r="AF209" s="10">
        <v>204</v>
      </c>
      <c r="AG209" s="22" t="s">
        <v>22</v>
      </c>
      <c r="AH209" s="22" t="s">
        <v>1617</v>
      </c>
      <c r="AI209" s="92">
        <v>0.011514849537037039</v>
      </c>
      <c r="AZ209" s="10">
        <v>204</v>
      </c>
      <c r="BA209" s="7" t="s">
        <v>20</v>
      </c>
      <c r="BB209" s="21" t="s">
        <v>1321</v>
      </c>
      <c r="BC209" s="92">
        <v>0.011008101851851852</v>
      </c>
    </row>
    <row r="210" spans="17:55" ht="13.5">
      <c r="Q210" s="10">
        <v>205</v>
      </c>
      <c r="R210" s="22" t="s">
        <v>54</v>
      </c>
      <c r="S210" s="21" t="s">
        <v>777</v>
      </c>
      <c r="T210" s="92">
        <v>0.008749999999999999</v>
      </c>
      <c r="AF210" s="10">
        <v>205</v>
      </c>
      <c r="AG210" s="22" t="s">
        <v>2</v>
      </c>
      <c r="AH210" s="22" t="s">
        <v>1850</v>
      </c>
      <c r="AI210" s="93">
        <v>0.011515509259259253</v>
      </c>
      <c r="AZ210" s="10">
        <v>205</v>
      </c>
      <c r="BA210" s="7" t="s">
        <v>75</v>
      </c>
      <c r="BB210" s="21" t="s">
        <v>1173</v>
      </c>
      <c r="BC210" s="92">
        <v>0.011011643518518514</v>
      </c>
    </row>
    <row r="211" spans="17:55" ht="13.5">
      <c r="Q211" s="10">
        <v>206</v>
      </c>
      <c r="R211" s="22" t="s">
        <v>25</v>
      </c>
      <c r="S211" s="21" t="s">
        <v>831</v>
      </c>
      <c r="T211" s="92">
        <v>0.00875454861111111</v>
      </c>
      <c r="AF211" s="10">
        <v>206</v>
      </c>
      <c r="AG211" s="22" t="s">
        <v>6</v>
      </c>
      <c r="AH211" s="22" t="s">
        <v>1469</v>
      </c>
      <c r="AI211" s="93">
        <v>0.011520868055555557</v>
      </c>
      <c r="AZ211" s="10">
        <v>206</v>
      </c>
      <c r="BA211" s="7" t="s">
        <v>33</v>
      </c>
      <c r="BB211" s="22" t="s">
        <v>1334</v>
      </c>
      <c r="BC211" s="92">
        <v>0.011077349537037038</v>
      </c>
    </row>
    <row r="212" spans="17:55" ht="13.5">
      <c r="Q212" s="10">
        <v>207</v>
      </c>
      <c r="R212" s="22" t="s">
        <v>76</v>
      </c>
      <c r="S212" s="21" t="s">
        <v>809</v>
      </c>
      <c r="T212" s="92">
        <v>0.00875875</v>
      </c>
      <c r="AF212" s="10">
        <v>207</v>
      </c>
      <c r="AG212" s="22" t="s">
        <v>10</v>
      </c>
      <c r="AH212" s="22" t="s">
        <v>1833</v>
      </c>
      <c r="AI212" s="93">
        <v>0.011523067129629638</v>
      </c>
      <c r="AZ212" s="10">
        <v>207</v>
      </c>
      <c r="BA212" s="7" t="s">
        <v>81</v>
      </c>
      <c r="BB212" s="21" t="s">
        <v>1375</v>
      </c>
      <c r="BC212" s="92">
        <v>0.011083483796296296</v>
      </c>
    </row>
    <row r="213" spans="17:55" ht="13.5">
      <c r="Q213" s="10">
        <v>208</v>
      </c>
      <c r="R213" s="22" t="s">
        <v>76</v>
      </c>
      <c r="S213" s="22" t="s">
        <v>690</v>
      </c>
      <c r="T213" s="92">
        <v>0.008789780092592592</v>
      </c>
      <c r="AF213" s="10">
        <v>208</v>
      </c>
      <c r="AG213" s="22" t="s">
        <v>24</v>
      </c>
      <c r="AH213" s="22" t="s">
        <v>1583</v>
      </c>
      <c r="AI213" s="92">
        <v>0.011529548611111112</v>
      </c>
      <c r="AZ213" s="10">
        <v>208</v>
      </c>
      <c r="BA213" s="7" t="s">
        <v>21</v>
      </c>
      <c r="BB213" s="21" t="s">
        <v>1300</v>
      </c>
      <c r="BC213" s="92">
        <v>0.011095300925925929</v>
      </c>
    </row>
    <row r="214" spans="17:55" ht="13.5">
      <c r="Q214" s="10">
        <v>209</v>
      </c>
      <c r="R214" s="22" t="s">
        <v>1</v>
      </c>
      <c r="S214" s="22" t="s">
        <v>691</v>
      </c>
      <c r="T214" s="92">
        <v>0.00880787037037037</v>
      </c>
      <c r="AF214" s="10">
        <v>209</v>
      </c>
      <c r="AG214" s="22" t="s">
        <v>21</v>
      </c>
      <c r="AH214" s="22" t="s">
        <v>1757</v>
      </c>
      <c r="AI214" s="93">
        <v>0.011531134259259258</v>
      </c>
      <c r="AZ214" s="10">
        <v>209</v>
      </c>
      <c r="BA214" s="7" t="s">
        <v>96</v>
      </c>
      <c r="BB214" s="22" t="s">
        <v>1386</v>
      </c>
      <c r="BC214" s="92">
        <v>0.011124224537037037</v>
      </c>
    </row>
    <row r="215" spans="17:55" ht="13.5">
      <c r="Q215" s="10">
        <v>210</v>
      </c>
      <c r="R215" s="22" t="s">
        <v>1</v>
      </c>
      <c r="S215" s="21" t="s">
        <v>806</v>
      </c>
      <c r="T215" s="92">
        <v>0.008812881944444441</v>
      </c>
      <c r="AF215" s="10">
        <v>210</v>
      </c>
      <c r="AG215" s="22" t="s">
        <v>17</v>
      </c>
      <c r="AH215" s="22" t="s">
        <v>1801</v>
      </c>
      <c r="AI215" s="92">
        <v>0.011533101851851848</v>
      </c>
      <c r="AZ215" s="10">
        <v>210</v>
      </c>
      <c r="BA215" s="7" t="s">
        <v>25</v>
      </c>
      <c r="BB215" s="22" t="s">
        <v>1358</v>
      </c>
      <c r="BC215" s="92">
        <v>0.011147650462962962</v>
      </c>
    </row>
    <row r="216" spans="17:55" ht="13.5">
      <c r="Q216" s="10">
        <v>211</v>
      </c>
      <c r="R216" s="22" t="s">
        <v>10</v>
      </c>
      <c r="S216" s="21" t="s">
        <v>813</v>
      </c>
      <c r="T216" s="92">
        <v>0.00892025462962963</v>
      </c>
      <c r="AF216" s="10">
        <v>211</v>
      </c>
      <c r="AG216" s="22" t="s">
        <v>12</v>
      </c>
      <c r="AH216" s="22" t="s">
        <v>1901</v>
      </c>
      <c r="AI216" s="93">
        <v>0.011540127314814817</v>
      </c>
      <c r="AZ216" s="10">
        <v>211</v>
      </c>
      <c r="BA216" s="7" t="s">
        <v>14</v>
      </c>
      <c r="BB216" s="21" t="s">
        <v>1257</v>
      </c>
      <c r="BC216" s="92">
        <v>0.01116678240740741</v>
      </c>
    </row>
    <row r="217" spans="17:55" ht="13.5">
      <c r="Q217" s="10">
        <v>212</v>
      </c>
      <c r="R217" s="22" t="s">
        <v>77</v>
      </c>
      <c r="S217" s="21" t="s">
        <v>826</v>
      </c>
      <c r="T217" s="92">
        <v>0.009165706018518517</v>
      </c>
      <c r="AF217" s="10">
        <v>212</v>
      </c>
      <c r="AG217" s="22" t="s">
        <v>22</v>
      </c>
      <c r="AH217" s="22" t="s">
        <v>1618</v>
      </c>
      <c r="AI217" s="92">
        <v>0.011541018518518515</v>
      </c>
      <c r="AZ217" s="10">
        <v>212</v>
      </c>
      <c r="BA217" s="7" t="s">
        <v>47</v>
      </c>
      <c r="BB217" s="21" t="s">
        <v>1281</v>
      </c>
      <c r="BC217" s="92">
        <v>0.011172418981481476</v>
      </c>
    </row>
    <row r="218" spans="17:55" ht="13.5">
      <c r="Q218" s="10">
        <v>213</v>
      </c>
      <c r="R218" s="22" t="s">
        <v>42</v>
      </c>
      <c r="S218" s="21" t="s">
        <v>802</v>
      </c>
      <c r="T218" s="92">
        <v>0.009364976851851853</v>
      </c>
      <c r="AF218" s="10">
        <v>213</v>
      </c>
      <c r="AG218" s="22" t="s">
        <v>4</v>
      </c>
      <c r="AH218" s="22" t="s">
        <v>1541</v>
      </c>
      <c r="AI218" s="93">
        <v>0.011543252314814817</v>
      </c>
      <c r="AZ218" s="10">
        <v>213</v>
      </c>
      <c r="BA218" s="7" t="s">
        <v>25</v>
      </c>
      <c r="BB218" s="21" t="s">
        <v>1231</v>
      </c>
      <c r="BC218" s="92">
        <v>0.01117758101851852</v>
      </c>
    </row>
    <row r="219" spans="17:55" ht="13.5">
      <c r="Q219" s="10">
        <v>214</v>
      </c>
      <c r="R219" s="22" t="s">
        <v>76</v>
      </c>
      <c r="S219" s="21" t="s">
        <v>810</v>
      </c>
      <c r="T219" s="92">
        <v>0.009647569444444441</v>
      </c>
      <c r="AF219" s="10">
        <v>214</v>
      </c>
      <c r="AG219" s="22" t="s">
        <v>0</v>
      </c>
      <c r="AH219" s="22" t="s">
        <v>1684</v>
      </c>
      <c r="AI219" s="92">
        <v>0.011546296296296294</v>
      </c>
      <c r="AZ219" s="10">
        <v>214</v>
      </c>
      <c r="BA219" s="7" t="s">
        <v>28</v>
      </c>
      <c r="BB219" s="21" t="s">
        <v>1303</v>
      </c>
      <c r="BC219" s="92">
        <v>0.011192592592592596</v>
      </c>
    </row>
    <row r="220" spans="17:55" ht="13.5">
      <c r="Q220" s="10">
        <v>215</v>
      </c>
      <c r="R220" s="22" t="s">
        <v>1</v>
      </c>
      <c r="S220" s="21" t="s">
        <v>830</v>
      </c>
      <c r="T220" s="92">
        <v>0.00966261574074074</v>
      </c>
      <c r="AF220" s="10">
        <v>215</v>
      </c>
      <c r="AG220" s="22" t="s">
        <v>58</v>
      </c>
      <c r="AH220" s="22" t="s">
        <v>1857</v>
      </c>
      <c r="AI220" s="31">
        <v>0.011547719907407406</v>
      </c>
      <c r="AZ220" s="10">
        <v>215</v>
      </c>
      <c r="BA220" s="7" t="s">
        <v>34</v>
      </c>
      <c r="BB220" s="21" t="s">
        <v>1288</v>
      </c>
      <c r="BC220" s="92">
        <v>0.011198298611111115</v>
      </c>
    </row>
    <row r="221" spans="17:55" ht="13.5">
      <c r="Q221" s="10">
        <v>216</v>
      </c>
      <c r="R221" s="22" t="s">
        <v>25</v>
      </c>
      <c r="S221" s="22" t="s">
        <v>692</v>
      </c>
      <c r="T221" s="92">
        <v>0.009726006944444443</v>
      </c>
      <c r="AF221" s="10">
        <v>216</v>
      </c>
      <c r="AG221" s="22" t="s">
        <v>6</v>
      </c>
      <c r="AH221" s="22" t="s">
        <v>1470</v>
      </c>
      <c r="AI221" s="93">
        <v>0.0115508912037037</v>
      </c>
      <c r="AZ221" s="10">
        <v>216</v>
      </c>
      <c r="BA221" s="7" t="s">
        <v>20</v>
      </c>
      <c r="BB221" s="22" t="s">
        <v>1318</v>
      </c>
      <c r="BC221" s="92">
        <v>0.01120269675925926</v>
      </c>
    </row>
    <row r="222" spans="17:55" ht="13.5">
      <c r="Q222" s="10">
        <v>217</v>
      </c>
      <c r="R222" s="22" t="s">
        <v>82</v>
      </c>
      <c r="S222" s="21" t="s">
        <v>828</v>
      </c>
      <c r="T222" s="92">
        <v>0.01033037037037037</v>
      </c>
      <c r="AF222" s="10">
        <v>217</v>
      </c>
      <c r="AG222" s="22" t="s">
        <v>2</v>
      </c>
      <c r="AH222" s="22" t="s">
        <v>1846</v>
      </c>
      <c r="AI222" s="92">
        <v>0.011552013888888888</v>
      </c>
      <c r="AZ222" s="10">
        <v>217</v>
      </c>
      <c r="BA222" s="7" t="s">
        <v>46</v>
      </c>
      <c r="BB222" s="21" t="s">
        <v>1355</v>
      </c>
      <c r="BC222" s="92">
        <v>0.011222800925925924</v>
      </c>
    </row>
    <row r="223" spans="17:55" ht="13.5">
      <c r="Q223" s="10">
        <v>218</v>
      </c>
      <c r="R223" s="22" t="s">
        <v>69</v>
      </c>
      <c r="S223" s="21" t="s">
        <v>1980</v>
      </c>
      <c r="T223" s="93">
        <v>0.015532407407407406</v>
      </c>
      <c r="AF223" s="10">
        <v>218</v>
      </c>
      <c r="AG223" s="22" t="s">
        <v>34</v>
      </c>
      <c r="AH223" s="22" t="s">
        <v>1662</v>
      </c>
      <c r="AI223" s="93">
        <v>0.01155219907407408</v>
      </c>
      <c r="AZ223" s="10">
        <v>218</v>
      </c>
      <c r="BA223" s="7" t="s">
        <v>32</v>
      </c>
      <c r="BB223" s="21" t="s">
        <v>1308</v>
      </c>
      <c r="BC223" s="92">
        <v>0.011224884259259254</v>
      </c>
    </row>
    <row r="224" spans="17:55" ht="13.5">
      <c r="Q224" s="10">
        <v>219</v>
      </c>
      <c r="R224" s="22" t="s">
        <v>69</v>
      </c>
      <c r="S224" s="22" t="s">
        <v>1977</v>
      </c>
      <c r="T224" s="92"/>
      <c r="AF224" s="10">
        <v>219</v>
      </c>
      <c r="AG224" s="22" t="s">
        <v>16</v>
      </c>
      <c r="AH224" s="22" t="s">
        <v>1728</v>
      </c>
      <c r="AI224" s="93">
        <v>0.011553194444444442</v>
      </c>
      <c r="AZ224" s="10">
        <v>219</v>
      </c>
      <c r="BA224" s="7" t="s">
        <v>20</v>
      </c>
      <c r="BB224" s="22" t="s">
        <v>1310</v>
      </c>
      <c r="BC224" s="92">
        <v>0.011236886574074074</v>
      </c>
    </row>
    <row r="225" spans="17:55" ht="13.5">
      <c r="Q225" s="10">
        <v>220</v>
      </c>
      <c r="R225" s="22" t="s">
        <v>1</v>
      </c>
      <c r="S225" s="21" t="s">
        <v>807</v>
      </c>
      <c r="T225" s="93"/>
      <c r="AF225" s="10">
        <v>220</v>
      </c>
      <c r="AG225" s="22" t="s">
        <v>33</v>
      </c>
      <c r="AH225" s="22" t="s">
        <v>1875</v>
      </c>
      <c r="AI225" s="92">
        <v>0.011556979166666669</v>
      </c>
      <c r="AZ225" s="10">
        <v>220</v>
      </c>
      <c r="BA225" s="7" t="s">
        <v>12</v>
      </c>
      <c r="BB225" s="21" t="s">
        <v>1327</v>
      </c>
      <c r="BC225" s="92">
        <v>0.011295567129629631</v>
      </c>
    </row>
    <row r="226" spans="17:55" ht="13.5">
      <c r="Q226" s="10">
        <v>221</v>
      </c>
      <c r="R226" s="22" t="s">
        <v>34</v>
      </c>
      <c r="S226" s="20" t="s">
        <v>835</v>
      </c>
      <c r="T226" s="92"/>
      <c r="AF226" s="10">
        <v>221</v>
      </c>
      <c r="AG226" s="22" t="s">
        <v>7</v>
      </c>
      <c r="AH226" s="22" t="s">
        <v>1487</v>
      </c>
      <c r="AI226" s="93">
        <v>0.011564502314814824</v>
      </c>
      <c r="AZ226" s="10">
        <v>221</v>
      </c>
      <c r="BA226" s="7" t="s">
        <v>38</v>
      </c>
      <c r="BB226" s="21" t="s">
        <v>1268</v>
      </c>
      <c r="BC226" s="92">
        <v>0.011323726851851852</v>
      </c>
    </row>
    <row r="227" spans="17:55" ht="13.5">
      <c r="Q227" s="10">
        <v>222</v>
      </c>
      <c r="R227" s="22" t="s">
        <v>13</v>
      </c>
      <c r="S227" s="21" t="s">
        <v>823</v>
      </c>
      <c r="T227" s="92"/>
      <c r="AF227" s="10">
        <v>222</v>
      </c>
      <c r="AG227" s="22" t="s">
        <v>14</v>
      </c>
      <c r="AH227" s="22" t="s">
        <v>1450</v>
      </c>
      <c r="AI227" s="92">
        <v>0.011568750000000001</v>
      </c>
      <c r="AZ227" s="10">
        <v>222</v>
      </c>
      <c r="BA227" s="7" t="s">
        <v>55</v>
      </c>
      <c r="BB227" s="21" t="s">
        <v>1317</v>
      </c>
      <c r="BC227" s="92">
        <v>0.011324571759259258</v>
      </c>
    </row>
    <row r="228" spans="17:55" ht="13.5">
      <c r="Q228" s="10">
        <v>223</v>
      </c>
      <c r="R228" s="22" t="s">
        <v>77</v>
      </c>
      <c r="S228" s="21" t="s">
        <v>827</v>
      </c>
      <c r="T228" s="92"/>
      <c r="AF228" s="10">
        <v>223</v>
      </c>
      <c r="AG228" s="22" t="s">
        <v>6</v>
      </c>
      <c r="AH228" s="22" t="s">
        <v>1472</v>
      </c>
      <c r="AI228" s="93">
        <v>0.011582719907407397</v>
      </c>
      <c r="AZ228" s="10">
        <v>223</v>
      </c>
      <c r="BA228" s="7" t="s">
        <v>30</v>
      </c>
      <c r="BB228" s="21" t="s">
        <v>1249</v>
      </c>
      <c r="BC228" s="92">
        <v>0.011325810185185185</v>
      </c>
    </row>
    <row r="229" spans="17:55" ht="13.5">
      <c r="Q229" s="10">
        <v>224</v>
      </c>
      <c r="R229" s="22" t="s">
        <v>82</v>
      </c>
      <c r="S229" s="21" t="s">
        <v>829</v>
      </c>
      <c r="T229" s="92"/>
      <c r="AF229" s="10">
        <v>224</v>
      </c>
      <c r="AG229" s="22" t="s">
        <v>28</v>
      </c>
      <c r="AH229" s="22" t="s">
        <v>1640</v>
      </c>
      <c r="AI229" s="93">
        <v>0.011590312499999991</v>
      </c>
      <c r="AZ229" s="10">
        <v>224</v>
      </c>
      <c r="BA229" s="7" t="s">
        <v>1</v>
      </c>
      <c r="BB229" s="21" t="s">
        <v>1273</v>
      </c>
      <c r="BC229" s="92">
        <v>0.011330937499999999</v>
      </c>
    </row>
    <row r="230" spans="17:55" ht="13.5">
      <c r="Q230" s="10">
        <v>225</v>
      </c>
      <c r="R230" s="22" t="s">
        <v>25</v>
      </c>
      <c r="S230" s="21" t="s">
        <v>832</v>
      </c>
      <c r="T230" s="92"/>
      <c r="AF230" s="10">
        <v>225</v>
      </c>
      <c r="AG230" s="22" t="s">
        <v>19</v>
      </c>
      <c r="AH230" s="22" t="s">
        <v>1807</v>
      </c>
      <c r="AI230" s="92">
        <v>0.011596064814814816</v>
      </c>
      <c r="AZ230" s="10">
        <v>225</v>
      </c>
      <c r="BA230" s="7" t="s">
        <v>43</v>
      </c>
      <c r="BB230" s="21" t="s">
        <v>1351</v>
      </c>
      <c r="BC230" s="92">
        <v>0.01133533564814815</v>
      </c>
    </row>
    <row r="231" spans="17:55" ht="13.5">
      <c r="Q231" s="10">
        <v>226</v>
      </c>
      <c r="R231" s="22" t="s">
        <v>18</v>
      </c>
      <c r="S231" s="21" t="s">
        <v>816</v>
      </c>
      <c r="T231" s="92"/>
      <c r="AF231" s="10">
        <v>226</v>
      </c>
      <c r="AG231" s="22" t="s">
        <v>46</v>
      </c>
      <c r="AH231" s="22" t="s">
        <v>1780</v>
      </c>
      <c r="AI231" s="92">
        <v>0.011609918981481481</v>
      </c>
      <c r="AZ231" s="10">
        <v>226</v>
      </c>
      <c r="BA231" s="7" t="s">
        <v>45</v>
      </c>
      <c r="BB231" s="21" t="s">
        <v>1323</v>
      </c>
      <c r="BC231" s="92">
        <v>0.011338726851851852</v>
      </c>
    </row>
    <row r="232" spans="17:55" ht="15" thickBot="1">
      <c r="Q232" s="13">
        <v>227</v>
      </c>
      <c r="R232" s="99" t="s">
        <v>4</v>
      </c>
      <c r="S232" s="24" t="s">
        <v>818</v>
      </c>
      <c r="T232" s="94"/>
      <c r="AF232" s="10">
        <v>227</v>
      </c>
      <c r="AG232" s="22" t="s">
        <v>30</v>
      </c>
      <c r="AH232" s="22" t="s">
        <v>1889</v>
      </c>
      <c r="AI232" s="93">
        <v>0.011613495370370371</v>
      </c>
      <c r="AZ232" s="10">
        <v>227</v>
      </c>
      <c r="BA232" s="7" t="s">
        <v>47</v>
      </c>
      <c r="BB232" s="21" t="s">
        <v>1280</v>
      </c>
      <c r="BC232" s="92">
        <v>0.01138993055555556</v>
      </c>
    </row>
    <row r="233" spans="32:55" ht="13.5">
      <c r="AF233" s="10">
        <v>228</v>
      </c>
      <c r="AG233" s="22" t="s">
        <v>17</v>
      </c>
      <c r="AH233" s="22" t="s">
        <v>1803</v>
      </c>
      <c r="AI233" s="93">
        <v>0.011613657407407406</v>
      </c>
      <c r="AZ233" s="10">
        <v>228</v>
      </c>
      <c r="BA233" s="7" t="s">
        <v>81</v>
      </c>
      <c r="BB233" s="21" t="s">
        <v>1376</v>
      </c>
      <c r="BC233" s="92">
        <v>0.011396180555555559</v>
      </c>
    </row>
    <row r="234" spans="32:55" ht="13.5">
      <c r="AF234" s="10">
        <v>229</v>
      </c>
      <c r="AG234" s="22" t="s">
        <v>34</v>
      </c>
      <c r="AH234" s="22" t="s">
        <v>1656</v>
      </c>
      <c r="AI234" s="93">
        <v>0.011631990740740741</v>
      </c>
      <c r="AZ234" s="10">
        <v>229</v>
      </c>
      <c r="BA234" s="7" t="s">
        <v>21</v>
      </c>
      <c r="BB234" s="21" t="s">
        <v>1299</v>
      </c>
      <c r="BC234" s="92">
        <v>0.01140443287037037</v>
      </c>
    </row>
    <row r="235" spans="32:55" ht="13.5">
      <c r="AF235" s="10">
        <v>230</v>
      </c>
      <c r="AG235" s="22" t="s">
        <v>50</v>
      </c>
      <c r="AH235" s="22"/>
      <c r="AI235" s="92">
        <v>0.011632013888888891</v>
      </c>
      <c r="AZ235" s="10">
        <v>230</v>
      </c>
      <c r="BA235" s="7" t="s">
        <v>25</v>
      </c>
      <c r="BB235" s="21" t="s">
        <v>1233</v>
      </c>
      <c r="BC235" s="92">
        <v>0.011438773148148142</v>
      </c>
    </row>
    <row r="236" spans="32:55" ht="13.5">
      <c r="AF236" s="10">
        <v>231</v>
      </c>
      <c r="AG236" s="22" t="s">
        <v>8</v>
      </c>
      <c r="AH236" s="22" t="s">
        <v>1493</v>
      </c>
      <c r="AI236" s="93">
        <v>0.01163743055555555</v>
      </c>
      <c r="AZ236" s="10">
        <v>231</v>
      </c>
      <c r="BA236" s="7" t="s">
        <v>0</v>
      </c>
      <c r="BB236" s="22" t="s">
        <v>1395</v>
      </c>
      <c r="BC236" s="92">
        <v>0.011453437500000002</v>
      </c>
    </row>
    <row r="237" spans="32:55" ht="13.5">
      <c r="AF237" s="10">
        <v>232</v>
      </c>
      <c r="AG237" s="22" t="s">
        <v>32</v>
      </c>
      <c r="AH237" s="22"/>
      <c r="AI237" s="93">
        <v>0.011640775462962952</v>
      </c>
      <c r="AZ237" s="10">
        <v>232</v>
      </c>
      <c r="BA237" s="7" t="s">
        <v>17</v>
      </c>
      <c r="BB237" s="21" t="s">
        <v>1213</v>
      </c>
      <c r="BC237" s="92">
        <v>0.011485185185185185</v>
      </c>
    </row>
    <row r="238" spans="32:55" ht="13.5">
      <c r="AF238" s="10">
        <v>233</v>
      </c>
      <c r="AG238" s="22" t="s">
        <v>46</v>
      </c>
      <c r="AH238" s="22" t="s">
        <v>1785</v>
      </c>
      <c r="AI238" s="93">
        <v>0.01165833333333334</v>
      </c>
      <c r="AZ238" s="10">
        <v>233</v>
      </c>
      <c r="BA238" s="7" t="s">
        <v>96</v>
      </c>
      <c r="BB238" s="21" t="s">
        <v>1387</v>
      </c>
      <c r="BC238" s="92">
        <v>0.011487812500000001</v>
      </c>
    </row>
    <row r="239" spans="32:55" ht="13.5">
      <c r="AF239" s="10">
        <v>234</v>
      </c>
      <c r="AG239" s="22" t="s">
        <v>16</v>
      </c>
      <c r="AH239" s="22" t="s">
        <v>1730</v>
      </c>
      <c r="AI239" s="93">
        <v>0.011658877314814818</v>
      </c>
      <c r="AZ239" s="10">
        <v>234</v>
      </c>
      <c r="BA239" s="7" t="s">
        <v>19</v>
      </c>
      <c r="BB239" s="21" t="s">
        <v>1371</v>
      </c>
      <c r="BC239" s="92">
        <v>0.011516898148148151</v>
      </c>
    </row>
    <row r="240" spans="32:55" ht="13.5">
      <c r="AF240" s="10">
        <v>235</v>
      </c>
      <c r="AG240" s="22" t="s">
        <v>17</v>
      </c>
      <c r="AH240" s="22" t="s">
        <v>1798</v>
      </c>
      <c r="AI240" s="93">
        <v>0.011662418981481487</v>
      </c>
      <c r="AZ240" s="10">
        <v>235</v>
      </c>
      <c r="BA240" s="7" t="s">
        <v>46</v>
      </c>
      <c r="BB240" s="22" t="s">
        <v>1354</v>
      </c>
      <c r="BC240" s="92">
        <v>0.011521724537037037</v>
      </c>
    </row>
    <row r="241" spans="32:55" ht="13.5">
      <c r="AF241" s="10">
        <v>236</v>
      </c>
      <c r="AG241" s="22" t="s">
        <v>4</v>
      </c>
      <c r="AH241" s="22" t="s">
        <v>1539</v>
      </c>
      <c r="AI241" s="92">
        <v>0.011663657407407402</v>
      </c>
      <c r="AZ241" s="10">
        <v>236</v>
      </c>
      <c r="BA241" s="7" t="s">
        <v>25</v>
      </c>
      <c r="BB241" s="22"/>
      <c r="BC241" s="92">
        <v>0.011532986111111114</v>
      </c>
    </row>
    <row r="242" spans="32:55" ht="13.5">
      <c r="AF242" s="10">
        <v>237</v>
      </c>
      <c r="AG242" s="22" t="s">
        <v>43</v>
      </c>
      <c r="AH242" s="22" t="s">
        <v>1820</v>
      </c>
      <c r="AI242" s="93">
        <v>0.01166612268518518</v>
      </c>
      <c r="AZ242" s="10">
        <v>237</v>
      </c>
      <c r="BA242" s="7" t="s">
        <v>28</v>
      </c>
      <c r="BB242" s="21" t="s">
        <v>1305</v>
      </c>
      <c r="BC242" s="92">
        <v>0.011535717592592587</v>
      </c>
    </row>
    <row r="243" spans="32:55" ht="13.5">
      <c r="AF243" s="10">
        <v>238</v>
      </c>
      <c r="AG243" s="22" t="s">
        <v>48</v>
      </c>
      <c r="AH243" s="22" t="s">
        <v>1906</v>
      </c>
      <c r="AI243" s="93">
        <v>0.011680601851851848</v>
      </c>
      <c r="AZ243" s="10">
        <v>238</v>
      </c>
      <c r="BA243" s="7" t="s">
        <v>32</v>
      </c>
      <c r="BB243" s="21" t="s">
        <v>1307</v>
      </c>
      <c r="BC243" s="92">
        <v>0.011588703703703707</v>
      </c>
    </row>
    <row r="244" spans="32:55" ht="13.5">
      <c r="AF244" s="10">
        <v>239</v>
      </c>
      <c r="AG244" s="22" t="s">
        <v>1</v>
      </c>
      <c r="AH244" s="22" t="s">
        <v>1437</v>
      </c>
      <c r="AI244" s="92">
        <v>0.011680601851851848</v>
      </c>
      <c r="AZ244" s="10">
        <v>239</v>
      </c>
      <c r="BA244" s="7" t="s">
        <v>9</v>
      </c>
      <c r="BB244" s="21" t="s">
        <v>1275</v>
      </c>
      <c r="BC244" s="92">
        <v>0.011598032407407406</v>
      </c>
    </row>
    <row r="245" spans="32:55" ht="13.5">
      <c r="AF245" s="10">
        <v>240</v>
      </c>
      <c r="AG245" s="22" t="s">
        <v>40</v>
      </c>
      <c r="AH245" s="22" t="s">
        <v>1742</v>
      </c>
      <c r="AI245" s="92">
        <v>0.011682256944444443</v>
      </c>
      <c r="AZ245" s="10">
        <v>240</v>
      </c>
      <c r="BA245" s="7" t="s">
        <v>45</v>
      </c>
      <c r="BB245" s="21" t="s">
        <v>1381</v>
      </c>
      <c r="BC245" s="92">
        <v>0.011629328703703704</v>
      </c>
    </row>
    <row r="246" spans="32:55" ht="13.5">
      <c r="AF246" s="10">
        <v>241</v>
      </c>
      <c r="AG246" s="22" t="s">
        <v>28</v>
      </c>
      <c r="AH246" s="22" t="s">
        <v>1642</v>
      </c>
      <c r="AI246" s="92">
        <v>0.011688263888888894</v>
      </c>
      <c r="AZ246" s="10">
        <v>241</v>
      </c>
      <c r="BA246" s="7" t="s">
        <v>45</v>
      </c>
      <c r="BB246" s="22" t="s">
        <v>1322</v>
      </c>
      <c r="BC246" s="92">
        <v>0.011642789351851852</v>
      </c>
    </row>
    <row r="247" spans="32:55" ht="13.5">
      <c r="AF247" s="10">
        <v>242</v>
      </c>
      <c r="AG247" s="22" t="s">
        <v>21</v>
      </c>
      <c r="AH247" s="22" t="s">
        <v>1755</v>
      </c>
      <c r="AI247" s="93">
        <v>0.011692905092592593</v>
      </c>
      <c r="AZ247" s="10">
        <v>242</v>
      </c>
      <c r="BA247" s="7" t="s">
        <v>55</v>
      </c>
      <c r="BB247" s="21" t="s">
        <v>1316</v>
      </c>
      <c r="BC247" s="92">
        <v>0.011688194444444449</v>
      </c>
    </row>
    <row r="248" spans="32:55" ht="13.5">
      <c r="AF248" s="10">
        <v>243</v>
      </c>
      <c r="AG248" s="22" t="s">
        <v>13</v>
      </c>
      <c r="AH248" s="22" t="s">
        <v>1672</v>
      </c>
      <c r="AI248" s="92">
        <v>0.011702199074074073</v>
      </c>
      <c r="AZ248" s="10">
        <v>243</v>
      </c>
      <c r="BA248" s="7" t="s">
        <v>46</v>
      </c>
      <c r="BB248" s="21" t="s">
        <v>1356</v>
      </c>
      <c r="BC248" s="92">
        <v>0.011778078703703704</v>
      </c>
    </row>
    <row r="249" spans="32:55" ht="13.5">
      <c r="AF249" s="10">
        <v>244</v>
      </c>
      <c r="AG249" s="22" t="s">
        <v>5</v>
      </c>
      <c r="AH249" s="22" t="s">
        <v>1769</v>
      </c>
      <c r="AI249" s="93">
        <v>0.011710034722222228</v>
      </c>
      <c r="AZ249" s="10">
        <v>244</v>
      </c>
      <c r="BA249" s="7" t="s">
        <v>20</v>
      </c>
      <c r="BB249" s="21" t="s">
        <v>1320</v>
      </c>
      <c r="BC249" s="92">
        <v>0.01187025462962963</v>
      </c>
    </row>
    <row r="250" spans="32:55" ht="13.5">
      <c r="AF250" s="10">
        <v>245</v>
      </c>
      <c r="AG250" s="22" t="s">
        <v>49</v>
      </c>
      <c r="AH250" s="22" t="s">
        <v>1531</v>
      </c>
      <c r="AI250" s="93">
        <v>0.011721527777777775</v>
      </c>
      <c r="AZ250" s="10">
        <v>245</v>
      </c>
      <c r="BA250" s="7" t="s">
        <v>8</v>
      </c>
      <c r="BB250" s="22" t="s">
        <v>1396</v>
      </c>
      <c r="BC250" s="92">
        <v>0.011871793981481483</v>
      </c>
    </row>
    <row r="251" spans="32:55" ht="13.5">
      <c r="AF251" s="10">
        <v>246</v>
      </c>
      <c r="AG251" s="22" t="s">
        <v>15</v>
      </c>
      <c r="AH251" s="22" t="s">
        <v>1597</v>
      </c>
      <c r="AI251" s="93">
        <v>0.011721759259259258</v>
      </c>
      <c r="AZ251" s="10">
        <v>246</v>
      </c>
      <c r="BA251" s="7" t="s">
        <v>31</v>
      </c>
      <c r="BB251" s="21" t="s">
        <v>1284</v>
      </c>
      <c r="BC251" s="92">
        <v>0.0118877662037037</v>
      </c>
    </row>
    <row r="252" spans="32:55" ht="13.5">
      <c r="AF252" s="10">
        <v>247</v>
      </c>
      <c r="AG252" s="22" t="s">
        <v>94</v>
      </c>
      <c r="AH252" s="22" t="s">
        <v>1448</v>
      </c>
      <c r="AI252" s="93">
        <v>0.011723657407407412</v>
      </c>
      <c r="AZ252" s="10">
        <v>247</v>
      </c>
      <c r="BA252" s="7" t="s">
        <v>40</v>
      </c>
      <c r="BB252" s="21" t="s">
        <v>1252</v>
      </c>
      <c r="BC252" s="92">
        <v>0.011960567129629628</v>
      </c>
    </row>
    <row r="253" spans="32:55" ht="13.5">
      <c r="AF253" s="10">
        <v>248</v>
      </c>
      <c r="AG253" s="22" t="s">
        <v>20</v>
      </c>
      <c r="AH253" s="22" t="s">
        <v>1557</v>
      </c>
      <c r="AI253" s="92">
        <v>0.011730856481481483</v>
      </c>
      <c r="AZ253" s="10">
        <v>248</v>
      </c>
      <c r="BA253" s="7" t="s">
        <v>20</v>
      </c>
      <c r="BB253" s="21" t="s">
        <v>1313</v>
      </c>
      <c r="BC253" s="92">
        <v>0.01198116898148148</v>
      </c>
    </row>
    <row r="254" spans="32:55" ht="13.5">
      <c r="AF254" s="10">
        <v>249</v>
      </c>
      <c r="AG254" s="22" t="s">
        <v>36</v>
      </c>
      <c r="AH254" s="22" t="s">
        <v>1555</v>
      </c>
      <c r="AI254" s="93">
        <v>0.011734560185185192</v>
      </c>
      <c r="AZ254" s="10">
        <v>249</v>
      </c>
      <c r="BA254" s="7" t="s">
        <v>11</v>
      </c>
      <c r="BB254" s="21" t="s">
        <v>1297</v>
      </c>
      <c r="BC254" s="92">
        <v>0.012044444444444441</v>
      </c>
    </row>
    <row r="255" spans="32:55" ht="13.5">
      <c r="AF255" s="10">
        <v>250</v>
      </c>
      <c r="AG255" s="22" t="s">
        <v>26</v>
      </c>
      <c r="AH255" s="22" t="s">
        <v>1861</v>
      </c>
      <c r="AI255" s="92">
        <v>0.011740011574074075</v>
      </c>
      <c r="AZ255" s="10">
        <v>250</v>
      </c>
      <c r="BA255" s="7" t="s">
        <v>42</v>
      </c>
      <c r="BB255" s="21" t="s">
        <v>1363</v>
      </c>
      <c r="BC255" s="92">
        <v>0.012092245370370371</v>
      </c>
    </row>
    <row r="256" spans="32:55" ht="13.5">
      <c r="AF256" s="10">
        <v>251</v>
      </c>
      <c r="AG256" s="22" t="s">
        <v>16</v>
      </c>
      <c r="AH256" s="22" t="s">
        <v>1729</v>
      </c>
      <c r="AI256" s="93">
        <v>0.011745335648148149</v>
      </c>
      <c r="AZ256" s="10">
        <v>251</v>
      </c>
      <c r="BA256" s="7" t="s">
        <v>21</v>
      </c>
      <c r="BB256" s="21" t="s">
        <v>1301</v>
      </c>
      <c r="BC256" s="92">
        <v>0.012142777777777773</v>
      </c>
    </row>
    <row r="257" spans="32:55" ht="13.5">
      <c r="AF257" s="10">
        <v>252</v>
      </c>
      <c r="AG257" s="22" t="s">
        <v>25</v>
      </c>
      <c r="AH257" s="22" t="s">
        <v>1855</v>
      </c>
      <c r="AI257" s="93">
        <v>0.011746759259259262</v>
      </c>
      <c r="AZ257" s="10">
        <v>252</v>
      </c>
      <c r="BA257" s="7" t="s">
        <v>43</v>
      </c>
      <c r="BB257" s="22" t="s">
        <v>1350</v>
      </c>
      <c r="BC257" s="92">
        <v>0.01218769675925926</v>
      </c>
    </row>
    <row r="258" spans="32:55" ht="13.5">
      <c r="AF258" s="10">
        <v>253</v>
      </c>
      <c r="AG258" s="22" t="s">
        <v>13</v>
      </c>
      <c r="AH258" s="22" t="s">
        <v>1669</v>
      </c>
      <c r="AI258" s="93">
        <v>0.011750879629629625</v>
      </c>
      <c r="AZ258" s="10">
        <v>253</v>
      </c>
      <c r="BA258" s="7" t="s">
        <v>20</v>
      </c>
      <c r="BB258" s="21" t="s">
        <v>1311</v>
      </c>
      <c r="BC258" s="92">
        <v>0.012225416666666666</v>
      </c>
    </row>
    <row r="259" spans="32:55" ht="13.5">
      <c r="AF259" s="10">
        <v>254</v>
      </c>
      <c r="AG259" s="22" t="s">
        <v>27</v>
      </c>
      <c r="AH259" s="22" t="s">
        <v>1883</v>
      </c>
      <c r="AI259" s="93">
        <v>0.01175497685185185</v>
      </c>
      <c r="AZ259" s="10">
        <v>254</v>
      </c>
      <c r="BA259" s="7" t="s">
        <v>19</v>
      </c>
      <c r="BB259" s="21" t="s">
        <v>1372</v>
      </c>
      <c r="BC259" s="92">
        <v>0.01223425925925926</v>
      </c>
    </row>
    <row r="260" spans="32:55" ht="13.5">
      <c r="AF260" s="10">
        <v>255</v>
      </c>
      <c r="AG260" s="22" t="s">
        <v>12</v>
      </c>
      <c r="AH260" s="22" t="s">
        <v>540</v>
      </c>
      <c r="AI260" s="93">
        <v>0.011756944444444445</v>
      </c>
      <c r="AZ260" s="10">
        <v>255</v>
      </c>
      <c r="BA260" s="7" t="s">
        <v>43</v>
      </c>
      <c r="BB260" s="21" t="s">
        <v>1352</v>
      </c>
      <c r="BC260" s="92">
        <v>0.012235613425925922</v>
      </c>
    </row>
    <row r="261" spans="32:55" ht="13.5">
      <c r="AF261" s="10">
        <v>256</v>
      </c>
      <c r="AG261" s="22" t="s">
        <v>27</v>
      </c>
      <c r="AH261" s="22" t="s">
        <v>1881</v>
      </c>
      <c r="AI261" s="92">
        <v>0.011761921296296296</v>
      </c>
      <c r="AZ261" s="10">
        <v>256</v>
      </c>
      <c r="BA261" s="7" t="s">
        <v>45</v>
      </c>
      <c r="BB261" s="22" t="s">
        <v>1380</v>
      </c>
      <c r="BC261" s="92">
        <v>0.012246215277777778</v>
      </c>
    </row>
    <row r="262" spans="32:55" ht="13.5">
      <c r="AF262" s="10">
        <v>257</v>
      </c>
      <c r="AG262" s="22" t="s">
        <v>8</v>
      </c>
      <c r="AH262" s="21" t="s">
        <v>1502</v>
      </c>
      <c r="AI262" s="92">
        <v>0.011762314814814816</v>
      </c>
      <c r="AZ262" s="10">
        <v>257</v>
      </c>
      <c r="BA262" s="7" t="s">
        <v>29</v>
      </c>
      <c r="BB262" s="22" t="s">
        <v>1388</v>
      </c>
      <c r="BC262" s="92">
        <v>0.012275694444444443</v>
      </c>
    </row>
    <row r="263" spans="32:55" ht="13.5">
      <c r="AF263" s="10">
        <v>258</v>
      </c>
      <c r="AG263" s="22" t="s">
        <v>18</v>
      </c>
      <c r="AH263" s="22" t="s">
        <v>1614</v>
      </c>
      <c r="AI263" s="93">
        <v>0.011778043981481485</v>
      </c>
      <c r="AZ263" s="10">
        <v>258</v>
      </c>
      <c r="BA263" s="7" t="s">
        <v>31</v>
      </c>
      <c r="BB263" s="21" t="s">
        <v>1283</v>
      </c>
      <c r="BC263" s="92">
        <v>0.01227746527777778</v>
      </c>
    </row>
    <row r="264" spans="32:55" ht="13.5">
      <c r="AF264" s="10">
        <v>259</v>
      </c>
      <c r="AG264" s="22" t="s">
        <v>6</v>
      </c>
      <c r="AH264" s="22" t="s">
        <v>1473</v>
      </c>
      <c r="AI264" s="92">
        <v>0.011778275462962963</v>
      </c>
      <c r="AZ264" s="10">
        <v>259</v>
      </c>
      <c r="BA264" s="7" t="s">
        <v>34</v>
      </c>
      <c r="BB264" s="21" t="s">
        <v>1287</v>
      </c>
      <c r="BC264" s="92">
        <v>0.012304594907407403</v>
      </c>
    </row>
    <row r="265" spans="32:55" ht="13.5">
      <c r="AF265" s="10">
        <v>260</v>
      </c>
      <c r="AG265" s="22" t="s">
        <v>45</v>
      </c>
      <c r="AH265" s="22" t="s">
        <v>1866</v>
      </c>
      <c r="AI265" s="92">
        <v>0.011782951388888888</v>
      </c>
      <c r="AZ265" s="10">
        <v>260</v>
      </c>
      <c r="BA265" s="7" t="s">
        <v>25</v>
      </c>
      <c r="BB265" s="21" t="s">
        <v>1360</v>
      </c>
      <c r="BC265" s="92">
        <v>0.012374814814814807</v>
      </c>
    </row>
    <row r="266" spans="32:55" ht="13.5">
      <c r="AF266" s="10">
        <v>261</v>
      </c>
      <c r="AG266" s="22" t="s">
        <v>46</v>
      </c>
      <c r="AH266" s="22" t="s">
        <v>1783</v>
      </c>
      <c r="AI266" s="31">
        <v>0.011790046296296305</v>
      </c>
      <c r="AZ266" s="10">
        <v>261</v>
      </c>
      <c r="BA266" s="7" t="s">
        <v>10</v>
      </c>
      <c r="BB266" s="21"/>
      <c r="BC266" s="92">
        <v>0.012377662037037038</v>
      </c>
    </row>
    <row r="267" spans="32:55" ht="13.5">
      <c r="AF267" s="10">
        <v>262</v>
      </c>
      <c r="AG267" s="22" t="s">
        <v>38</v>
      </c>
      <c r="AH267" s="22" t="s">
        <v>1588</v>
      </c>
      <c r="AI267" s="92">
        <v>0.01180162037037037</v>
      </c>
      <c r="AZ267" s="10">
        <v>262</v>
      </c>
      <c r="BA267" s="7" t="s">
        <v>44</v>
      </c>
      <c r="BB267" s="22" t="s">
        <v>1342</v>
      </c>
      <c r="BC267" s="92">
        <v>0.01263758101851852</v>
      </c>
    </row>
    <row r="268" spans="32:55" ht="13.5">
      <c r="AF268" s="10">
        <v>263</v>
      </c>
      <c r="AG268" s="22" t="s">
        <v>28</v>
      </c>
      <c r="AH268" s="22" t="s">
        <v>1646</v>
      </c>
      <c r="AI268" s="93">
        <v>0.011804664351851853</v>
      </c>
      <c r="AZ268" s="10">
        <v>263</v>
      </c>
      <c r="BA268" s="7" t="s">
        <v>44</v>
      </c>
      <c r="BB268" s="21" t="s">
        <v>1344</v>
      </c>
      <c r="BC268" s="92">
        <v>0.012663078703703704</v>
      </c>
    </row>
    <row r="269" spans="32:55" ht="13.5">
      <c r="AF269" s="10">
        <v>264</v>
      </c>
      <c r="AG269" s="22" t="s">
        <v>29</v>
      </c>
      <c r="AH269" s="22" t="s">
        <v>1704</v>
      </c>
      <c r="AI269" s="93">
        <v>0.011812696759259264</v>
      </c>
      <c r="AZ269" s="10">
        <v>264</v>
      </c>
      <c r="BA269" s="7" t="s">
        <v>17</v>
      </c>
      <c r="BB269" s="21" t="s">
        <v>1367</v>
      </c>
      <c r="BC269" s="92">
        <v>0.012797453703703702</v>
      </c>
    </row>
    <row r="270" spans="32:55" ht="13.5">
      <c r="AF270" s="10">
        <v>265</v>
      </c>
      <c r="AG270" s="22" t="s">
        <v>20</v>
      </c>
      <c r="AH270" s="22" t="s">
        <v>1560</v>
      </c>
      <c r="AI270" s="93">
        <v>0.011813622685185196</v>
      </c>
      <c r="AZ270" s="10">
        <v>265</v>
      </c>
      <c r="BA270" s="7" t="s">
        <v>21</v>
      </c>
      <c r="BB270" s="22" t="s">
        <v>1338</v>
      </c>
      <c r="BC270" s="92">
        <v>0.012799999999999999</v>
      </c>
    </row>
    <row r="271" spans="32:55" ht="13.5">
      <c r="AF271" s="10">
        <v>266</v>
      </c>
      <c r="AG271" s="22" t="s">
        <v>33</v>
      </c>
      <c r="AH271" s="22" t="s">
        <v>1873</v>
      </c>
      <c r="AI271" s="93">
        <v>0.011814236111111105</v>
      </c>
      <c r="AZ271" s="10">
        <v>266</v>
      </c>
      <c r="BA271" s="7" t="s">
        <v>16</v>
      </c>
      <c r="BB271" s="21" t="s">
        <v>1400</v>
      </c>
      <c r="BC271" s="92">
        <v>0.012973113425925928</v>
      </c>
    </row>
    <row r="272" spans="32:55" ht="13.5">
      <c r="AF272" s="10">
        <v>267</v>
      </c>
      <c r="AG272" s="22" t="s">
        <v>15</v>
      </c>
      <c r="AH272" s="22" t="s">
        <v>1599</v>
      </c>
      <c r="AI272" s="93">
        <v>0.011815081018518518</v>
      </c>
      <c r="AZ272" s="10">
        <v>267</v>
      </c>
      <c r="BA272" s="7" t="s">
        <v>42</v>
      </c>
      <c r="BB272" s="21" t="s">
        <v>1364</v>
      </c>
      <c r="BC272" s="92">
        <v>0.013070879629629627</v>
      </c>
    </row>
    <row r="273" spans="32:55" ht="13.5">
      <c r="AF273" s="10">
        <v>268</v>
      </c>
      <c r="AG273" s="22" t="s">
        <v>51</v>
      </c>
      <c r="AH273" s="22" t="s">
        <v>1546</v>
      </c>
      <c r="AI273" s="93">
        <v>0.011828078703703698</v>
      </c>
      <c r="AZ273" s="10">
        <v>268</v>
      </c>
      <c r="BA273" s="7" t="s">
        <v>12</v>
      </c>
      <c r="BB273" s="21" t="s">
        <v>1329</v>
      </c>
      <c r="BC273" s="92">
        <v>0.013091666666666668</v>
      </c>
    </row>
    <row r="274" spans="32:55" ht="13.5">
      <c r="AF274" s="10">
        <v>269</v>
      </c>
      <c r="AG274" s="22" t="s">
        <v>94</v>
      </c>
      <c r="AH274" s="22" t="s">
        <v>1446</v>
      </c>
      <c r="AI274" s="93">
        <v>0.011830486111111111</v>
      </c>
      <c r="AZ274" s="10">
        <v>269</v>
      </c>
      <c r="BA274" s="7" t="s">
        <v>29</v>
      </c>
      <c r="BB274" s="21" t="s">
        <v>1291</v>
      </c>
      <c r="BC274" s="92">
        <v>0.01361744212962963</v>
      </c>
    </row>
    <row r="275" spans="32:55" ht="13.5">
      <c r="AF275" s="10">
        <v>270</v>
      </c>
      <c r="AG275" s="20" t="s">
        <v>9</v>
      </c>
      <c r="AH275" s="20" t="s">
        <v>1515</v>
      </c>
      <c r="AI275" s="92">
        <v>0.01183394675925926</v>
      </c>
      <c r="AZ275" s="10">
        <v>270</v>
      </c>
      <c r="BA275" s="7" t="s">
        <v>29</v>
      </c>
      <c r="BB275" s="21" t="s">
        <v>1389</v>
      </c>
      <c r="BC275" s="92">
        <v>0.013839664351851851</v>
      </c>
    </row>
    <row r="276" spans="32:55" ht="13.5">
      <c r="AF276" s="10">
        <v>271</v>
      </c>
      <c r="AG276" s="20" t="s">
        <v>1405</v>
      </c>
      <c r="AH276" s="23" t="s">
        <v>1568</v>
      </c>
      <c r="AI276" s="31">
        <v>0.011851307870370366</v>
      </c>
      <c r="AZ276" s="10">
        <v>271</v>
      </c>
      <c r="BA276" s="7" t="s">
        <v>44</v>
      </c>
      <c r="BB276" s="21" t="s">
        <v>1343</v>
      </c>
      <c r="BC276" s="92">
        <v>0.014041087962962958</v>
      </c>
    </row>
    <row r="277" spans="32:55" ht="13.5">
      <c r="AF277" s="10">
        <v>272</v>
      </c>
      <c r="AG277" s="22" t="s">
        <v>22</v>
      </c>
      <c r="AH277" s="22" t="s">
        <v>1628</v>
      </c>
      <c r="AI277" s="93">
        <v>0.01185300925925925</v>
      </c>
      <c r="AZ277" s="10">
        <v>272</v>
      </c>
      <c r="BA277" s="7" t="s">
        <v>21</v>
      </c>
      <c r="BB277" s="21" t="s">
        <v>1339</v>
      </c>
      <c r="BC277" s="92">
        <v>0.014206747685185185</v>
      </c>
    </row>
    <row r="278" spans="32:55" ht="13.5">
      <c r="AF278" s="10">
        <v>273</v>
      </c>
      <c r="AG278" s="22" t="s">
        <v>42</v>
      </c>
      <c r="AH278" s="22" t="s">
        <v>1580</v>
      </c>
      <c r="AI278" s="92">
        <v>0.011855092592592592</v>
      </c>
      <c r="AZ278" s="10">
        <v>273</v>
      </c>
      <c r="BA278" s="7" t="s">
        <v>21</v>
      </c>
      <c r="BB278" s="21" t="s">
        <v>1340</v>
      </c>
      <c r="BC278" s="92">
        <v>0.01586625</v>
      </c>
    </row>
    <row r="279" spans="32:55" ht="13.5">
      <c r="AF279" s="10">
        <v>274</v>
      </c>
      <c r="AG279" s="22" t="s">
        <v>1</v>
      </c>
      <c r="AH279" s="21">
        <v>0.011855092592592592</v>
      </c>
      <c r="AI279" s="92">
        <v>0.011855092592592592</v>
      </c>
      <c r="AZ279" s="10">
        <v>274</v>
      </c>
      <c r="BA279" s="7" t="s">
        <v>96</v>
      </c>
      <c r="BB279" s="22" t="s">
        <v>1346</v>
      </c>
      <c r="BC279" s="92">
        <v>0.019871145833333336</v>
      </c>
    </row>
    <row r="280" spans="32:55" ht="13.5">
      <c r="AF280" s="10">
        <v>275</v>
      </c>
      <c r="AG280" s="22" t="s">
        <v>18</v>
      </c>
      <c r="AH280" s="22" t="s">
        <v>1612</v>
      </c>
      <c r="AI280" s="92">
        <v>0.011866354166666667</v>
      </c>
      <c r="AZ280" s="10">
        <v>275</v>
      </c>
      <c r="BA280" s="7" t="s">
        <v>45</v>
      </c>
      <c r="BB280" s="23" t="s">
        <v>1325</v>
      </c>
      <c r="BC280" s="92">
        <v>0.022221412037037033</v>
      </c>
    </row>
    <row r="281" spans="32:55" ht="13.5">
      <c r="AF281" s="10">
        <v>276</v>
      </c>
      <c r="AG281" s="22" t="s">
        <v>47</v>
      </c>
      <c r="AH281" s="22" t="s">
        <v>1779</v>
      </c>
      <c r="AI281" s="93">
        <v>0.011903622685185189</v>
      </c>
      <c r="AZ281" s="10">
        <v>276</v>
      </c>
      <c r="BA281" s="7" t="s">
        <v>33</v>
      </c>
      <c r="BB281" s="21" t="s">
        <v>1335</v>
      </c>
      <c r="BC281" s="93"/>
    </row>
    <row r="282" spans="32:55" ht="13.5">
      <c r="AF282" s="10">
        <v>277</v>
      </c>
      <c r="AG282" s="22" t="s">
        <v>18</v>
      </c>
      <c r="AH282" s="22" t="s">
        <v>1080</v>
      </c>
      <c r="AI282" s="93">
        <v>0.011905046296296296</v>
      </c>
      <c r="AZ282" s="10">
        <v>277</v>
      </c>
      <c r="BA282" s="7" t="s">
        <v>80</v>
      </c>
      <c r="BB282" s="21" t="s">
        <v>1394</v>
      </c>
      <c r="BC282" s="92"/>
    </row>
    <row r="283" spans="32:55" ht="13.5">
      <c r="AF283" s="10">
        <v>278</v>
      </c>
      <c r="AG283" s="22" t="s">
        <v>35</v>
      </c>
      <c r="AH283" s="22" t="s">
        <v>1420</v>
      </c>
      <c r="AI283" s="93">
        <v>0.011911574074074074</v>
      </c>
      <c r="AZ283" s="10">
        <v>278</v>
      </c>
      <c r="BA283" s="7" t="s">
        <v>16</v>
      </c>
      <c r="BB283" s="21" t="s">
        <v>1398</v>
      </c>
      <c r="BC283" s="92"/>
    </row>
    <row r="284" spans="32:55" ht="13.5">
      <c r="AF284" s="10">
        <v>279</v>
      </c>
      <c r="AG284" s="22" t="s">
        <v>5</v>
      </c>
      <c r="AH284" s="22" t="s">
        <v>1771</v>
      </c>
      <c r="AI284" s="93">
        <v>0.011912071759259249</v>
      </c>
      <c r="AZ284" s="10">
        <v>279</v>
      </c>
      <c r="BA284" s="7" t="s">
        <v>80</v>
      </c>
      <c r="BB284" s="21" t="s">
        <v>1113</v>
      </c>
      <c r="BC284" s="92"/>
    </row>
    <row r="285" spans="32:55" ht="13.5">
      <c r="AF285" s="10">
        <v>280</v>
      </c>
      <c r="AG285" s="22" t="s">
        <v>18</v>
      </c>
      <c r="AH285" s="22" t="s">
        <v>1615</v>
      </c>
      <c r="AI285" s="93">
        <v>0.0119147800925926</v>
      </c>
      <c r="AZ285" s="10">
        <v>280</v>
      </c>
      <c r="BA285" s="7" t="s">
        <v>45</v>
      </c>
      <c r="BB285" s="21" t="s">
        <v>1324</v>
      </c>
      <c r="BC285" s="93"/>
    </row>
    <row r="286" spans="32:55" ht="13.5">
      <c r="AF286" s="10">
        <v>281</v>
      </c>
      <c r="AG286" s="22" t="s">
        <v>24</v>
      </c>
      <c r="AH286" s="22" t="s">
        <v>1584</v>
      </c>
      <c r="AI286" s="93">
        <v>0.011914895833333331</v>
      </c>
      <c r="AZ286" s="10">
        <v>281</v>
      </c>
      <c r="BA286" s="7" t="s">
        <v>8</v>
      </c>
      <c r="BB286" s="21" t="s">
        <v>1332</v>
      </c>
      <c r="BC286" s="93"/>
    </row>
    <row r="287" spans="32:55" ht="13.5">
      <c r="AF287" s="10">
        <v>282</v>
      </c>
      <c r="AG287" s="22" t="s">
        <v>3</v>
      </c>
      <c r="AH287" s="21" t="s">
        <v>1525</v>
      </c>
      <c r="AI287" s="31">
        <v>0.011917129629629626</v>
      </c>
      <c r="AZ287" s="10">
        <v>282</v>
      </c>
      <c r="BA287" s="7" t="s">
        <v>33</v>
      </c>
      <c r="BB287" s="23" t="s">
        <v>1336</v>
      </c>
      <c r="BC287" s="92"/>
    </row>
    <row r="288" spans="32:55" ht="13.5">
      <c r="AF288" s="10">
        <v>283</v>
      </c>
      <c r="AG288" s="22" t="s">
        <v>31</v>
      </c>
      <c r="AH288" s="22" t="s">
        <v>1714</v>
      </c>
      <c r="AI288" s="92">
        <v>0.011921643518518517</v>
      </c>
      <c r="AZ288" s="10">
        <v>283</v>
      </c>
      <c r="BA288" s="7" t="s">
        <v>45</v>
      </c>
      <c r="BB288" s="21" t="s">
        <v>1382</v>
      </c>
      <c r="BC288" s="93"/>
    </row>
    <row r="289" spans="32:55" ht="13.5">
      <c r="AF289" s="10">
        <v>284</v>
      </c>
      <c r="AG289" s="22" t="s">
        <v>23</v>
      </c>
      <c r="AH289" s="22" t="s">
        <v>1738</v>
      </c>
      <c r="AI289" s="93">
        <v>0.011923182870370367</v>
      </c>
      <c r="AZ289" s="10">
        <v>284</v>
      </c>
      <c r="BA289" s="7" t="s">
        <v>29</v>
      </c>
      <c r="BB289" s="21" t="s">
        <v>1390</v>
      </c>
      <c r="BC289" s="92"/>
    </row>
    <row r="290" spans="32:55" ht="13.5">
      <c r="AF290" s="10">
        <v>285</v>
      </c>
      <c r="AG290" s="22" t="s">
        <v>4</v>
      </c>
      <c r="AH290" s="22" t="s">
        <v>1542</v>
      </c>
      <c r="AI290" s="93">
        <v>0.011925960648148139</v>
      </c>
      <c r="AZ290" s="10">
        <v>285</v>
      </c>
      <c r="BA290" s="7" t="s">
        <v>80</v>
      </c>
      <c r="BB290" s="21" t="s">
        <v>1114</v>
      </c>
      <c r="BC290" s="92"/>
    </row>
    <row r="291" spans="32:55" ht="13.5">
      <c r="AF291" s="10">
        <v>286</v>
      </c>
      <c r="AG291" s="22" t="s">
        <v>16</v>
      </c>
      <c r="AH291" s="22" t="s">
        <v>1732</v>
      </c>
      <c r="AI291" s="92">
        <v>0.011929895833333337</v>
      </c>
      <c r="AZ291" s="10">
        <v>286</v>
      </c>
      <c r="BA291" s="7" t="s">
        <v>8</v>
      </c>
      <c r="BB291" s="23" t="s">
        <v>1333</v>
      </c>
      <c r="BC291" s="92"/>
    </row>
    <row r="292" spans="32:55" ht="13.5">
      <c r="AF292" s="10">
        <v>287</v>
      </c>
      <c r="AG292" s="22" t="s">
        <v>15</v>
      </c>
      <c r="AH292" s="22" t="s">
        <v>1598</v>
      </c>
      <c r="AI292" s="93">
        <v>0.011931863425925934</v>
      </c>
      <c r="AZ292" s="10">
        <v>287</v>
      </c>
      <c r="BA292" s="7" t="s">
        <v>33</v>
      </c>
      <c r="BB292" s="21" t="s">
        <v>1337</v>
      </c>
      <c r="BC292" s="92"/>
    </row>
    <row r="293" spans="32:55" ht="13.5">
      <c r="AF293" s="10">
        <v>288</v>
      </c>
      <c r="AG293" s="22" t="s">
        <v>22</v>
      </c>
      <c r="AH293" s="22" t="s">
        <v>1622</v>
      </c>
      <c r="AI293" s="93">
        <v>0.01193673611111111</v>
      </c>
      <c r="AZ293" s="10">
        <v>288</v>
      </c>
      <c r="BA293" s="7" t="s">
        <v>21</v>
      </c>
      <c r="BB293" s="21" t="s">
        <v>1341</v>
      </c>
      <c r="BC293" s="92"/>
    </row>
    <row r="294" spans="32:55" ht="13.5">
      <c r="AF294" s="10">
        <v>289</v>
      </c>
      <c r="AG294" s="22" t="s">
        <v>8</v>
      </c>
      <c r="AH294" s="22" t="s">
        <v>1496</v>
      </c>
      <c r="AI294" s="93">
        <v>0.011936770833333336</v>
      </c>
      <c r="AZ294" s="10">
        <v>289</v>
      </c>
      <c r="BA294" s="7" t="s">
        <v>44</v>
      </c>
      <c r="BB294" s="21" t="s">
        <v>1345</v>
      </c>
      <c r="BC294" s="92"/>
    </row>
    <row r="295" spans="32:55" ht="13.5">
      <c r="AF295" s="10">
        <v>290</v>
      </c>
      <c r="AG295" s="22" t="s">
        <v>2</v>
      </c>
      <c r="AH295" s="22" t="s">
        <v>1847</v>
      </c>
      <c r="AI295" s="93">
        <v>0.011941550925925921</v>
      </c>
      <c r="AZ295" s="10">
        <v>290</v>
      </c>
      <c r="BA295" s="7" t="s">
        <v>96</v>
      </c>
      <c r="BB295" s="21" t="s">
        <v>1349</v>
      </c>
      <c r="BC295" s="92"/>
    </row>
    <row r="296" spans="32:55" ht="13.5">
      <c r="AF296" s="10">
        <v>291</v>
      </c>
      <c r="AG296" s="22" t="s">
        <v>43</v>
      </c>
      <c r="AH296" s="21" t="s">
        <v>1824</v>
      </c>
      <c r="AI296" s="31">
        <v>0.011955520833333334</v>
      </c>
      <c r="AZ296" s="10">
        <v>291</v>
      </c>
      <c r="BA296" s="7" t="s">
        <v>43</v>
      </c>
      <c r="BB296" s="21" t="s">
        <v>1353</v>
      </c>
      <c r="BC296" s="92"/>
    </row>
    <row r="297" spans="32:55" ht="13.5">
      <c r="AF297" s="10">
        <v>292</v>
      </c>
      <c r="AG297" s="22" t="s">
        <v>69</v>
      </c>
      <c r="AH297" s="23" t="s">
        <v>1928</v>
      </c>
      <c r="AI297" s="93">
        <v>0.011956018518518519</v>
      </c>
      <c r="AZ297" s="10">
        <v>292</v>
      </c>
      <c r="BA297" s="7" t="s">
        <v>46</v>
      </c>
      <c r="BB297" s="21" t="s">
        <v>1357</v>
      </c>
      <c r="BC297" s="92"/>
    </row>
    <row r="298" spans="32:55" ht="13.5">
      <c r="AF298" s="10">
        <v>293</v>
      </c>
      <c r="AG298" s="22" t="s">
        <v>3</v>
      </c>
      <c r="AH298" s="22" t="s">
        <v>1524</v>
      </c>
      <c r="AI298" s="31">
        <v>0.01195775462962963</v>
      </c>
      <c r="AZ298" s="10">
        <v>293</v>
      </c>
      <c r="BA298" s="7" t="s">
        <v>25</v>
      </c>
      <c r="BB298" s="21" t="s">
        <v>1361</v>
      </c>
      <c r="BC298" s="92"/>
    </row>
    <row r="299" spans="32:55" ht="13.5">
      <c r="AF299" s="10">
        <v>294</v>
      </c>
      <c r="AG299" s="20" t="s">
        <v>9</v>
      </c>
      <c r="AH299" s="23" t="s">
        <v>1517</v>
      </c>
      <c r="AI299" s="92">
        <v>0.01195775462962963</v>
      </c>
      <c r="AZ299" s="10">
        <v>294</v>
      </c>
      <c r="BA299" s="7" t="s">
        <v>42</v>
      </c>
      <c r="BB299" s="21" t="s">
        <v>1365</v>
      </c>
      <c r="BC299" s="92"/>
    </row>
    <row r="300" spans="32:55" ht="13.5">
      <c r="AF300" s="10">
        <v>295</v>
      </c>
      <c r="AG300" s="22" t="s">
        <v>20</v>
      </c>
      <c r="AH300" s="22" t="s">
        <v>1559</v>
      </c>
      <c r="AI300" s="93">
        <v>0.011959375000000001</v>
      </c>
      <c r="AZ300" s="10">
        <v>295</v>
      </c>
      <c r="BA300" s="7" t="s">
        <v>17</v>
      </c>
      <c r="BB300" s="21" t="s">
        <v>1369</v>
      </c>
      <c r="BC300" s="92"/>
    </row>
    <row r="301" spans="32:55" ht="13.5">
      <c r="AF301" s="10">
        <v>296</v>
      </c>
      <c r="AG301" s="22" t="s">
        <v>94</v>
      </c>
      <c r="AH301" s="22" t="s">
        <v>1449</v>
      </c>
      <c r="AI301" s="93">
        <v>0.01196087962962964</v>
      </c>
      <c r="AZ301" s="10">
        <v>296</v>
      </c>
      <c r="BA301" s="7" t="s">
        <v>19</v>
      </c>
      <c r="BB301" s="21" t="s">
        <v>1373</v>
      </c>
      <c r="BC301" s="92"/>
    </row>
    <row r="302" spans="32:55" ht="13.5">
      <c r="AF302" s="10">
        <v>297</v>
      </c>
      <c r="AG302" s="22" t="s">
        <v>37</v>
      </c>
      <c r="AH302" s="22" t="s">
        <v>1600</v>
      </c>
      <c r="AI302" s="92">
        <v>0.011970983796296296</v>
      </c>
      <c r="AZ302" s="10">
        <v>297</v>
      </c>
      <c r="BA302" s="7" t="s">
        <v>81</v>
      </c>
      <c r="BB302" s="21" t="s">
        <v>1377</v>
      </c>
      <c r="BC302" s="92"/>
    </row>
    <row r="303" spans="32:55" ht="13.5">
      <c r="AF303" s="10">
        <v>298</v>
      </c>
      <c r="AG303" s="22" t="s">
        <v>46</v>
      </c>
      <c r="AH303" s="22" t="s">
        <v>1786</v>
      </c>
      <c r="AI303" s="31">
        <v>0.01198449074074074</v>
      </c>
      <c r="AZ303" s="10">
        <v>298</v>
      </c>
      <c r="BA303" s="7" t="s">
        <v>45</v>
      </c>
      <c r="BB303" s="23" t="s">
        <v>1383</v>
      </c>
      <c r="BC303" s="92"/>
    </row>
    <row r="304" spans="32:55" ht="15" thickBot="1">
      <c r="AF304" s="10">
        <v>299</v>
      </c>
      <c r="AG304" s="22" t="s">
        <v>19</v>
      </c>
      <c r="AH304" s="22" t="s">
        <v>1809</v>
      </c>
      <c r="AI304" s="93">
        <v>0.011985486111111117</v>
      </c>
      <c r="AZ304" s="13">
        <v>299</v>
      </c>
      <c r="BA304" s="14" t="s">
        <v>29</v>
      </c>
      <c r="BB304" s="24" t="s">
        <v>1391</v>
      </c>
      <c r="BC304" s="94"/>
    </row>
    <row r="305" spans="32:35" ht="13.5">
      <c r="AF305" s="10">
        <v>300</v>
      </c>
      <c r="AG305" s="22" t="s">
        <v>20</v>
      </c>
      <c r="AH305" s="22" t="s">
        <v>1562</v>
      </c>
      <c r="AI305" s="92">
        <v>0.01199366898148148</v>
      </c>
    </row>
    <row r="306" spans="32:35" ht="13.5">
      <c r="AF306" s="10">
        <v>301</v>
      </c>
      <c r="AG306" s="22" t="s">
        <v>34</v>
      </c>
      <c r="AH306" s="22" t="s">
        <v>1653</v>
      </c>
      <c r="AI306" s="92">
        <v>0.011997766203703705</v>
      </c>
    </row>
    <row r="307" spans="32:35" ht="13.5">
      <c r="AF307" s="10">
        <v>302</v>
      </c>
      <c r="AG307" s="22" t="s">
        <v>8</v>
      </c>
      <c r="AH307" s="21" t="s">
        <v>1501</v>
      </c>
      <c r="AI307" s="92">
        <v>0.011997986111111114</v>
      </c>
    </row>
    <row r="308" spans="32:35" ht="13.5">
      <c r="AF308" s="10">
        <v>303</v>
      </c>
      <c r="AG308" s="22" t="s">
        <v>49</v>
      </c>
      <c r="AH308" s="22" t="s">
        <v>1526</v>
      </c>
      <c r="AI308" s="92">
        <v>0.011999189814814815</v>
      </c>
    </row>
    <row r="309" spans="32:35" ht="13.5">
      <c r="AF309" s="10">
        <v>304</v>
      </c>
      <c r="AG309" s="22" t="s">
        <v>8</v>
      </c>
      <c r="AH309" s="22" t="s">
        <v>1495</v>
      </c>
      <c r="AI309" s="92">
        <v>0.0120033912037037</v>
      </c>
    </row>
    <row r="310" spans="32:35" ht="13.5">
      <c r="AF310" s="10">
        <v>305</v>
      </c>
      <c r="AG310" s="22" t="s">
        <v>25</v>
      </c>
      <c r="AH310" s="22" t="s">
        <v>1856</v>
      </c>
      <c r="AI310" s="93">
        <v>0.012004201388888878</v>
      </c>
    </row>
    <row r="311" spans="32:35" ht="13.5">
      <c r="AF311" s="10">
        <v>306</v>
      </c>
      <c r="AG311" s="22" t="s">
        <v>33</v>
      </c>
      <c r="AH311" s="22" t="s">
        <v>1874</v>
      </c>
      <c r="AI311" s="93">
        <v>0.012015625000000002</v>
      </c>
    </row>
    <row r="312" spans="32:35" ht="13.5">
      <c r="AF312" s="10">
        <v>307</v>
      </c>
      <c r="AG312" s="22" t="s">
        <v>20</v>
      </c>
      <c r="AH312" s="22" t="s">
        <v>1558</v>
      </c>
      <c r="AI312" s="93">
        <v>0.012018206018518517</v>
      </c>
    </row>
    <row r="313" spans="32:35" ht="13.5">
      <c r="AF313" s="10">
        <v>308</v>
      </c>
      <c r="AG313" s="22" t="s">
        <v>28</v>
      </c>
      <c r="AH313" s="22" t="s">
        <v>1636</v>
      </c>
      <c r="AI313" s="92">
        <v>0.012019050925925924</v>
      </c>
    </row>
    <row r="314" spans="32:35" ht="13.5">
      <c r="AF314" s="10">
        <v>309</v>
      </c>
      <c r="AG314" s="22" t="s">
        <v>17</v>
      </c>
      <c r="AH314" s="22" t="s">
        <v>1795</v>
      </c>
      <c r="AI314" s="92">
        <v>0.012026585648148149</v>
      </c>
    </row>
    <row r="315" spans="32:35" ht="13.5">
      <c r="AF315" s="10">
        <v>310</v>
      </c>
      <c r="AG315" s="22" t="s">
        <v>34</v>
      </c>
      <c r="AH315" s="22" t="s">
        <v>1655</v>
      </c>
      <c r="AI315" s="93">
        <v>0.012037303240740739</v>
      </c>
    </row>
    <row r="316" spans="32:35" ht="13.5">
      <c r="AF316" s="10">
        <v>311</v>
      </c>
      <c r="AG316" s="22" t="s">
        <v>69</v>
      </c>
      <c r="AH316" s="23" t="s">
        <v>1933</v>
      </c>
      <c r="AI316" s="93">
        <v>0.012060185185185188</v>
      </c>
    </row>
    <row r="317" spans="32:35" ht="13.5">
      <c r="AF317" s="10">
        <v>312</v>
      </c>
      <c r="AG317" s="22" t="s">
        <v>51</v>
      </c>
      <c r="AH317" s="22" t="s">
        <v>1545</v>
      </c>
      <c r="AI317" s="92">
        <v>0.012066481481481484</v>
      </c>
    </row>
    <row r="318" spans="32:35" ht="13.5">
      <c r="AF318" s="10">
        <v>313</v>
      </c>
      <c r="AG318" s="22" t="s">
        <v>17</v>
      </c>
      <c r="AH318" s="22" t="s">
        <v>1800</v>
      </c>
      <c r="AI318" s="92">
        <v>0.012069791666666668</v>
      </c>
    </row>
    <row r="319" spans="32:35" ht="13.5">
      <c r="AF319" s="10">
        <v>314</v>
      </c>
      <c r="AG319" s="22" t="s">
        <v>27</v>
      </c>
      <c r="AH319" s="22" t="s">
        <v>1884</v>
      </c>
      <c r="AI319" s="93">
        <v>0.01207681712962963</v>
      </c>
    </row>
    <row r="320" spans="32:35" ht="13.5">
      <c r="AF320" s="10">
        <v>315</v>
      </c>
      <c r="AG320" s="22" t="s">
        <v>22</v>
      </c>
      <c r="AH320" s="22" t="s">
        <v>1620</v>
      </c>
      <c r="AI320" s="93">
        <v>0.012077581018518524</v>
      </c>
    </row>
    <row r="321" spans="32:35" ht="13.5">
      <c r="AF321" s="10">
        <v>316</v>
      </c>
      <c r="AG321" s="22" t="s">
        <v>44</v>
      </c>
      <c r="AH321" s="22" t="s">
        <v>1838</v>
      </c>
      <c r="AI321" s="93">
        <v>0.012087453703703704</v>
      </c>
    </row>
    <row r="322" spans="32:35" ht="13.5">
      <c r="AF322" s="10">
        <v>317</v>
      </c>
      <c r="AG322" s="22" t="s">
        <v>47</v>
      </c>
      <c r="AH322" s="22" t="s">
        <v>1778</v>
      </c>
      <c r="AI322" s="93">
        <v>0.012093715277777778</v>
      </c>
    </row>
    <row r="323" spans="32:35" ht="13.5">
      <c r="AF323" s="10">
        <v>318</v>
      </c>
      <c r="AG323" s="22" t="s">
        <v>41</v>
      </c>
      <c r="AH323" s="22" t="s">
        <v>1752</v>
      </c>
      <c r="AI323" s="93">
        <v>0.012096458333333338</v>
      </c>
    </row>
    <row r="324" spans="32:35" ht="13.5">
      <c r="AF324" s="10">
        <v>319</v>
      </c>
      <c r="AG324" s="22" t="s">
        <v>13</v>
      </c>
      <c r="AH324" s="22" t="s">
        <v>1671</v>
      </c>
      <c r="AI324" s="92">
        <v>0.012097997685185186</v>
      </c>
    </row>
    <row r="325" spans="32:35" ht="13.5">
      <c r="AF325" s="10">
        <v>320</v>
      </c>
      <c r="AG325" s="22" t="s">
        <v>34</v>
      </c>
      <c r="AH325" s="22" t="s">
        <v>1661</v>
      </c>
      <c r="AI325" s="93">
        <v>0.01210454861111111</v>
      </c>
    </row>
    <row r="326" spans="32:35" ht="13.5">
      <c r="AF326" s="10">
        <v>321</v>
      </c>
      <c r="AG326" s="22" t="s">
        <v>6</v>
      </c>
      <c r="AH326" s="22" t="s">
        <v>1471</v>
      </c>
      <c r="AI326" s="93">
        <v>0.012129351851851863</v>
      </c>
    </row>
    <row r="327" spans="32:35" ht="13.5">
      <c r="AF327" s="10">
        <v>322</v>
      </c>
      <c r="AG327" s="22" t="s">
        <v>35</v>
      </c>
      <c r="AH327" s="22" t="s">
        <v>1418</v>
      </c>
      <c r="AI327" s="92">
        <v>0.012139849537037038</v>
      </c>
    </row>
    <row r="328" spans="32:35" ht="13.5">
      <c r="AF328" s="10">
        <v>323</v>
      </c>
      <c r="AG328" s="22" t="s">
        <v>6</v>
      </c>
      <c r="AH328" s="21" t="s">
        <v>1474</v>
      </c>
      <c r="AI328" s="92">
        <v>0.012176666666666667</v>
      </c>
    </row>
    <row r="329" spans="32:35" ht="13.5">
      <c r="AF329" s="10">
        <v>324</v>
      </c>
      <c r="AG329" s="22" t="s">
        <v>94</v>
      </c>
      <c r="AH329" s="22" t="s">
        <v>1447</v>
      </c>
      <c r="AI329" s="93">
        <v>0.012177384259259252</v>
      </c>
    </row>
    <row r="330" spans="32:35" ht="13.5">
      <c r="AF330" s="10">
        <v>325</v>
      </c>
      <c r="AG330" s="22" t="s">
        <v>10</v>
      </c>
      <c r="AH330" s="22"/>
      <c r="AI330" s="92">
        <v>0.012179363425925929</v>
      </c>
    </row>
    <row r="331" spans="32:35" ht="13.5">
      <c r="AF331" s="10">
        <v>326</v>
      </c>
      <c r="AG331" s="20" t="s">
        <v>0</v>
      </c>
      <c r="AH331" s="20" t="s">
        <v>1695</v>
      </c>
      <c r="AI331" s="31">
        <v>0.012210219907407407</v>
      </c>
    </row>
    <row r="332" spans="32:35" ht="13.5">
      <c r="AF332" s="10">
        <v>327</v>
      </c>
      <c r="AG332" s="22" t="s">
        <v>16</v>
      </c>
      <c r="AH332" s="22" t="s">
        <v>1731</v>
      </c>
      <c r="AI332" s="92">
        <v>0.012212962962962962</v>
      </c>
    </row>
    <row r="333" spans="32:35" ht="13.5">
      <c r="AF333" s="10">
        <v>328</v>
      </c>
      <c r="AG333" s="22" t="s">
        <v>26</v>
      </c>
      <c r="AH333" s="22" t="s">
        <v>1865</v>
      </c>
      <c r="AI333" s="93">
        <v>0.012215277777777776</v>
      </c>
    </row>
    <row r="334" spans="32:35" ht="13.5">
      <c r="AF334" s="10">
        <v>329</v>
      </c>
      <c r="AG334" s="22" t="s">
        <v>49</v>
      </c>
      <c r="AH334" s="22" t="s">
        <v>1527</v>
      </c>
      <c r="AI334" s="92">
        <v>0.012220370370370373</v>
      </c>
    </row>
    <row r="335" spans="32:35" ht="13.5">
      <c r="AF335" s="10">
        <v>330</v>
      </c>
      <c r="AG335" s="22" t="s">
        <v>69</v>
      </c>
      <c r="AH335" s="21" t="s">
        <v>1914</v>
      </c>
      <c r="AI335" s="92">
        <v>0.012222222222222223</v>
      </c>
    </row>
    <row r="336" spans="32:35" ht="13.5">
      <c r="AF336" s="10">
        <v>331</v>
      </c>
      <c r="AG336" s="22" t="s">
        <v>22</v>
      </c>
      <c r="AH336" s="22" t="s">
        <v>1626</v>
      </c>
      <c r="AI336" s="93">
        <v>0.012241620370370368</v>
      </c>
    </row>
    <row r="337" spans="32:35" ht="13.5">
      <c r="AF337" s="10">
        <v>332</v>
      </c>
      <c r="AG337" s="22" t="s">
        <v>30</v>
      </c>
      <c r="AH337" s="22" t="s">
        <v>1887</v>
      </c>
      <c r="AI337" s="92">
        <v>0.012244710648148147</v>
      </c>
    </row>
    <row r="338" spans="32:35" ht="13.5">
      <c r="AF338" s="10">
        <v>333</v>
      </c>
      <c r="AG338" s="22" t="s">
        <v>50</v>
      </c>
      <c r="AH338" s="22"/>
      <c r="AI338" s="93">
        <v>0.012251932870370366</v>
      </c>
    </row>
    <row r="339" spans="32:35" ht="13.5">
      <c r="AF339" s="10">
        <v>334</v>
      </c>
      <c r="AG339" s="22" t="s">
        <v>4</v>
      </c>
      <c r="AH339" s="22" t="s">
        <v>1538</v>
      </c>
      <c r="AI339" s="92">
        <v>0.012268518518518519</v>
      </c>
    </row>
    <row r="340" spans="32:35" ht="13.5">
      <c r="AF340" s="10">
        <v>335</v>
      </c>
      <c r="AG340" s="20" t="s">
        <v>9</v>
      </c>
      <c r="AH340" s="23" t="s">
        <v>1516</v>
      </c>
      <c r="AI340" s="92">
        <v>0.012293715277777778</v>
      </c>
    </row>
    <row r="341" spans="32:35" ht="13.5">
      <c r="AF341" s="10">
        <v>336</v>
      </c>
      <c r="AG341" s="22" t="s">
        <v>43</v>
      </c>
      <c r="AH341" s="23" t="s">
        <v>1828</v>
      </c>
      <c r="AI341" s="31">
        <v>0.012320289351851844</v>
      </c>
    </row>
    <row r="342" spans="32:35" ht="13.5">
      <c r="AF342" s="10">
        <v>337</v>
      </c>
      <c r="AG342" s="22" t="s">
        <v>40</v>
      </c>
      <c r="AH342" s="22" t="s">
        <v>1744</v>
      </c>
      <c r="AI342" s="93">
        <v>0.012320833333333326</v>
      </c>
    </row>
    <row r="343" spans="32:35" ht="13.5">
      <c r="AF343" s="10">
        <v>338</v>
      </c>
      <c r="AG343" s="22" t="s">
        <v>19</v>
      </c>
      <c r="AH343" s="22" t="s">
        <v>1810</v>
      </c>
      <c r="AI343" s="93">
        <v>0.012321527777777772</v>
      </c>
    </row>
    <row r="344" spans="32:35" ht="13.5">
      <c r="AF344" s="10">
        <v>339</v>
      </c>
      <c r="AG344" s="22" t="s">
        <v>28</v>
      </c>
      <c r="AH344" s="22" t="s">
        <v>1644</v>
      </c>
      <c r="AI344" s="93">
        <v>0.012333796296296294</v>
      </c>
    </row>
    <row r="345" spans="32:35" ht="13.5">
      <c r="AF345" s="10">
        <v>340</v>
      </c>
      <c r="AG345" s="22" t="s">
        <v>20</v>
      </c>
      <c r="AH345" s="22" t="s">
        <v>1564</v>
      </c>
      <c r="AI345" s="93">
        <v>0.012335648148148151</v>
      </c>
    </row>
    <row r="346" spans="32:35" ht="13.5">
      <c r="AF346" s="10">
        <v>341</v>
      </c>
      <c r="AG346" s="22" t="s">
        <v>22</v>
      </c>
      <c r="AH346" s="22" t="s">
        <v>1623</v>
      </c>
      <c r="AI346" s="92">
        <v>0.01235644675925926</v>
      </c>
    </row>
    <row r="347" spans="32:35" ht="13.5">
      <c r="AF347" s="10">
        <v>342</v>
      </c>
      <c r="AG347" s="22" t="s">
        <v>69</v>
      </c>
      <c r="AH347" s="22" t="s">
        <v>1409</v>
      </c>
      <c r="AI347" s="98">
        <v>0.012372685185185186</v>
      </c>
    </row>
    <row r="348" spans="32:35" ht="13.5">
      <c r="AF348" s="10">
        <v>343</v>
      </c>
      <c r="AG348" s="22" t="s">
        <v>29</v>
      </c>
      <c r="AH348" s="22" t="s">
        <v>1709</v>
      </c>
      <c r="AI348" s="93">
        <v>0.012389386574074072</v>
      </c>
    </row>
    <row r="349" spans="32:35" ht="13.5">
      <c r="AF349" s="10">
        <v>344</v>
      </c>
      <c r="AG349" s="22" t="s">
        <v>54</v>
      </c>
      <c r="AH349" s="21" t="s">
        <v>1894</v>
      </c>
      <c r="AI349" s="31">
        <v>0.012409687500000002</v>
      </c>
    </row>
    <row r="350" spans="32:35" ht="13.5">
      <c r="AF350" s="10">
        <v>345</v>
      </c>
      <c r="AG350" s="22" t="s">
        <v>8</v>
      </c>
      <c r="AH350" s="22" t="s">
        <v>1494</v>
      </c>
      <c r="AI350" s="92">
        <v>0.012411805555555556</v>
      </c>
    </row>
    <row r="351" spans="32:35" ht="13.5">
      <c r="AF351" s="10">
        <v>346</v>
      </c>
      <c r="AG351" s="22" t="s">
        <v>69</v>
      </c>
      <c r="AH351" s="21" t="s">
        <v>1919</v>
      </c>
      <c r="AI351" s="93">
        <v>0.012418981481481479</v>
      </c>
    </row>
    <row r="352" spans="32:35" ht="13.5">
      <c r="AF352" s="10">
        <v>347</v>
      </c>
      <c r="AG352" s="22" t="s">
        <v>54</v>
      </c>
      <c r="AH352" s="21" t="s">
        <v>1056</v>
      </c>
      <c r="AI352" s="31">
        <v>0.012425844907407406</v>
      </c>
    </row>
    <row r="353" spans="32:35" ht="13.5">
      <c r="AF353" s="10">
        <v>348</v>
      </c>
      <c r="AG353" s="22" t="s">
        <v>29</v>
      </c>
      <c r="AH353" s="22" t="s">
        <v>1712</v>
      </c>
      <c r="AI353" s="93">
        <v>0.012426620370370373</v>
      </c>
    </row>
    <row r="354" spans="32:35" ht="13.5">
      <c r="AF354" s="10">
        <v>349</v>
      </c>
      <c r="AG354" s="22" t="s">
        <v>13</v>
      </c>
      <c r="AH354" s="22" t="s">
        <v>1673</v>
      </c>
      <c r="AI354" s="93">
        <v>0.012435416666666668</v>
      </c>
    </row>
    <row r="355" spans="32:35" ht="13.5">
      <c r="AF355" s="10">
        <v>350</v>
      </c>
      <c r="AG355" s="22" t="s">
        <v>30</v>
      </c>
      <c r="AH355" s="22" t="s">
        <v>1888</v>
      </c>
      <c r="AI355" s="92">
        <v>0.012452013888888886</v>
      </c>
    </row>
    <row r="356" spans="32:35" ht="13.5">
      <c r="AF356" s="10">
        <v>351</v>
      </c>
      <c r="AG356" s="22" t="s">
        <v>4</v>
      </c>
      <c r="AH356" s="22" t="s">
        <v>1543</v>
      </c>
      <c r="AI356" s="93">
        <v>0.012452824074074088</v>
      </c>
    </row>
    <row r="357" spans="32:35" ht="13.5">
      <c r="AF357" s="10">
        <v>352</v>
      </c>
      <c r="AG357" s="22" t="s">
        <v>29</v>
      </c>
      <c r="AH357" s="22" t="s">
        <v>1708</v>
      </c>
      <c r="AI357" s="92">
        <v>0.012458449074074075</v>
      </c>
    </row>
    <row r="358" spans="32:35" ht="13.5">
      <c r="AF358" s="10">
        <v>353</v>
      </c>
      <c r="AG358" s="22" t="s">
        <v>4</v>
      </c>
      <c r="AH358" s="22" t="s">
        <v>1540</v>
      </c>
      <c r="AI358" s="93">
        <v>0.012463541666666671</v>
      </c>
    </row>
    <row r="359" spans="32:35" ht="13.5">
      <c r="AF359" s="10">
        <v>354</v>
      </c>
      <c r="AG359" s="22" t="s">
        <v>13</v>
      </c>
      <c r="AH359" s="22" t="s">
        <v>1676</v>
      </c>
      <c r="AI359" s="93">
        <v>0.012480671296296292</v>
      </c>
    </row>
    <row r="360" spans="32:35" ht="13.5">
      <c r="AF360" s="10">
        <v>355</v>
      </c>
      <c r="AG360" s="22" t="s">
        <v>38</v>
      </c>
      <c r="AH360" s="22" t="s">
        <v>1590</v>
      </c>
      <c r="AI360" s="93">
        <v>0.012488391203703701</v>
      </c>
    </row>
    <row r="361" spans="32:35" ht="13.5">
      <c r="AF361" s="10">
        <v>356</v>
      </c>
      <c r="AG361" s="22" t="s">
        <v>50</v>
      </c>
      <c r="AH361" s="22"/>
      <c r="AI361" s="93">
        <v>0.012492060185185182</v>
      </c>
    </row>
    <row r="362" spans="32:35" ht="13.5">
      <c r="AF362" s="10">
        <v>357</v>
      </c>
      <c r="AG362" s="22" t="s">
        <v>2</v>
      </c>
      <c r="AH362" s="22" t="s">
        <v>1849</v>
      </c>
      <c r="AI362" s="93">
        <v>0.012507951388888883</v>
      </c>
    </row>
    <row r="363" spans="32:35" ht="13.5">
      <c r="AF363" s="10">
        <v>358</v>
      </c>
      <c r="AG363" s="22" t="s">
        <v>69</v>
      </c>
      <c r="AH363" s="23" t="s">
        <v>1923</v>
      </c>
      <c r="AI363" s="93">
        <v>0.012511574074074078</v>
      </c>
    </row>
    <row r="364" spans="32:35" ht="13.5">
      <c r="AF364" s="10">
        <v>359</v>
      </c>
      <c r="AG364" s="22" t="s">
        <v>19</v>
      </c>
      <c r="AH364" s="22" t="s">
        <v>1811</v>
      </c>
      <c r="AI364" s="93">
        <v>0.012516435185185186</v>
      </c>
    </row>
    <row r="365" spans="32:35" ht="13.5">
      <c r="AF365" s="10">
        <v>360</v>
      </c>
      <c r="AG365" s="22" t="s">
        <v>12</v>
      </c>
      <c r="AH365" s="22" t="s">
        <v>1903</v>
      </c>
      <c r="AI365" s="31">
        <v>0.012517824074074075</v>
      </c>
    </row>
    <row r="366" spans="32:35" ht="13.5">
      <c r="AF366" s="10">
        <v>361</v>
      </c>
      <c r="AG366" s="22" t="s">
        <v>48</v>
      </c>
      <c r="AH366" s="22" t="s">
        <v>1909</v>
      </c>
      <c r="AI366" s="93">
        <v>0.01252303240740741</v>
      </c>
    </row>
    <row r="367" spans="32:35" ht="13.5">
      <c r="AF367" s="10">
        <v>362</v>
      </c>
      <c r="AG367" s="22" t="s">
        <v>1</v>
      </c>
      <c r="AH367" s="22" t="s">
        <v>1440</v>
      </c>
      <c r="AI367" s="92">
        <v>0.01252303240740741</v>
      </c>
    </row>
    <row r="368" spans="32:35" ht="13.5">
      <c r="AF368" s="10">
        <v>363</v>
      </c>
      <c r="AG368" s="22" t="s">
        <v>5</v>
      </c>
      <c r="AH368" s="22" t="s">
        <v>1770</v>
      </c>
      <c r="AI368" s="93">
        <v>0.012530011574074074</v>
      </c>
    </row>
    <row r="369" spans="32:35" ht="13.5">
      <c r="AF369" s="10">
        <v>364</v>
      </c>
      <c r="AG369" s="22" t="s">
        <v>37</v>
      </c>
      <c r="AH369" s="22" t="s">
        <v>1605</v>
      </c>
      <c r="AI369" s="93">
        <v>0.012555555555555542</v>
      </c>
    </row>
    <row r="370" spans="32:35" ht="13.5">
      <c r="AF370" s="10">
        <v>365</v>
      </c>
      <c r="AG370" s="22" t="s">
        <v>29</v>
      </c>
      <c r="AH370" s="22" t="s">
        <v>1711</v>
      </c>
      <c r="AI370" s="93">
        <v>0.012556168981481486</v>
      </c>
    </row>
    <row r="371" spans="32:35" ht="13.5">
      <c r="AF371" s="10">
        <v>366</v>
      </c>
      <c r="AG371" s="22" t="s">
        <v>46</v>
      </c>
      <c r="AH371" s="21" t="s">
        <v>1787</v>
      </c>
      <c r="AI371" s="31">
        <v>0.012558333333333335</v>
      </c>
    </row>
    <row r="372" spans="32:35" ht="13.5">
      <c r="AF372" s="10">
        <v>367</v>
      </c>
      <c r="AG372" s="22" t="s">
        <v>14</v>
      </c>
      <c r="AH372" s="22" t="s">
        <v>1460</v>
      </c>
      <c r="AI372" s="93">
        <v>0.012559641203703703</v>
      </c>
    </row>
    <row r="373" spans="32:35" ht="13.5">
      <c r="AF373" s="10">
        <v>368</v>
      </c>
      <c r="AG373" s="22" t="s">
        <v>24</v>
      </c>
      <c r="AH373" s="22" t="s">
        <v>1586</v>
      </c>
      <c r="AI373" s="93">
        <v>0.012573229166666658</v>
      </c>
    </row>
    <row r="374" spans="32:35" ht="13.5">
      <c r="AF374" s="10">
        <v>369</v>
      </c>
      <c r="AG374" s="22" t="s">
        <v>17</v>
      </c>
      <c r="AH374" s="22" t="s">
        <v>1805</v>
      </c>
      <c r="AI374" s="93">
        <v>0.012582453703703707</v>
      </c>
    </row>
    <row r="375" spans="32:35" ht="13.5">
      <c r="AF375" s="10">
        <v>370</v>
      </c>
      <c r="AG375" s="22" t="s">
        <v>31</v>
      </c>
      <c r="AH375" s="22" t="s">
        <v>1718</v>
      </c>
      <c r="AI375" s="93">
        <v>0.012598993055555563</v>
      </c>
    </row>
    <row r="376" spans="32:35" ht="13.5">
      <c r="AF376" s="10">
        <v>371</v>
      </c>
      <c r="AG376" s="22" t="s">
        <v>48</v>
      </c>
      <c r="AH376" s="22" t="s">
        <v>1904</v>
      </c>
      <c r="AI376" s="92">
        <v>0.012600694444444444</v>
      </c>
    </row>
    <row r="377" spans="32:35" ht="13.5">
      <c r="AF377" s="10">
        <v>372</v>
      </c>
      <c r="AG377" s="22" t="s">
        <v>1</v>
      </c>
      <c r="AH377" s="22" t="s">
        <v>1435</v>
      </c>
      <c r="AI377" s="92">
        <v>0.012600694444444444</v>
      </c>
    </row>
    <row r="378" spans="32:35" ht="13.5">
      <c r="AF378" s="10">
        <v>373</v>
      </c>
      <c r="AG378" s="22" t="s">
        <v>14</v>
      </c>
      <c r="AH378" s="22" t="s">
        <v>1451</v>
      </c>
      <c r="AI378" s="92">
        <v>0.012605405092592592</v>
      </c>
    </row>
    <row r="379" spans="32:35" ht="13.5">
      <c r="AF379" s="10">
        <v>374</v>
      </c>
      <c r="AG379" s="22" t="s">
        <v>34</v>
      </c>
      <c r="AH379" s="22" t="s">
        <v>1657</v>
      </c>
      <c r="AI379" s="93">
        <v>0.012608564814814816</v>
      </c>
    </row>
    <row r="380" spans="32:35" ht="13.5">
      <c r="AF380" s="10">
        <v>375</v>
      </c>
      <c r="AG380" s="22" t="s">
        <v>69</v>
      </c>
      <c r="AH380" s="21" t="s">
        <v>1915</v>
      </c>
      <c r="AI380" s="92">
        <v>0.012615740740740742</v>
      </c>
    </row>
    <row r="381" spans="32:35" ht="13.5">
      <c r="AF381" s="10">
        <v>376</v>
      </c>
      <c r="AG381" s="22" t="s">
        <v>23</v>
      </c>
      <c r="AH381" s="22" t="s">
        <v>1739</v>
      </c>
      <c r="AI381" s="93">
        <v>0.012632337962962967</v>
      </c>
    </row>
    <row r="382" spans="32:35" ht="13.5">
      <c r="AF382" s="10">
        <v>377</v>
      </c>
      <c r="AG382" s="22" t="s">
        <v>22</v>
      </c>
      <c r="AH382" s="23" t="s">
        <v>1633</v>
      </c>
      <c r="AI382" s="31">
        <v>0.012633877314814808</v>
      </c>
    </row>
    <row r="383" spans="32:35" ht="13.5">
      <c r="AF383" s="10">
        <v>378</v>
      </c>
      <c r="AG383" s="22" t="s">
        <v>17</v>
      </c>
      <c r="AH383" s="22" t="s">
        <v>1804</v>
      </c>
      <c r="AI383" s="93">
        <v>0.012636111111111105</v>
      </c>
    </row>
    <row r="384" spans="32:35" ht="13.5">
      <c r="AF384" s="10">
        <v>379</v>
      </c>
      <c r="AG384" s="22" t="s">
        <v>69</v>
      </c>
      <c r="AH384" s="22" t="s">
        <v>1410</v>
      </c>
      <c r="AI384" s="98">
        <v>0.012638888888888889</v>
      </c>
    </row>
    <row r="385" spans="32:35" ht="13.5">
      <c r="AF385" s="10">
        <v>380</v>
      </c>
      <c r="AG385" s="22" t="s">
        <v>22</v>
      </c>
      <c r="AH385" s="22" t="s">
        <v>1624</v>
      </c>
      <c r="AI385" s="92">
        <v>0.012648148148148148</v>
      </c>
    </row>
    <row r="386" spans="32:35" ht="13.5">
      <c r="AF386" s="10">
        <v>381</v>
      </c>
      <c r="AG386" s="22" t="s">
        <v>39</v>
      </c>
      <c r="AH386" s="22" t="s">
        <v>1415</v>
      </c>
      <c r="AI386" s="93">
        <v>0.012664085648148152</v>
      </c>
    </row>
    <row r="387" spans="32:35" ht="13.5">
      <c r="AF387" s="10">
        <v>382</v>
      </c>
      <c r="AG387" s="22" t="s">
        <v>39</v>
      </c>
      <c r="AH387" s="22" t="s">
        <v>1414</v>
      </c>
      <c r="AI387" s="93">
        <v>0.012670682870370369</v>
      </c>
    </row>
    <row r="388" spans="32:35" ht="13.5">
      <c r="AF388" s="10">
        <v>383</v>
      </c>
      <c r="AG388" s="22" t="s">
        <v>26</v>
      </c>
      <c r="AH388" s="22" t="s">
        <v>1864</v>
      </c>
      <c r="AI388" s="93">
        <v>0.01267581018518519</v>
      </c>
    </row>
    <row r="389" spans="32:35" ht="13.5">
      <c r="AF389" s="10">
        <v>384</v>
      </c>
      <c r="AG389" s="22" t="s">
        <v>8</v>
      </c>
      <c r="AH389" s="22" t="s">
        <v>1497</v>
      </c>
      <c r="AI389" s="93">
        <v>0.012685150462962959</v>
      </c>
    </row>
    <row r="390" spans="32:35" ht="13.5">
      <c r="AF390" s="10">
        <v>385</v>
      </c>
      <c r="AG390" s="22" t="s">
        <v>69</v>
      </c>
      <c r="AH390" s="23" t="s">
        <v>1924</v>
      </c>
      <c r="AI390" s="93">
        <v>0.012685185185185181</v>
      </c>
    </row>
    <row r="391" spans="32:35" ht="13.5">
      <c r="AF391" s="10">
        <v>386</v>
      </c>
      <c r="AG391" s="22" t="s">
        <v>16</v>
      </c>
      <c r="AH391" s="22" t="s">
        <v>1734</v>
      </c>
      <c r="AI391" s="93">
        <v>0.01269166666666667</v>
      </c>
    </row>
    <row r="392" spans="32:35" ht="13.5">
      <c r="AF392" s="10">
        <v>387</v>
      </c>
      <c r="AG392" s="22" t="s">
        <v>16</v>
      </c>
      <c r="AH392" s="22" t="s">
        <v>1735</v>
      </c>
      <c r="AI392" s="93">
        <v>0.012710300925925927</v>
      </c>
    </row>
    <row r="393" spans="32:35" ht="13.5">
      <c r="AF393" s="10">
        <v>388</v>
      </c>
      <c r="AG393" s="22" t="s">
        <v>11</v>
      </c>
      <c r="AH393" s="22" t="s">
        <v>1481</v>
      </c>
      <c r="AI393" s="93">
        <v>0.01271631944444445</v>
      </c>
    </row>
    <row r="394" spans="32:35" ht="13.5">
      <c r="AF394" s="10">
        <v>389</v>
      </c>
      <c r="AG394" s="22" t="s">
        <v>29</v>
      </c>
      <c r="AH394" s="22" t="s">
        <v>1710</v>
      </c>
      <c r="AI394" s="93">
        <v>0.012728206018518519</v>
      </c>
    </row>
    <row r="395" spans="32:35" ht="13.5">
      <c r="AF395" s="10">
        <v>390</v>
      </c>
      <c r="AG395" s="22" t="s">
        <v>27</v>
      </c>
      <c r="AH395" s="22" t="s">
        <v>1886</v>
      </c>
      <c r="AI395" s="93">
        <v>0.012729826388888886</v>
      </c>
    </row>
    <row r="396" spans="32:35" ht="13.5">
      <c r="AF396" s="10">
        <v>391</v>
      </c>
      <c r="AG396" s="22" t="s">
        <v>22</v>
      </c>
      <c r="AH396" s="22" t="s">
        <v>1627</v>
      </c>
      <c r="AI396" s="93">
        <v>0.012746493055555565</v>
      </c>
    </row>
    <row r="397" spans="32:35" ht="13.5">
      <c r="AF397" s="10">
        <v>392</v>
      </c>
      <c r="AG397" s="22" t="s">
        <v>10</v>
      </c>
      <c r="AH397" s="22"/>
      <c r="AI397" s="93">
        <v>0.012762881944444443</v>
      </c>
    </row>
    <row r="398" spans="32:35" ht="13.5">
      <c r="AF398" s="10">
        <v>393</v>
      </c>
      <c r="AG398" s="22" t="s">
        <v>22</v>
      </c>
      <c r="AH398" s="23" t="s">
        <v>1632</v>
      </c>
      <c r="AI398" s="31">
        <v>0.012778854166666673</v>
      </c>
    </row>
    <row r="399" spans="32:35" ht="13.5">
      <c r="AF399" s="10">
        <v>394</v>
      </c>
      <c r="AG399" s="22" t="s">
        <v>13</v>
      </c>
      <c r="AH399" s="22" t="s">
        <v>1674</v>
      </c>
      <c r="AI399" s="93">
        <v>0.01279826388888889</v>
      </c>
    </row>
    <row r="400" spans="32:35" ht="13.5">
      <c r="AF400" s="10">
        <v>395</v>
      </c>
      <c r="AG400" s="22" t="s">
        <v>25</v>
      </c>
      <c r="AH400" s="22" t="s">
        <v>1853</v>
      </c>
      <c r="AI400" s="93">
        <v>0.012808101851851848</v>
      </c>
    </row>
    <row r="401" spans="32:35" ht="13.5">
      <c r="AF401" s="10">
        <v>396</v>
      </c>
      <c r="AG401" s="22" t="s">
        <v>69</v>
      </c>
      <c r="AH401" s="21" t="s">
        <v>1920</v>
      </c>
      <c r="AI401" s="93">
        <v>0.012812500000000001</v>
      </c>
    </row>
    <row r="402" spans="32:35" ht="13.5">
      <c r="AF402" s="10">
        <v>397</v>
      </c>
      <c r="AG402" s="22" t="s">
        <v>37</v>
      </c>
      <c r="AH402" s="22" t="s">
        <v>1604</v>
      </c>
      <c r="AI402" s="93">
        <v>0.012825428240740747</v>
      </c>
    </row>
    <row r="403" spans="32:35" ht="13.5">
      <c r="AF403" s="10">
        <v>398</v>
      </c>
      <c r="AG403" s="22" t="s">
        <v>45</v>
      </c>
      <c r="AH403" s="22" t="s">
        <v>1867</v>
      </c>
      <c r="AI403" s="92">
        <v>0.012855243055555554</v>
      </c>
    </row>
    <row r="404" spans="32:35" ht="13.5">
      <c r="AF404" s="10">
        <v>399</v>
      </c>
      <c r="AG404" s="22" t="s">
        <v>69</v>
      </c>
      <c r="AH404" s="23" t="s">
        <v>1929</v>
      </c>
      <c r="AI404" s="93">
        <v>0.012858796296296306</v>
      </c>
    </row>
    <row r="405" spans="32:35" ht="13.5">
      <c r="AF405" s="10">
        <v>400</v>
      </c>
      <c r="AG405" s="22" t="s">
        <v>42</v>
      </c>
      <c r="AH405" s="22" t="s">
        <v>1574</v>
      </c>
      <c r="AI405" s="93">
        <v>0.012866782407407407</v>
      </c>
    </row>
    <row r="406" spans="32:35" ht="13.5">
      <c r="AF406" s="10">
        <v>401</v>
      </c>
      <c r="AG406" s="22" t="s">
        <v>1</v>
      </c>
      <c r="AH406" s="22" t="s">
        <v>1443</v>
      </c>
      <c r="AI406" s="92">
        <v>0.012866782407407407</v>
      </c>
    </row>
    <row r="407" spans="32:35" ht="13.5">
      <c r="AF407" s="10">
        <v>402</v>
      </c>
      <c r="AG407" s="22" t="s">
        <v>39</v>
      </c>
      <c r="AH407" s="22" t="s">
        <v>1412</v>
      </c>
      <c r="AI407" s="92">
        <v>0.012875659722222224</v>
      </c>
    </row>
    <row r="408" spans="32:35" ht="13.5">
      <c r="AF408" s="10">
        <v>403</v>
      </c>
      <c r="AG408" s="22" t="s">
        <v>39</v>
      </c>
      <c r="AH408" s="22" t="s">
        <v>1411</v>
      </c>
      <c r="AI408" s="92">
        <v>0.012900729166666666</v>
      </c>
    </row>
    <row r="409" spans="32:35" ht="13.5">
      <c r="AF409" s="10">
        <v>404</v>
      </c>
      <c r="AG409" s="22" t="s">
        <v>28</v>
      </c>
      <c r="AH409" s="22" t="s">
        <v>1643</v>
      </c>
      <c r="AI409" s="93">
        <v>0.012901273148148148</v>
      </c>
    </row>
    <row r="410" spans="32:35" ht="13.5">
      <c r="AF410" s="10">
        <v>405</v>
      </c>
      <c r="AG410" s="22" t="s">
        <v>8</v>
      </c>
      <c r="AH410" s="22" t="s">
        <v>1498</v>
      </c>
      <c r="AI410" s="93">
        <v>0.012904351851851854</v>
      </c>
    </row>
    <row r="411" spans="32:35" ht="13.5">
      <c r="AF411" s="10">
        <v>406</v>
      </c>
      <c r="AG411" s="22" t="s">
        <v>14</v>
      </c>
      <c r="AH411" s="22" t="s">
        <v>1453</v>
      </c>
      <c r="AI411" s="92">
        <v>0.012913657407407408</v>
      </c>
    </row>
    <row r="412" spans="32:35" ht="13.5">
      <c r="AF412" s="10">
        <v>407</v>
      </c>
      <c r="AG412" s="22" t="s">
        <v>31</v>
      </c>
      <c r="AH412" s="22" t="s">
        <v>1717</v>
      </c>
      <c r="AI412" s="93">
        <v>0.012915624999999993</v>
      </c>
    </row>
    <row r="413" spans="32:35" ht="13.5">
      <c r="AF413" s="10">
        <v>408</v>
      </c>
      <c r="AG413" s="22" t="s">
        <v>6</v>
      </c>
      <c r="AH413" s="21" t="s">
        <v>1475</v>
      </c>
      <c r="AI413" s="92">
        <v>0.012921527777777778</v>
      </c>
    </row>
    <row r="414" spans="32:35" ht="13.5">
      <c r="AF414" s="10">
        <v>409</v>
      </c>
      <c r="AG414" s="22" t="s">
        <v>22</v>
      </c>
      <c r="AH414" s="22" t="s">
        <v>1621</v>
      </c>
      <c r="AI414" s="93">
        <v>0.012948645833333335</v>
      </c>
    </row>
    <row r="415" spans="32:35" ht="13.5">
      <c r="AF415" s="10">
        <v>410</v>
      </c>
      <c r="AG415" s="22" t="s">
        <v>35</v>
      </c>
      <c r="AH415" s="22" t="s">
        <v>1421</v>
      </c>
      <c r="AI415" s="93">
        <v>0.012952395833333331</v>
      </c>
    </row>
    <row r="416" spans="32:35" ht="13.5">
      <c r="AF416" s="10">
        <v>411</v>
      </c>
      <c r="AG416" s="22" t="s">
        <v>31</v>
      </c>
      <c r="AH416" s="22" t="s">
        <v>1716</v>
      </c>
      <c r="AI416" s="93">
        <v>0.012959768518518516</v>
      </c>
    </row>
    <row r="417" spans="32:35" ht="13.5">
      <c r="AF417" s="10">
        <v>412</v>
      </c>
      <c r="AG417" s="22" t="s">
        <v>41</v>
      </c>
      <c r="AH417" s="22" t="s">
        <v>1749</v>
      </c>
      <c r="AI417" s="93">
        <v>0.012963229166666666</v>
      </c>
    </row>
    <row r="418" spans="32:35" ht="13.5">
      <c r="AF418" s="10">
        <v>413</v>
      </c>
      <c r="AG418" s="22" t="s">
        <v>17</v>
      </c>
      <c r="AH418" s="22" t="s">
        <v>1802</v>
      </c>
      <c r="AI418" s="93">
        <v>0.012974340277777784</v>
      </c>
    </row>
    <row r="419" spans="32:35" ht="13.5">
      <c r="AF419" s="10">
        <v>414</v>
      </c>
      <c r="AG419" s="22" t="s">
        <v>39</v>
      </c>
      <c r="AH419" s="22" t="s">
        <v>1413</v>
      </c>
      <c r="AI419" s="93">
        <v>0.012990428240740738</v>
      </c>
    </row>
    <row r="420" spans="32:35" ht="13.5">
      <c r="AF420" s="10">
        <v>415</v>
      </c>
      <c r="AG420" s="22" t="s">
        <v>22</v>
      </c>
      <c r="AH420" s="23" t="s">
        <v>1634</v>
      </c>
      <c r="AI420" s="31">
        <v>0.013002500000000014</v>
      </c>
    </row>
    <row r="421" spans="32:35" ht="13.5">
      <c r="AF421" s="10">
        <v>416</v>
      </c>
      <c r="AG421" s="22" t="s">
        <v>32</v>
      </c>
      <c r="AH421" s="22" t="s">
        <v>1816</v>
      </c>
      <c r="AI421" s="93">
        <v>0.013015937499999998</v>
      </c>
    </row>
    <row r="422" spans="32:35" ht="13.5">
      <c r="AF422" s="10">
        <v>417</v>
      </c>
      <c r="AG422" s="22" t="s">
        <v>8</v>
      </c>
      <c r="AH422" s="21" t="s">
        <v>1507</v>
      </c>
      <c r="AI422" s="92">
        <v>0.013027708333333332</v>
      </c>
    </row>
    <row r="423" spans="32:35" ht="13.5">
      <c r="AF423" s="10">
        <v>418</v>
      </c>
      <c r="AG423" s="22" t="s">
        <v>14</v>
      </c>
      <c r="AH423" s="22" t="s">
        <v>1452</v>
      </c>
      <c r="AI423" s="93">
        <v>0.013059328703703705</v>
      </c>
    </row>
    <row r="424" spans="32:35" ht="13.5">
      <c r="AF424" s="10">
        <v>419</v>
      </c>
      <c r="AG424" s="22" t="s">
        <v>32</v>
      </c>
      <c r="AH424" s="22" t="s">
        <v>1813</v>
      </c>
      <c r="AI424" s="92">
        <v>0.013066701388888888</v>
      </c>
    </row>
    <row r="425" spans="32:35" ht="13.5">
      <c r="AF425" s="10">
        <v>420</v>
      </c>
      <c r="AG425" s="22" t="s">
        <v>5</v>
      </c>
      <c r="AH425" s="22" t="s">
        <v>1768</v>
      </c>
      <c r="AI425" s="93">
        <v>0.013088692129629622</v>
      </c>
    </row>
    <row r="426" spans="32:35" ht="13.5">
      <c r="AF426" s="10">
        <v>421</v>
      </c>
      <c r="AG426" s="22" t="s">
        <v>37</v>
      </c>
      <c r="AH426" s="22" t="s">
        <v>1602</v>
      </c>
      <c r="AI426" s="93">
        <v>0.01312673611111111</v>
      </c>
    </row>
    <row r="427" spans="32:35" ht="13.5">
      <c r="AF427" s="10">
        <v>422</v>
      </c>
      <c r="AG427" s="22" t="s">
        <v>69</v>
      </c>
      <c r="AH427" s="23" t="s">
        <v>1930</v>
      </c>
      <c r="AI427" s="93">
        <v>0.013148148148148152</v>
      </c>
    </row>
    <row r="428" spans="32:35" ht="13.5">
      <c r="AF428" s="10">
        <v>423</v>
      </c>
      <c r="AG428" s="22" t="s">
        <v>41</v>
      </c>
      <c r="AH428" s="22" t="s">
        <v>1750</v>
      </c>
      <c r="AI428" s="93">
        <v>0.013170532407407405</v>
      </c>
    </row>
    <row r="429" spans="32:35" ht="13.5">
      <c r="AF429" s="10">
        <v>424</v>
      </c>
      <c r="AG429" s="22" t="s">
        <v>32</v>
      </c>
      <c r="AH429" s="22" t="s">
        <v>1814</v>
      </c>
      <c r="AI429" s="93">
        <v>0.013188773148148147</v>
      </c>
    </row>
    <row r="430" spans="32:35" ht="13.5">
      <c r="AF430" s="10">
        <v>425</v>
      </c>
      <c r="AG430" s="22" t="s">
        <v>26</v>
      </c>
      <c r="AH430" s="22" t="s">
        <v>1863</v>
      </c>
      <c r="AI430" s="93">
        <v>0.013222604166666659</v>
      </c>
    </row>
    <row r="431" spans="32:35" ht="13.5">
      <c r="AF431" s="10">
        <v>426</v>
      </c>
      <c r="AG431" s="22" t="s">
        <v>32</v>
      </c>
      <c r="AH431" s="22" t="s">
        <v>1815</v>
      </c>
      <c r="AI431" s="93">
        <v>0.013243750000000006</v>
      </c>
    </row>
    <row r="432" spans="32:35" ht="13.5">
      <c r="AF432" s="10">
        <v>427</v>
      </c>
      <c r="AG432" s="22" t="s">
        <v>27</v>
      </c>
      <c r="AH432" s="22" t="s">
        <v>1882</v>
      </c>
      <c r="AI432" s="92">
        <v>0.013245752314814814</v>
      </c>
    </row>
    <row r="433" spans="32:35" ht="13.5">
      <c r="AF433" s="10">
        <v>428</v>
      </c>
      <c r="AG433" s="22" t="s">
        <v>41</v>
      </c>
      <c r="AH433" s="22" t="s">
        <v>1747</v>
      </c>
      <c r="AI433" s="92">
        <v>0.013246261574074075</v>
      </c>
    </row>
    <row r="434" spans="32:35" ht="13.5">
      <c r="AF434" s="10">
        <v>429</v>
      </c>
      <c r="AG434" s="20" t="s">
        <v>5</v>
      </c>
      <c r="AH434" s="20" t="s">
        <v>1772</v>
      </c>
      <c r="AI434" s="31">
        <v>0.013265856481481481</v>
      </c>
    </row>
    <row r="435" spans="32:35" ht="13.5">
      <c r="AF435" s="10">
        <v>430</v>
      </c>
      <c r="AG435" s="22" t="s">
        <v>25</v>
      </c>
      <c r="AH435" s="22" t="s">
        <v>1852</v>
      </c>
      <c r="AI435" s="92">
        <v>0.013290277777777774</v>
      </c>
    </row>
    <row r="436" spans="32:35" ht="13.5">
      <c r="AF436" s="10">
        <v>431</v>
      </c>
      <c r="AG436" s="22" t="s">
        <v>42</v>
      </c>
      <c r="AH436" s="22" t="s">
        <v>1577</v>
      </c>
      <c r="AI436" s="93">
        <v>0.013294328703703694</v>
      </c>
    </row>
    <row r="437" spans="32:35" ht="13.5">
      <c r="AF437" s="10">
        <v>432</v>
      </c>
      <c r="AG437" s="22" t="s">
        <v>20</v>
      </c>
      <c r="AH437" s="22" t="s">
        <v>1566</v>
      </c>
      <c r="AI437" s="93">
        <v>0.013294907407407408</v>
      </c>
    </row>
    <row r="438" spans="32:35" ht="13.5">
      <c r="AF438" s="10">
        <v>433</v>
      </c>
      <c r="AG438" s="22" t="s">
        <v>69</v>
      </c>
      <c r="AH438" s="23" t="s">
        <v>1925</v>
      </c>
      <c r="AI438" s="93">
        <v>0.013310185185185182</v>
      </c>
    </row>
    <row r="439" spans="32:35" ht="13.5">
      <c r="AF439" s="10">
        <v>434</v>
      </c>
      <c r="AG439" s="22" t="s">
        <v>37</v>
      </c>
      <c r="AH439" s="22" t="s">
        <v>1607</v>
      </c>
      <c r="AI439" s="92">
        <v>0.013374351851851853</v>
      </c>
    </row>
    <row r="440" spans="32:35" ht="13.5">
      <c r="AF440" s="10">
        <v>435</v>
      </c>
      <c r="AG440" s="22" t="s">
        <v>40</v>
      </c>
      <c r="AH440" s="22" t="s">
        <v>1745</v>
      </c>
      <c r="AI440" s="93">
        <v>0.013396412037037043</v>
      </c>
    </row>
    <row r="441" spans="32:35" ht="13.5">
      <c r="AF441" s="10">
        <v>436</v>
      </c>
      <c r="AG441" s="22" t="s">
        <v>8</v>
      </c>
      <c r="AH441" s="22" t="s">
        <v>1506</v>
      </c>
      <c r="AI441" s="92">
        <v>0.013402581018518517</v>
      </c>
    </row>
    <row r="442" spans="32:35" ht="13.5">
      <c r="AF442" s="10">
        <v>437</v>
      </c>
      <c r="AG442" s="22" t="s">
        <v>58</v>
      </c>
      <c r="AH442" s="21" t="s">
        <v>1859</v>
      </c>
      <c r="AI442" s="31">
        <v>0.013412037037037035</v>
      </c>
    </row>
    <row r="443" spans="32:35" ht="13.5">
      <c r="AF443" s="10">
        <v>438</v>
      </c>
      <c r="AG443" s="22" t="s">
        <v>37</v>
      </c>
      <c r="AH443" s="22" t="s">
        <v>1601</v>
      </c>
      <c r="AI443" s="92">
        <v>0.013420601851851855</v>
      </c>
    </row>
    <row r="444" spans="32:35" ht="13.5">
      <c r="AF444" s="10">
        <v>439</v>
      </c>
      <c r="AG444" s="22" t="s">
        <v>16</v>
      </c>
      <c r="AH444" s="22" t="s">
        <v>879</v>
      </c>
      <c r="AI444" s="93">
        <v>0.013432638888888883</v>
      </c>
    </row>
    <row r="445" spans="32:35" ht="13.5">
      <c r="AF445" s="10">
        <v>440</v>
      </c>
      <c r="AG445" s="22" t="s">
        <v>38</v>
      </c>
      <c r="AH445" s="22" t="s">
        <v>1591</v>
      </c>
      <c r="AI445" s="93">
        <v>0.013457060185185193</v>
      </c>
    </row>
    <row r="446" spans="32:35" ht="13.5">
      <c r="AF446" s="10">
        <v>441</v>
      </c>
      <c r="AG446" s="22" t="s">
        <v>5</v>
      </c>
      <c r="AH446" s="22" t="s">
        <v>1766</v>
      </c>
      <c r="AI446" s="92">
        <v>0.013457789351851853</v>
      </c>
    </row>
    <row r="447" spans="32:35" ht="13.5">
      <c r="AF447" s="10">
        <v>442</v>
      </c>
      <c r="AG447" s="22" t="s">
        <v>23</v>
      </c>
      <c r="AH447" s="22" t="s">
        <v>1740</v>
      </c>
      <c r="AI447" s="93">
        <v>0.013476539351851856</v>
      </c>
    </row>
    <row r="448" spans="32:35" ht="13.5">
      <c r="AF448" s="10">
        <v>443</v>
      </c>
      <c r="AG448" s="22" t="s">
        <v>40</v>
      </c>
      <c r="AH448" s="22" t="s">
        <v>1746</v>
      </c>
      <c r="AI448" s="93">
        <v>0.013488078703703693</v>
      </c>
    </row>
    <row r="449" spans="32:35" ht="13.5">
      <c r="AF449" s="10">
        <v>444</v>
      </c>
      <c r="AG449" s="22" t="s">
        <v>31</v>
      </c>
      <c r="AH449" s="22" t="s">
        <v>1715</v>
      </c>
      <c r="AI449" s="93">
        <v>0.013526921296296297</v>
      </c>
    </row>
    <row r="450" spans="32:35" ht="13.5">
      <c r="AF450" s="10">
        <v>445</v>
      </c>
      <c r="AG450" s="22" t="s">
        <v>42</v>
      </c>
      <c r="AH450" s="22" t="s">
        <v>1573</v>
      </c>
      <c r="AI450" s="93">
        <v>0.01355744212962963</v>
      </c>
    </row>
    <row r="451" spans="32:35" ht="13.5">
      <c r="AF451" s="10">
        <v>446</v>
      </c>
      <c r="AG451" s="22" t="s">
        <v>1</v>
      </c>
      <c r="AH451" s="21">
        <v>0.014654675925925925</v>
      </c>
      <c r="AI451" s="92">
        <v>0.01355744212962963</v>
      </c>
    </row>
    <row r="452" spans="32:35" ht="13.5">
      <c r="AF452" s="10">
        <v>447</v>
      </c>
      <c r="AG452" s="22" t="s">
        <v>45</v>
      </c>
      <c r="AH452" s="22" t="s">
        <v>1868</v>
      </c>
      <c r="AI452" s="93">
        <v>0.013578391203703709</v>
      </c>
    </row>
    <row r="453" spans="32:35" ht="13.5">
      <c r="AF453" s="10">
        <v>448</v>
      </c>
      <c r="AG453" s="22" t="s">
        <v>45</v>
      </c>
      <c r="AH453" s="22" t="s">
        <v>1869</v>
      </c>
      <c r="AI453" s="93">
        <v>0.013597303240740738</v>
      </c>
    </row>
    <row r="454" spans="32:35" ht="13.5">
      <c r="AF454" s="10">
        <v>449</v>
      </c>
      <c r="AG454" s="22" t="s">
        <v>20</v>
      </c>
      <c r="AH454" s="22" t="s">
        <v>1563</v>
      </c>
      <c r="AI454" s="93">
        <v>0.013611493055555555</v>
      </c>
    </row>
    <row r="455" spans="32:35" ht="13.5">
      <c r="AF455" s="10">
        <v>450</v>
      </c>
      <c r="AG455" s="22" t="s">
        <v>16</v>
      </c>
      <c r="AH455" s="22" t="s">
        <v>1733</v>
      </c>
      <c r="AI455" s="93">
        <v>0.013691631944444439</v>
      </c>
    </row>
    <row r="456" spans="32:35" ht="13.5">
      <c r="AF456" s="10">
        <v>451</v>
      </c>
      <c r="AG456" s="22" t="s">
        <v>24</v>
      </c>
      <c r="AH456" s="22" t="s">
        <v>1585</v>
      </c>
      <c r="AI456" s="93">
        <v>0.01374270833333334</v>
      </c>
    </row>
    <row r="457" spans="32:35" ht="13.5">
      <c r="AF457" s="10">
        <v>452</v>
      </c>
      <c r="AG457" s="22" t="s">
        <v>13</v>
      </c>
      <c r="AH457" s="22" t="s">
        <v>1675</v>
      </c>
      <c r="AI457" s="93">
        <v>0.013745370370370366</v>
      </c>
    </row>
    <row r="458" spans="32:35" ht="13.5">
      <c r="AF458" s="10">
        <v>453</v>
      </c>
      <c r="AG458" s="22" t="s">
        <v>40</v>
      </c>
      <c r="AH458" s="22" t="s">
        <v>1054</v>
      </c>
      <c r="AI458" s="93">
        <v>0.013754513888888889</v>
      </c>
    </row>
    <row r="459" spans="32:35" ht="13.5">
      <c r="AF459" s="10">
        <v>454</v>
      </c>
      <c r="AG459" s="22" t="s">
        <v>33</v>
      </c>
      <c r="AH459" s="22" t="s">
        <v>1878</v>
      </c>
      <c r="AI459" s="93">
        <v>0.013757222222222226</v>
      </c>
    </row>
    <row r="460" spans="32:35" ht="13.5">
      <c r="AF460" s="10">
        <v>455</v>
      </c>
      <c r="AG460" s="22" t="s">
        <v>28</v>
      </c>
      <c r="AH460" s="22" t="s">
        <v>1645</v>
      </c>
      <c r="AI460" s="93">
        <v>0.013767673611111107</v>
      </c>
    </row>
    <row r="461" spans="32:35" ht="13.5">
      <c r="AF461" s="10">
        <v>456</v>
      </c>
      <c r="AG461" s="22" t="s">
        <v>22</v>
      </c>
      <c r="AH461" s="22" t="s">
        <v>1625</v>
      </c>
      <c r="AI461" s="93">
        <v>0.013777199074074074</v>
      </c>
    </row>
    <row r="462" spans="32:35" ht="13.5">
      <c r="AF462" s="10">
        <v>457</v>
      </c>
      <c r="AG462" s="22" t="s">
        <v>8</v>
      </c>
      <c r="AH462" s="22" t="s">
        <v>1499</v>
      </c>
      <c r="AI462" s="93">
        <v>0.013809722222222216</v>
      </c>
    </row>
    <row r="463" spans="32:35" ht="13.5">
      <c r="AF463" s="10">
        <v>458</v>
      </c>
      <c r="AG463" s="22" t="s">
        <v>42</v>
      </c>
      <c r="AH463" s="22" t="s">
        <v>1574</v>
      </c>
      <c r="AI463" s="92">
        <v>0.013841932870370372</v>
      </c>
    </row>
    <row r="464" spans="32:35" ht="13.5">
      <c r="AF464" s="10">
        <v>459</v>
      </c>
      <c r="AG464" s="22" t="s">
        <v>34</v>
      </c>
      <c r="AH464" s="22" t="s">
        <v>1654</v>
      </c>
      <c r="AI464" s="92">
        <v>0.013848645833333334</v>
      </c>
    </row>
    <row r="465" spans="32:35" ht="13.5">
      <c r="AF465" s="10">
        <v>460</v>
      </c>
      <c r="AG465" s="22" t="s">
        <v>51</v>
      </c>
      <c r="AH465" s="22" t="s">
        <v>1549</v>
      </c>
      <c r="AI465" s="93">
        <v>0.013858368055555556</v>
      </c>
    </row>
    <row r="466" spans="32:35" ht="13.5">
      <c r="AF466" s="10">
        <v>461</v>
      </c>
      <c r="AG466" s="20" t="s">
        <v>0</v>
      </c>
      <c r="AH466" s="23" t="s">
        <v>1698</v>
      </c>
      <c r="AI466" s="31">
        <v>0.013881134259259263</v>
      </c>
    </row>
    <row r="467" spans="32:35" ht="13.5">
      <c r="AF467" s="10">
        <v>462</v>
      </c>
      <c r="AG467" s="22" t="s">
        <v>41</v>
      </c>
      <c r="AH467" s="22" t="s">
        <v>1748</v>
      </c>
      <c r="AI467" s="92">
        <v>0.013902465277777776</v>
      </c>
    </row>
    <row r="468" spans="32:35" ht="13.5">
      <c r="AF468" s="10">
        <v>463</v>
      </c>
      <c r="AG468" s="22" t="s">
        <v>35</v>
      </c>
      <c r="AH468" s="22" t="s">
        <v>1422</v>
      </c>
      <c r="AI468" s="93">
        <v>0.01396145833333333</v>
      </c>
    </row>
    <row r="469" spans="32:35" ht="13.5">
      <c r="AF469" s="10">
        <v>464</v>
      </c>
      <c r="AG469" s="22" t="s">
        <v>37</v>
      </c>
      <c r="AH469" s="22" t="s">
        <v>1603</v>
      </c>
      <c r="AI469" s="93">
        <v>0.014063622685185184</v>
      </c>
    </row>
    <row r="470" spans="32:35" ht="13.5">
      <c r="AF470" s="10">
        <v>465</v>
      </c>
      <c r="AG470" s="22" t="s">
        <v>38</v>
      </c>
      <c r="AH470" s="22" t="s">
        <v>1592</v>
      </c>
      <c r="AI470" s="93">
        <v>0.01406612268518518</v>
      </c>
    </row>
    <row r="471" spans="32:35" ht="13.5">
      <c r="AF471" s="10">
        <v>466</v>
      </c>
      <c r="AG471" s="22" t="s">
        <v>33</v>
      </c>
      <c r="AH471" s="22" t="s">
        <v>1876</v>
      </c>
      <c r="AI471" s="92">
        <v>0.014070370370370365</v>
      </c>
    </row>
    <row r="472" spans="32:35" ht="13.5">
      <c r="AF472" s="10">
        <v>467</v>
      </c>
      <c r="AG472" s="22" t="s">
        <v>42</v>
      </c>
      <c r="AH472" s="22" t="s">
        <v>1573</v>
      </c>
      <c r="AI472" s="92">
        <v>0.014087465277777779</v>
      </c>
    </row>
    <row r="473" spans="32:35" ht="13.5">
      <c r="AF473" s="10">
        <v>468</v>
      </c>
      <c r="AG473" s="22" t="s">
        <v>33</v>
      </c>
      <c r="AH473" s="22" t="s">
        <v>1877</v>
      </c>
      <c r="AI473" s="93">
        <v>0.014103125000000001</v>
      </c>
    </row>
    <row r="474" spans="32:35" ht="13.5">
      <c r="AF474" s="10">
        <v>469</v>
      </c>
      <c r="AG474" s="22" t="s">
        <v>37</v>
      </c>
      <c r="AH474" s="22" t="s">
        <v>1606</v>
      </c>
      <c r="AI474" s="92">
        <v>0.014166469907407407</v>
      </c>
    </row>
    <row r="475" spans="32:35" ht="13.5">
      <c r="AF475" s="10">
        <v>470</v>
      </c>
      <c r="AG475" s="22" t="s">
        <v>14</v>
      </c>
      <c r="AH475" s="22" t="s">
        <v>1454</v>
      </c>
      <c r="AI475" s="92">
        <v>0.014208912037037037</v>
      </c>
    </row>
    <row r="476" spans="32:35" ht="13.5">
      <c r="AF476" s="10">
        <v>471</v>
      </c>
      <c r="AG476" s="22" t="s">
        <v>21</v>
      </c>
      <c r="AH476" s="22" t="s">
        <v>1758</v>
      </c>
      <c r="AI476" s="93">
        <v>0.014318634259259257</v>
      </c>
    </row>
    <row r="477" spans="32:35" ht="13.5">
      <c r="AF477" s="10">
        <v>472</v>
      </c>
      <c r="AG477" s="22" t="s">
        <v>45</v>
      </c>
      <c r="AH477" s="22" t="s">
        <v>1069</v>
      </c>
      <c r="AI477" s="93">
        <v>0.014319178240740742</v>
      </c>
    </row>
    <row r="478" spans="32:35" ht="13.5">
      <c r="AF478" s="10">
        <v>473</v>
      </c>
      <c r="AG478" s="22" t="s">
        <v>34</v>
      </c>
      <c r="AH478" s="22" t="s">
        <v>1658</v>
      </c>
      <c r="AI478" s="93">
        <v>0.014422754629629629</v>
      </c>
    </row>
    <row r="479" spans="32:35" ht="13.5">
      <c r="AF479" s="10">
        <v>474</v>
      </c>
      <c r="AG479" s="22" t="s">
        <v>41</v>
      </c>
      <c r="AH479" s="22" t="s">
        <v>1751</v>
      </c>
      <c r="AI479" s="93">
        <v>0.014432708333333336</v>
      </c>
    </row>
    <row r="480" spans="32:35" ht="13.5">
      <c r="AF480" s="10">
        <v>475</v>
      </c>
      <c r="AG480" s="22" t="s">
        <v>37</v>
      </c>
      <c r="AH480" s="22" t="s">
        <v>1608</v>
      </c>
      <c r="AI480" s="93">
        <v>0.014505358796296296</v>
      </c>
    </row>
    <row r="481" spans="32:35" ht="13.5">
      <c r="AF481" s="10">
        <v>476</v>
      </c>
      <c r="AG481" s="22" t="s">
        <v>42</v>
      </c>
      <c r="AH481" s="22" t="s">
        <v>1578</v>
      </c>
      <c r="AI481" s="93">
        <v>0.014525462962962962</v>
      </c>
    </row>
    <row r="482" spans="32:35" ht="13.5">
      <c r="AF482" s="10">
        <v>477</v>
      </c>
      <c r="AG482" s="22" t="s">
        <v>33</v>
      </c>
      <c r="AH482" s="22" t="s">
        <v>1879</v>
      </c>
      <c r="AI482" s="93">
        <v>0.014529085648148136</v>
      </c>
    </row>
    <row r="483" spans="32:35" ht="13.5">
      <c r="AF483" s="10">
        <v>478</v>
      </c>
      <c r="AG483" s="22" t="s">
        <v>42</v>
      </c>
      <c r="AH483" s="22" t="s">
        <v>1056</v>
      </c>
      <c r="AI483" s="93">
        <v>0.014654675925925925</v>
      </c>
    </row>
    <row r="484" spans="32:35" ht="13.5">
      <c r="AF484" s="10">
        <v>479</v>
      </c>
      <c r="AG484" s="22" t="s">
        <v>1</v>
      </c>
      <c r="AH484" s="22" t="s">
        <v>1442</v>
      </c>
      <c r="AI484" s="92">
        <v>0.014654675925925925</v>
      </c>
    </row>
    <row r="485" spans="32:35" ht="13.5">
      <c r="AF485" s="10">
        <v>480</v>
      </c>
      <c r="AG485" s="22" t="s">
        <v>40</v>
      </c>
      <c r="AH485" s="22" t="s">
        <v>1743</v>
      </c>
      <c r="AI485" s="92">
        <v>0.014680324074074077</v>
      </c>
    </row>
    <row r="486" spans="32:35" ht="13.5">
      <c r="AF486" s="10">
        <v>481</v>
      </c>
      <c r="AG486" s="22" t="s">
        <v>42</v>
      </c>
      <c r="AH486" s="22" t="s">
        <v>1575</v>
      </c>
      <c r="AI486" s="93">
        <v>0.014689317129629623</v>
      </c>
    </row>
    <row r="487" spans="32:35" ht="13.5">
      <c r="AF487" s="10">
        <v>482</v>
      </c>
      <c r="AG487" s="20" t="s">
        <v>21</v>
      </c>
      <c r="AH487" s="20" t="s">
        <v>1759</v>
      </c>
      <c r="AI487" s="31">
        <v>0.014708298611111113</v>
      </c>
    </row>
    <row r="488" spans="32:35" ht="13.5">
      <c r="AF488" s="10">
        <v>483</v>
      </c>
      <c r="AG488" s="22" t="s">
        <v>69</v>
      </c>
      <c r="AH488" s="23" t="s">
        <v>1935</v>
      </c>
      <c r="AI488" s="93">
        <v>0.01472222222222222</v>
      </c>
    </row>
    <row r="489" spans="32:35" ht="13.5">
      <c r="AF489" s="10">
        <v>484</v>
      </c>
      <c r="AG489" s="22" t="s">
        <v>37</v>
      </c>
      <c r="AH489" s="22" t="s">
        <v>1610</v>
      </c>
      <c r="AI489" s="93">
        <v>0.014743634259259245</v>
      </c>
    </row>
    <row r="490" spans="32:35" ht="13.5">
      <c r="AF490" s="10">
        <v>485</v>
      </c>
      <c r="AG490" s="22" t="s">
        <v>35</v>
      </c>
      <c r="AH490" s="22" t="s">
        <v>1419</v>
      </c>
      <c r="AI490" s="93">
        <v>0.014786886574074076</v>
      </c>
    </row>
    <row r="491" spans="32:35" ht="13.5">
      <c r="AF491" s="10">
        <v>486</v>
      </c>
      <c r="AG491" s="22" t="s">
        <v>39</v>
      </c>
      <c r="AH491" s="22" t="s">
        <v>1416</v>
      </c>
      <c r="AI491" s="93">
        <v>0.014813657407407407</v>
      </c>
    </row>
    <row r="492" spans="32:35" ht="13.5">
      <c r="AF492" s="10">
        <v>487</v>
      </c>
      <c r="AG492" s="22" t="s">
        <v>37</v>
      </c>
      <c r="AH492" s="22" t="s">
        <v>1609</v>
      </c>
      <c r="AI492" s="93">
        <v>0.014906446759259263</v>
      </c>
    </row>
    <row r="493" spans="32:35" ht="13.5">
      <c r="AF493" s="10">
        <v>488</v>
      </c>
      <c r="AG493" s="22" t="s">
        <v>20</v>
      </c>
      <c r="AH493" s="22" t="s">
        <v>1565</v>
      </c>
      <c r="AI493" s="93">
        <v>0.015349999999999996</v>
      </c>
    </row>
    <row r="494" spans="32:35" ht="13.5">
      <c r="AF494" s="10">
        <v>489</v>
      </c>
      <c r="AG494" s="22" t="s">
        <v>38</v>
      </c>
      <c r="AH494" s="22" t="s">
        <v>1593</v>
      </c>
      <c r="AI494" s="93">
        <v>0.015491944444444447</v>
      </c>
    </row>
    <row r="495" spans="32:35" ht="13.5">
      <c r="AF495" s="10">
        <v>490</v>
      </c>
      <c r="AG495" s="22" t="s">
        <v>42</v>
      </c>
      <c r="AH495" s="22" t="s">
        <v>1576</v>
      </c>
      <c r="AI495" s="93">
        <v>0.01587268518518519</v>
      </c>
    </row>
    <row r="496" spans="32:35" ht="13.5">
      <c r="AF496" s="10">
        <v>491</v>
      </c>
      <c r="AG496" s="22" t="s">
        <v>34</v>
      </c>
      <c r="AH496" s="22" t="s">
        <v>1647</v>
      </c>
      <c r="AI496" s="92"/>
    </row>
    <row r="497" spans="32:35" ht="13.5">
      <c r="AF497" s="10">
        <v>492</v>
      </c>
      <c r="AG497" s="22" t="s">
        <v>22</v>
      </c>
      <c r="AH497" s="22" t="s">
        <v>1629</v>
      </c>
      <c r="AI497" s="92"/>
    </row>
    <row r="498" spans="32:35" ht="13.5">
      <c r="AF498" s="10">
        <v>493</v>
      </c>
      <c r="AG498" s="22" t="s">
        <v>34</v>
      </c>
      <c r="AH498" s="22" t="s">
        <v>1648</v>
      </c>
      <c r="AI498" s="92"/>
    </row>
    <row r="499" spans="32:35" ht="13.5">
      <c r="AF499" s="10">
        <v>494</v>
      </c>
      <c r="AG499" s="22" t="s">
        <v>46</v>
      </c>
      <c r="AH499" s="22" t="s">
        <v>1781</v>
      </c>
      <c r="AI499" s="92"/>
    </row>
    <row r="500" spans="32:35" ht="13.5">
      <c r="AF500" s="10">
        <v>495</v>
      </c>
      <c r="AG500" s="20" t="s">
        <v>0</v>
      </c>
      <c r="AH500" s="23" t="s">
        <v>1696</v>
      </c>
      <c r="AI500" s="93"/>
    </row>
    <row r="501" spans="32:35" ht="13.5">
      <c r="AF501" s="10">
        <v>496</v>
      </c>
      <c r="AG501" s="22" t="s">
        <v>22</v>
      </c>
      <c r="AH501" s="21" t="s">
        <v>1630</v>
      </c>
      <c r="AI501" s="92"/>
    </row>
    <row r="502" spans="32:35" ht="13.5">
      <c r="AF502" s="10">
        <v>497</v>
      </c>
      <c r="AG502" s="20" t="s">
        <v>5</v>
      </c>
      <c r="AH502" s="23" t="s">
        <v>1773</v>
      </c>
      <c r="AI502" s="93"/>
    </row>
    <row r="503" spans="32:35" ht="13.5">
      <c r="AF503" s="10">
        <v>498</v>
      </c>
      <c r="AG503" s="22" t="s">
        <v>0</v>
      </c>
      <c r="AH503" s="22" t="s">
        <v>1691</v>
      </c>
      <c r="AI503" s="93"/>
    </row>
    <row r="504" spans="32:35" ht="13.5">
      <c r="AF504" s="10">
        <v>499</v>
      </c>
      <c r="AG504" s="22" t="s">
        <v>46</v>
      </c>
      <c r="AH504" s="22" t="s">
        <v>1782</v>
      </c>
      <c r="AI504" s="93"/>
    </row>
    <row r="505" spans="32:35" ht="13.5">
      <c r="AF505" s="10">
        <v>500</v>
      </c>
      <c r="AG505" s="22" t="s">
        <v>47</v>
      </c>
      <c r="AH505" s="22" t="s">
        <v>1776</v>
      </c>
      <c r="AI505" s="93"/>
    </row>
    <row r="506" spans="32:35" ht="13.5">
      <c r="AF506" s="10">
        <v>501</v>
      </c>
      <c r="AG506" s="22" t="s">
        <v>43</v>
      </c>
      <c r="AH506" s="21" t="s">
        <v>1825</v>
      </c>
      <c r="AI506" s="93"/>
    </row>
    <row r="507" spans="32:35" ht="13.5">
      <c r="AF507" s="10">
        <v>502</v>
      </c>
      <c r="AG507" s="22" t="s">
        <v>28</v>
      </c>
      <c r="AH507" s="22" t="s">
        <v>1637</v>
      </c>
      <c r="AI507" s="93"/>
    </row>
    <row r="508" spans="32:35" ht="13.5">
      <c r="AF508" s="10">
        <v>503</v>
      </c>
      <c r="AG508" s="20" t="s">
        <v>0</v>
      </c>
      <c r="AH508" s="23" t="s">
        <v>1697</v>
      </c>
      <c r="AI508" s="93"/>
    </row>
    <row r="509" spans="32:35" ht="13.5">
      <c r="AF509" s="10">
        <v>504</v>
      </c>
      <c r="AG509" s="22" t="s">
        <v>22</v>
      </c>
      <c r="AH509" s="21" t="s">
        <v>1631</v>
      </c>
      <c r="AI509" s="93"/>
    </row>
    <row r="510" spans="32:35" ht="13.5">
      <c r="AF510" s="10">
        <v>505</v>
      </c>
      <c r="AG510" s="22" t="s">
        <v>8</v>
      </c>
      <c r="AH510" s="21" t="s">
        <v>1508</v>
      </c>
      <c r="AI510" s="93"/>
    </row>
    <row r="511" spans="32:35" ht="13.5">
      <c r="AF511" s="10">
        <v>506</v>
      </c>
      <c r="AG511" s="20" t="s">
        <v>1405</v>
      </c>
      <c r="AH511" s="23" t="s">
        <v>1569</v>
      </c>
      <c r="AI511" s="93"/>
    </row>
    <row r="512" spans="32:35" ht="13.5">
      <c r="AF512" s="10">
        <v>507</v>
      </c>
      <c r="AG512" s="22" t="s">
        <v>16</v>
      </c>
      <c r="AH512" s="22" t="s">
        <v>1722</v>
      </c>
      <c r="AI512" s="93"/>
    </row>
    <row r="513" spans="32:35" ht="13.5">
      <c r="AF513" s="10">
        <v>508</v>
      </c>
      <c r="AG513" s="22" t="s">
        <v>54</v>
      </c>
      <c r="AH513" s="23" t="s">
        <v>1895</v>
      </c>
      <c r="AI513" s="93"/>
    </row>
    <row r="514" spans="32:35" ht="13.5">
      <c r="AF514" s="10">
        <v>509</v>
      </c>
      <c r="AG514" s="22" t="s">
        <v>48</v>
      </c>
      <c r="AH514" s="22" t="s">
        <v>1907</v>
      </c>
      <c r="AI514" s="93"/>
    </row>
    <row r="515" spans="32:35" ht="13.5">
      <c r="AF515" s="10">
        <v>510</v>
      </c>
      <c r="AG515" s="22" t="s">
        <v>1</v>
      </c>
      <c r="AH515" s="22" t="s">
        <v>1438</v>
      </c>
      <c r="AI515" s="93"/>
    </row>
    <row r="516" spans="32:35" ht="13.5">
      <c r="AF516" s="10">
        <v>511</v>
      </c>
      <c r="AG516" s="22" t="s">
        <v>43</v>
      </c>
      <c r="AH516" s="23" t="s">
        <v>1826</v>
      </c>
      <c r="AI516" s="93"/>
    </row>
    <row r="517" spans="32:35" ht="13.5">
      <c r="AF517" s="10">
        <v>512</v>
      </c>
      <c r="AG517" s="22" t="s">
        <v>51</v>
      </c>
      <c r="AH517" s="22" t="s">
        <v>1547</v>
      </c>
      <c r="AI517" s="93"/>
    </row>
    <row r="518" spans="32:35" ht="13.5">
      <c r="AF518" s="10">
        <v>513</v>
      </c>
      <c r="AG518" s="22" t="s">
        <v>49</v>
      </c>
      <c r="AH518" s="22" t="s">
        <v>1529</v>
      </c>
      <c r="AI518" s="93"/>
    </row>
    <row r="519" spans="32:35" ht="13.5">
      <c r="AF519" s="10">
        <v>514</v>
      </c>
      <c r="AG519" s="22" t="s">
        <v>8</v>
      </c>
      <c r="AH519" s="23" t="s">
        <v>1503</v>
      </c>
      <c r="AI519" s="93"/>
    </row>
    <row r="520" spans="32:35" ht="13.5">
      <c r="AF520" s="10">
        <v>515</v>
      </c>
      <c r="AG520" s="20" t="s">
        <v>1405</v>
      </c>
      <c r="AH520" s="23" t="s">
        <v>1570</v>
      </c>
      <c r="AI520" s="93"/>
    </row>
    <row r="521" spans="32:35" ht="13.5">
      <c r="AF521" s="10">
        <v>516</v>
      </c>
      <c r="AG521" s="22" t="s">
        <v>17</v>
      </c>
      <c r="AH521" s="22" t="s">
        <v>1792</v>
      </c>
      <c r="AI521" s="93"/>
    </row>
    <row r="522" spans="32:35" ht="13.5">
      <c r="AF522" s="10">
        <v>517</v>
      </c>
      <c r="AG522" s="22" t="s">
        <v>43</v>
      </c>
      <c r="AH522" s="22" t="s">
        <v>1821</v>
      </c>
      <c r="AI522" s="93"/>
    </row>
    <row r="523" spans="32:35" ht="13.5">
      <c r="AF523" s="10">
        <v>518</v>
      </c>
      <c r="AG523" s="22" t="s">
        <v>54</v>
      </c>
      <c r="AH523" s="23" t="s">
        <v>1896</v>
      </c>
      <c r="AI523" s="93"/>
    </row>
    <row r="524" spans="32:35" ht="13.5">
      <c r="AF524" s="10">
        <v>519</v>
      </c>
      <c r="AG524" s="22" t="s">
        <v>48</v>
      </c>
      <c r="AH524" s="22" t="s">
        <v>1908</v>
      </c>
      <c r="AI524" s="93"/>
    </row>
    <row r="525" spans="32:35" ht="13.5">
      <c r="AF525" s="10">
        <v>520</v>
      </c>
      <c r="AG525" s="22" t="s">
        <v>1</v>
      </c>
      <c r="AH525" s="22" t="s">
        <v>1439</v>
      </c>
      <c r="AI525" s="93"/>
    </row>
    <row r="526" spans="32:35" ht="13.5">
      <c r="AF526" s="10">
        <v>521</v>
      </c>
      <c r="AG526" s="22" t="s">
        <v>43</v>
      </c>
      <c r="AH526" s="23" t="s">
        <v>1827</v>
      </c>
      <c r="AI526" s="93"/>
    </row>
    <row r="527" spans="32:35" ht="13.5">
      <c r="AF527" s="10">
        <v>522</v>
      </c>
      <c r="AG527" s="20" t="s">
        <v>0</v>
      </c>
      <c r="AH527" s="23" t="s">
        <v>1699</v>
      </c>
      <c r="AI527" s="93"/>
    </row>
    <row r="528" spans="32:35" ht="13.5">
      <c r="AF528" s="10">
        <v>523</v>
      </c>
      <c r="AG528" s="22" t="s">
        <v>51</v>
      </c>
      <c r="AH528" s="22" t="s">
        <v>1548</v>
      </c>
      <c r="AI528" s="93"/>
    </row>
    <row r="529" spans="32:35" ht="13.5">
      <c r="AF529" s="10">
        <v>524</v>
      </c>
      <c r="AG529" s="22" t="s">
        <v>49</v>
      </c>
      <c r="AH529" s="22" t="s">
        <v>1530</v>
      </c>
      <c r="AI529" s="93"/>
    </row>
    <row r="530" spans="32:35" ht="13.5">
      <c r="AF530" s="10">
        <v>525</v>
      </c>
      <c r="AG530" s="22" t="s">
        <v>8</v>
      </c>
      <c r="AH530" s="23" t="s">
        <v>1504</v>
      </c>
      <c r="AI530" s="93"/>
    </row>
    <row r="531" spans="32:35" ht="13.5">
      <c r="AF531" s="10">
        <v>526</v>
      </c>
      <c r="AG531" s="20" t="s">
        <v>1405</v>
      </c>
      <c r="AH531" s="23" t="s">
        <v>1571</v>
      </c>
      <c r="AI531" s="93"/>
    </row>
    <row r="532" spans="32:35" ht="13.5">
      <c r="AF532" s="10">
        <v>527</v>
      </c>
      <c r="AG532" s="22" t="s">
        <v>14</v>
      </c>
      <c r="AH532" s="22" t="s">
        <v>1455</v>
      </c>
      <c r="AI532" s="93"/>
    </row>
    <row r="533" spans="32:35" ht="13.5">
      <c r="AF533" s="10">
        <v>528</v>
      </c>
      <c r="AG533" s="22" t="s">
        <v>54</v>
      </c>
      <c r="AH533" s="23" t="s">
        <v>1897</v>
      </c>
      <c r="AI533" s="93"/>
    </row>
    <row r="534" spans="32:35" ht="13.5">
      <c r="AF534" s="10">
        <v>529</v>
      </c>
      <c r="AG534" s="20" t="s">
        <v>0</v>
      </c>
      <c r="AH534" s="23" t="s">
        <v>1700</v>
      </c>
      <c r="AI534" s="93"/>
    </row>
    <row r="535" spans="32:35" ht="13.5">
      <c r="AF535" s="10">
        <v>530</v>
      </c>
      <c r="AG535" s="22" t="s">
        <v>42</v>
      </c>
      <c r="AH535" s="22" t="s">
        <v>1581</v>
      </c>
      <c r="AI535" s="93"/>
    </row>
    <row r="536" spans="32:35" ht="13.5">
      <c r="AF536" s="10">
        <v>531</v>
      </c>
      <c r="AG536" s="22" t="s">
        <v>45</v>
      </c>
      <c r="AH536" s="22" t="s">
        <v>1073</v>
      </c>
      <c r="AI536" s="93"/>
    </row>
    <row r="537" spans="32:35" ht="13.5">
      <c r="AF537" s="10">
        <v>532</v>
      </c>
      <c r="AG537" s="22" t="s">
        <v>34</v>
      </c>
      <c r="AH537" s="22" t="s">
        <v>1664</v>
      </c>
      <c r="AI537" s="93"/>
    </row>
    <row r="538" spans="32:35" ht="13.5">
      <c r="AF538" s="10">
        <v>533</v>
      </c>
      <c r="AG538" s="22" t="s">
        <v>37</v>
      </c>
      <c r="AH538" s="22" t="s">
        <v>1611</v>
      </c>
      <c r="AI538" s="93"/>
    </row>
    <row r="539" spans="32:35" ht="13.5">
      <c r="AF539" s="10">
        <v>534</v>
      </c>
      <c r="AG539" s="22" t="s">
        <v>8</v>
      </c>
      <c r="AH539" s="23" t="s">
        <v>1505</v>
      </c>
      <c r="AI539" s="93"/>
    </row>
    <row r="540" spans="32:35" ht="13.5">
      <c r="AF540" s="10">
        <v>535</v>
      </c>
      <c r="AG540" s="20" t="s">
        <v>1405</v>
      </c>
      <c r="AH540" s="23" t="s">
        <v>1572</v>
      </c>
      <c r="AI540" s="93"/>
    </row>
    <row r="541" spans="32:35" ht="13.5">
      <c r="AF541" s="10">
        <v>536</v>
      </c>
      <c r="AG541" s="20" t="s">
        <v>21</v>
      </c>
      <c r="AH541" s="23"/>
      <c r="AI541" s="93"/>
    </row>
    <row r="542" spans="32:35" ht="15" thickBot="1">
      <c r="AF542" s="13">
        <v>537</v>
      </c>
      <c r="AG542" s="99" t="s">
        <v>69</v>
      </c>
      <c r="AH542" s="79" t="s">
        <v>1934</v>
      </c>
      <c r="AI542" s="100"/>
    </row>
  </sheetData>
  <sheetProtection/>
  <mergeCells count="13">
    <mergeCell ref="AZ4:BC4"/>
    <mergeCell ref="BE4:BH4"/>
    <mergeCell ref="B1:D2"/>
    <mergeCell ref="AA4:AD4"/>
    <mergeCell ref="AF4:AI4"/>
    <mergeCell ref="AK4:AN4"/>
    <mergeCell ref="AP4:AS4"/>
    <mergeCell ref="AU4:AX4"/>
    <mergeCell ref="B4:E4"/>
    <mergeCell ref="G4:J4"/>
    <mergeCell ref="L4:O4"/>
    <mergeCell ref="Q4:T4"/>
    <mergeCell ref="V4:Y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C41" sqref="C41"/>
    </sheetView>
  </sheetViews>
  <sheetFormatPr defaultColWidth="52.57421875" defaultRowHeight="15"/>
  <cols>
    <col min="1" max="1" width="4.140625" style="4" bestFit="1" customWidth="1"/>
    <col min="2" max="2" width="10.28125" style="6" bestFit="1" customWidth="1"/>
    <col min="3" max="3" width="28.421875" style="5" bestFit="1" customWidth="1"/>
    <col min="4" max="4" width="8.140625" style="4" bestFit="1" customWidth="1"/>
    <col min="5" max="5" width="21.140625" style="4" bestFit="1" customWidth="1"/>
    <col min="6" max="6" width="8.140625" style="6" bestFit="1" customWidth="1"/>
    <col min="7" max="7" width="20.8515625" style="6" bestFit="1" customWidth="1"/>
    <col min="8" max="8" width="8.140625" style="6" bestFit="1" customWidth="1"/>
    <col min="9" max="9" width="21.8515625" style="6" bestFit="1" customWidth="1"/>
    <col min="10" max="10" width="8.140625" style="6" bestFit="1" customWidth="1"/>
    <col min="11" max="16384" width="52.421875" style="5" customWidth="1"/>
  </cols>
  <sheetData>
    <row r="1" spans="1:12" s="40" customFormat="1" ht="13.5">
      <c r="A1" s="38"/>
      <c r="B1" s="39"/>
      <c r="D1" s="38"/>
      <c r="F1" s="41"/>
      <c r="G1" s="41"/>
      <c r="H1" s="41"/>
      <c r="I1" s="41"/>
      <c r="J1" s="41"/>
      <c r="K1" s="41"/>
      <c r="L1" s="41"/>
    </row>
    <row r="2" spans="1:12" s="40" customFormat="1" ht="13.5">
      <c r="A2" s="38"/>
      <c r="B2" s="39"/>
      <c r="D2" s="38"/>
      <c r="F2" s="41"/>
      <c r="G2" s="41"/>
      <c r="H2" s="41"/>
      <c r="I2" s="41"/>
      <c r="J2" s="41"/>
      <c r="K2" s="41"/>
      <c r="L2" s="41"/>
    </row>
    <row r="3" spans="1:12" s="40" customFormat="1" ht="15" thickBot="1">
      <c r="A3" s="38"/>
      <c r="B3" s="39"/>
      <c r="D3" s="38"/>
      <c r="F3" s="41"/>
      <c r="G3" s="41"/>
      <c r="H3" s="41"/>
      <c r="I3" s="41"/>
      <c r="J3" s="41"/>
      <c r="K3" s="41"/>
      <c r="L3" s="41"/>
    </row>
    <row r="4" spans="1:11" ht="13.5">
      <c r="A4" s="27" t="s">
        <v>61</v>
      </c>
      <c r="B4" s="43" t="s">
        <v>62</v>
      </c>
      <c r="C4" s="35" t="s">
        <v>63</v>
      </c>
      <c r="D4" s="28" t="s">
        <v>85</v>
      </c>
      <c r="E4" s="28"/>
      <c r="F4" s="43" t="s">
        <v>65</v>
      </c>
      <c r="G4" s="43"/>
      <c r="H4" s="43" t="s">
        <v>66</v>
      </c>
      <c r="I4" s="43"/>
      <c r="J4" s="49" t="s">
        <v>67</v>
      </c>
      <c r="K4" s="17"/>
    </row>
    <row r="5" spans="1:11" ht="13.5">
      <c r="A5" s="45">
        <v>1</v>
      </c>
      <c r="B5" s="9">
        <v>0.021427233796296297</v>
      </c>
      <c r="C5" s="7" t="s">
        <v>25</v>
      </c>
      <c r="D5" s="8">
        <v>170</v>
      </c>
      <c r="E5" s="8" t="s">
        <v>265</v>
      </c>
      <c r="F5" s="9">
        <v>0.007127743055555556</v>
      </c>
      <c r="G5" s="9" t="s">
        <v>266</v>
      </c>
      <c r="H5" s="9">
        <v>0.007115196759259259</v>
      </c>
      <c r="I5" s="9" t="s">
        <v>267</v>
      </c>
      <c r="J5" s="12">
        <v>0.007184293981481481</v>
      </c>
      <c r="K5" s="17"/>
    </row>
    <row r="6" spans="1:11" ht="13.5">
      <c r="A6" s="45">
        <v>2</v>
      </c>
      <c r="B6" s="9">
        <v>0.02155509259259259</v>
      </c>
      <c r="C6" s="7" t="s">
        <v>18</v>
      </c>
      <c r="D6" s="8">
        <v>154</v>
      </c>
      <c r="E6" s="8" t="s">
        <v>268</v>
      </c>
      <c r="F6" s="9">
        <v>0.006898611111111111</v>
      </c>
      <c r="G6" s="9" t="s">
        <v>269</v>
      </c>
      <c r="H6" s="9">
        <v>0.007417395833333333</v>
      </c>
      <c r="I6" s="9" t="s">
        <v>270</v>
      </c>
      <c r="J6" s="12">
        <v>0.0072390856481481455</v>
      </c>
      <c r="K6" s="17"/>
    </row>
    <row r="7" spans="1:11" ht="13.5">
      <c r="A7" s="45">
        <v>3</v>
      </c>
      <c r="B7" s="9">
        <v>0.021576423611111117</v>
      </c>
      <c r="C7" s="7" t="s">
        <v>75</v>
      </c>
      <c r="D7" s="8">
        <v>147</v>
      </c>
      <c r="E7" s="8" t="s">
        <v>271</v>
      </c>
      <c r="F7" s="9">
        <v>0.0071975347222222215</v>
      </c>
      <c r="G7" s="9" t="s">
        <v>272</v>
      </c>
      <c r="H7" s="9">
        <v>0.007718090277777779</v>
      </c>
      <c r="I7" s="9" t="s">
        <v>273</v>
      </c>
      <c r="J7" s="12">
        <v>0.006660798611111116</v>
      </c>
      <c r="K7" s="17"/>
    </row>
    <row r="8" spans="1:11" s="151" customFormat="1" ht="13.5">
      <c r="A8" s="141">
        <v>4</v>
      </c>
      <c r="B8" s="147">
        <v>0.021770833333333336</v>
      </c>
      <c r="C8" s="143" t="s">
        <v>69</v>
      </c>
      <c r="D8" s="148">
        <v>181</v>
      </c>
      <c r="E8" s="148" t="s">
        <v>1963</v>
      </c>
      <c r="F8" s="147">
        <v>0.007152777777777779</v>
      </c>
      <c r="G8" s="147" t="s">
        <v>1965</v>
      </c>
      <c r="H8" s="147">
        <f>TIME(0,21,25)-F8</f>
        <v>0.007719907407407406</v>
      </c>
      <c r="I8" s="147" t="s">
        <v>1967</v>
      </c>
      <c r="J8" s="149">
        <f>B8-F8-H8</f>
        <v>0.0068981481481481515</v>
      </c>
      <c r="K8" s="150"/>
    </row>
    <row r="9" spans="1:11" ht="13.5">
      <c r="A9" s="45">
        <v>5</v>
      </c>
      <c r="B9" s="9">
        <v>0.021849733796296296</v>
      </c>
      <c r="C9" s="7" t="s">
        <v>12</v>
      </c>
      <c r="D9" s="8">
        <v>179</v>
      </c>
      <c r="E9" s="8" t="s">
        <v>274</v>
      </c>
      <c r="F9" s="9">
        <v>0.007235532407407409</v>
      </c>
      <c r="G9" s="9" t="s">
        <v>275</v>
      </c>
      <c r="H9" s="9">
        <v>0.0076416319444444405</v>
      </c>
      <c r="I9" s="9" t="s">
        <v>276</v>
      </c>
      <c r="J9" s="12">
        <v>0.006972569444444444</v>
      </c>
      <c r="K9" s="17"/>
    </row>
    <row r="10" spans="1:11" ht="13.5">
      <c r="A10" s="45">
        <v>6</v>
      </c>
      <c r="B10" s="9">
        <v>0.02190690972222222</v>
      </c>
      <c r="C10" s="7" t="s">
        <v>51</v>
      </c>
      <c r="D10" s="8">
        <v>138</v>
      </c>
      <c r="E10" s="8" t="s">
        <v>277</v>
      </c>
      <c r="F10" s="9">
        <v>0.006965011574074075</v>
      </c>
      <c r="G10" s="9" t="s">
        <v>278</v>
      </c>
      <c r="H10" s="9">
        <v>0.0074971759259259245</v>
      </c>
      <c r="I10" s="9" t="s">
        <v>279</v>
      </c>
      <c r="J10" s="12">
        <v>0.007444722222222221</v>
      </c>
      <c r="K10" s="17"/>
    </row>
    <row r="11" spans="1:11" ht="13.5">
      <c r="A11" s="45">
        <v>7</v>
      </c>
      <c r="B11" s="9">
        <v>0.02206820601851852</v>
      </c>
      <c r="C11" s="7" t="s">
        <v>76</v>
      </c>
      <c r="D11" s="8">
        <v>131</v>
      </c>
      <c r="E11" s="8" t="s">
        <v>280</v>
      </c>
      <c r="F11" s="9">
        <v>0.007295335648148148</v>
      </c>
      <c r="G11" s="9" t="s">
        <v>281</v>
      </c>
      <c r="H11" s="9">
        <v>0.007690694444444448</v>
      </c>
      <c r="I11" s="9" t="s">
        <v>282</v>
      </c>
      <c r="J11" s="12">
        <v>0.007082175925925922</v>
      </c>
      <c r="K11" s="17"/>
    </row>
    <row r="12" spans="1:11" ht="13.5">
      <c r="A12" s="45">
        <v>8</v>
      </c>
      <c r="B12" s="9">
        <v>0.022122372685185188</v>
      </c>
      <c r="C12" s="7" t="s">
        <v>77</v>
      </c>
      <c r="D12" s="8">
        <v>149</v>
      </c>
      <c r="E12" s="8" t="s">
        <v>283</v>
      </c>
      <c r="F12" s="9">
        <v>0.00707361111111111</v>
      </c>
      <c r="G12" s="9" t="s">
        <v>284</v>
      </c>
      <c r="H12" s="9">
        <v>0.007894560185185187</v>
      </c>
      <c r="I12" s="9" t="s">
        <v>285</v>
      </c>
      <c r="J12" s="12">
        <v>0.007154201388888889</v>
      </c>
      <c r="K12" s="17"/>
    </row>
    <row r="13" spans="1:11" ht="13.5">
      <c r="A13" s="45">
        <v>9</v>
      </c>
      <c r="B13" s="9">
        <v>0.022134756944444445</v>
      </c>
      <c r="C13" s="7" t="s">
        <v>13</v>
      </c>
      <c r="D13" s="8">
        <v>157</v>
      </c>
      <c r="E13" s="8" t="s">
        <v>286</v>
      </c>
      <c r="F13" s="9">
        <v>0.0073118402777777765</v>
      </c>
      <c r="G13" s="9" t="s">
        <v>287</v>
      </c>
      <c r="H13" s="9">
        <v>0.007463275462962967</v>
      </c>
      <c r="I13" s="9" t="s">
        <v>288</v>
      </c>
      <c r="J13" s="12">
        <v>0.0073596412037037</v>
      </c>
      <c r="K13" s="17"/>
    </row>
    <row r="14" spans="1:11" ht="13.5">
      <c r="A14" s="45">
        <v>10</v>
      </c>
      <c r="B14" s="9">
        <v>0.022178900462962964</v>
      </c>
      <c r="C14" s="7" t="s">
        <v>2</v>
      </c>
      <c r="D14" s="8">
        <v>169</v>
      </c>
      <c r="E14" s="8" t="s">
        <v>289</v>
      </c>
      <c r="F14" s="9">
        <v>0.007507407407407407</v>
      </c>
      <c r="G14" s="9" t="s">
        <v>290</v>
      </c>
      <c r="H14" s="9">
        <v>0.0073883449074074094</v>
      </c>
      <c r="I14" s="9" t="s">
        <v>291</v>
      </c>
      <c r="J14" s="12">
        <v>0.007283148148148146</v>
      </c>
      <c r="K14" s="17"/>
    </row>
    <row r="15" spans="1:11" ht="13.5">
      <c r="A15" s="45">
        <v>11</v>
      </c>
      <c r="B15" s="9">
        <v>0.022225891203703704</v>
      </c>
      <c r="C15" s="7" t="s">
        <v>36</v>
      </c>
      <c r="D15" s="8">
        <v>140</v>
      </c>
      <c r="E15" s="8" t="s">
        <v>292</v>
      </c>
      <c r="F15" s="9">
        <v>0.007328553240740741</v>
      </c>
      <c r="G15" s="9" t="s">
        <v>293</v>
      </c>
      <c r="H15" s="9">
        <v>0.007534791666666664</v>
      </c>
      <c r="I15" s="9" t="s">
        <v>294</v>
      </c>
      <c r="J15" s="12">
        <v>0.007362546296296298</v>
      </c>
      <c r="K15" s="17"/>
    </row>
    <row r="16" spans="1:11" ht="13.5">
      <c r="A16" s="45">
        <v>12</v>
      </c>
      <c r="B16" s="9">
        <v>0.022438043981481484</v>
      </c>
      <c r="C16" s="7" t="s">
        <v>8</v>
      </c>
      <c r="D16" s="8">
        <v>127</v>
      </c>
      <c r="E16" s="8" t="s">
        <v>295</v>
      </c>
      <c r="F16" s="9">
        <v>0.007712997685185186</v>
      </c>
      <c r="G16" s="9" t="s">
        <v>296</v>
      </c>
      <c r="H16" s="9">
        <v>0.007165821759259261</v>
      </c>
      <c r="I16" s="9" t="s">
        <v>297</v>
      </c>
      <c r="J16" s="12">
        <v>0.007559224537037036</v>
      </c>
      <c r="K16" s="17"/>
    </row>
    <row r="17" spans="1:11" ht="13.5">
      <c r="A17" s="45">
        <v>13</v>
      </c>
      <c r="B17" s="9">
        <v>0.02244008101851852</v>
      </c>
      <c r="C17" s="7" t="s">
        <v>76</v>
      </c>
      <c r="D17" s="8">
        <v>132</v>
      </c>
      <c r="E17" s="8" t="s">
        <v>298</v>
      </c>
      <c r="F17" s="9">
        <v>0.007283368055555555</v>
      </c>
      <c r="G17" s="9" t="s">
        <v>299</v>
      </c>
      <c r="H17" s="9">
        <v>0.007879791666666665</v>
      </c>
      <c r="I17" s="9" t="s">
        <v>300</v>
      </c>
      <c r="J17" s="12">
        <v>0.007276921296296299</v>
      </c>
      <c r="K17" s="17"/>
    </row>
    <row r="18" spans="1:11" ht="13.5">
      <c r="A18" s="45">
        <v>14</v>
      </c>
      <c r="B18" s="9">
        <v>0.02255787037037037</v>
      </c>
      <c r="C18" s="7" t="s">
        <v>29</v>
      </c>
      <c r="D18" s="8">
        <v>160</v>
      </c>
      <c r="E18" s="8" t="s">
        <v>400</v>
      </c>
      <c r="F18" s="9">
        <v>0.007081863425925927</v>
      </c>
      <c r="G18" s="9" t="s">
        <v>401</v>
      </c>
      <c r="H18" s="9">
        <v>0.008032916666666666</v>
      </c>
      <c r="I18" s="9" t="s">
        <v>402</v>
      </c>
      <c r="J18" s="12">
        <f>B18-F18-H18</f>
        <v>0.007443090277777778</v>
      </c>
      <c r="K18" s="17"/>
    </row>
    <row r="19" spans="1:11" ht="13.5">
      <c r="A19" s="45">
        <v>15</v>
      </c>
      <c r="B19" s="9">
        <v>0.022707442129629635</v>
      </c>
      <c r="C19" s="7" t="s">
        <v>6</v>
      </c>
      <c r="D19" s="8">
        <v>123</v>
      </c>
      <c r="E19" s="8" t="s">
        <v>301</v>
      </c>
      <c r="F19" s="9">
        <v>0.006934062499999999</v>
      </c>
      <c r="G19" s="9" t="s">
        <v>302</v>
      </c>
      <c r="H19" s="9">
        <v>0.007898541666666668</v>
      </c>
      <c r="I19" s="9" t="s">
        <v>303</v>
      </c>
      <c r="J19" s="12">
        <v>0.007874837962962965</v>
      </c>
      <c r="K19" s="17"/>
    </row>
    <row r="20" spans="1:11" ht="13.5">
      <c r="A20" s="45">
        <v>16</v>
      </c>
      <c r="B20" s="9">
        <v>0.022755289351851855</v>
      </c>
      <c r="C20" s="7" t="s">
        <v>26</v>
      </c>
      <c r="D20" s="8">
        <v>172</v>
      </c>
      <c r="E20" s="8" t="s">
        <v>304</v>
      </c>
      <c r="F20" s="9">
        <v>0.007203159722222222</v>
      </c>
      <c r="G20" s="9" t="s">
        <v>305</v>
      </c>
      <c r="H20" s="6">
        <f>TIME(0,21,35)-F20</f>
        <v>0.007785266203703704</v>
      </c>
      <c r="I20" s="6" t="s">
        <v>306</v>
      </c>
      <c r="J20" s="12">
        <f>B20-F20-H20</f>
        <v>0.007766863425925929</v>
      </c>
      <c r="K20" s="17"/>
    </row>
    <row r="21" spans="1:11" ht="13.5">
      <c r="A21" s="45">
        <v>17</v>
      </c>
      <c r="B21" s="9">
        <v>0.022767442129629632</v>
      </c>
      <c r="C21" s="7" t="s">
        <v>36</v>
      </c>
      <c r="D21" s="8">
        <v>141</v>
      </c>
      <c r="E21" s="8" t="s">
        <v>307</v>
      </c>
      <c r="F21" s="9">
        <v>0.007726076388888888</v>
      </c>
      <c r="G21" s="9" t="s">
        <v>293</v>
      </c>
      <c r="H21" s="9">
        <v>0.007574652777777779</v>
      </c>
      <c r="I21" s="9" t="s">
        <v>308</v>
      </c>
      <c r="J21" s="12">
        <v>0.007466712962962963</v>
      </c>
      <c r="K21" s="17"/>
    </row>
    <row r="22" spans="1:11" ht="13.5">
      <c r="A22" s="45">
        <v>18</v>
      </c>
      <c r="B22" s="9">
        <v>0.022855173611111116</v>
      </c>
      <c r="C22" s="7" t="s">
        <v>1</v>
      </c>
      <c r="D22" s="8">
        <v>115</v>
      </c>
      <c r="E22" s="8" t="s">
        <v>309</v>
      </c>
      <c r="F22" s="9">
        <v>0.007922650462962963</v>
      </c>
      <c r="G22" s="9" t="s">
        <v>310</v>
      </c>
      <c r="H22" s="9">
        <v>0.007318518518518521</v>
      </c>
      <c r="I22" s="9" t="s">
        <v>311</v>
      </c>
      <c r="J22" s="12">
        <v>0.00761400462962963</v>
      </c>
      <c r="K22" s="17"/>
    </row>
    <row r="23" spans="1:11" ht="13.5">
      <c r="A23" s="45">
        <v>19</v>
      </c>
      <c r="B23" s="9">
        <v>0.022896145833333333</v>
      </c>
      <c r="C23" s="7" t="s">
        <v>78</v>
      </c>
      <c r="D23" s="8">
        <v>143</v>
      </c>
      <c r="E23" s="8" t="s">
        <v>312</v>
      </c>
      <c r="F23" s="9">
        <v>0.007134293981481481</v>
      </c>
      <c r="G23" s="9" t="s">
        <v>313</v>
      </c>
      <c r="H23" s="9">
        <v>0.008125775462962965</v>
      </c>
      <c r="I23" s="9" t="s">
        <v>314</v>
      </c>
      <c r="J23" s="12">
        <v>0.007636076388888885</v>
      </c>
      <c r="K23" s="17"/>
    </row>
    <row r="24" spans="1:11" ht="13.5">
      <c r="A24" s="45">
        <v>20</v>
      </c>
      <c r="B24" s="9">
        <v>0.022929942129629635</v>
      </c>
      <c r="C24" s="7" t="s">
        <v>79</v>
      </c>
      <c r="D24" s="8">
        <v>145</v>
      </c>
      <c r="E24" s="8" t="s">
        <v>315</v>
      </c>
      <c r="F24" s="9">
        <v>0.007811423611111111</v>
      </c>
      <c r="G24" s="9" t="s">
        <v>316</v>
      </c>
      <c r="H24" s="9">
        <v>0.007878391203703703</v>
      </c>
      <c r="I24" s="9" t="s">
        <v>317</v>
      </c>
      <c r="J24" s="12">
        <v>0.007240127314814819</v>
      </c>
      <c r="K24" s="17"/>
    </row>
    <row r="25" spans="1:11" ht="13.5">
      <c r="A25" s="45">
        <v>21</v>
      </c>
      <c r="B25" s="9">
        <v>0.022930868055555557</v>
      </c>
      <c r="C25" s="7" t="s">
        <v>14</v>
      </c>
      <c r="D25" s="8">
        <v>120</v>
      </c>
      <c r="E25" s="8" t="s">
        <v>318</v>
      </c>
      <c r="F25" s="9">
        <v>0.0073260416666666665</v>
      </c>
      <c r="G25" s="9" t="s">
        <v>319</v>
      </c>
      <c r="H25" s="9">
        <v>0.007659340277777777</v>
      </c>
      <c r="I25" s="9" t="s">
        <v>320</v>
      </c>
      <c r="J25" s="12">
        <v>0.007945486111111111</v>
      </c>
      <c r="K25" s="17"/>
    </row>
    <row r="26" spans="1:11" ht="13.5">
      <c r="A26" s="45">
        <v>22</v>
      </c>
      <c r="B26" s="9">
        <v>0.02293584490740741</v>
      </c>
      <c r="C26" s="7" t="s">
        <v>1</v>
      </c>
      <c r="D26" s="8">
        <v>116</v>
      </c>
      <c r="E26" s="8" t="s">
        <v>321</v>
      </c>
      <c r="F26" s="9">
        <v>0.007556018518518519</v>
      </c>
      <c r="G26" s="9" t="s">
        <v>322</v>
      </c>
      <c r="H26" s="9">
        <v>0.00787457175925926</v>
      </c>
      <c r="I26" s="9" t="s">
        <v>323</v>
      </c>
      <c r="J26" s="12">
        <v>0.007505254629629629</v>
      </c>
      <c r="K26" s="17"/>
    </row>
    <row r="27" spans="1:11" ht="13.5">
      <c r="A27" s="45">
        <v>23</v>
      </c>
      <c r="B27" s="9">
        <v>0.02295258101851852</v>
      </c>
      <c r="C27" s="7" t="s">
        <v>9</v>
      </c>
      <c r="D27" s="8">
        <v>135</v>
      </c>
      <c r="E27" s="8" t="s">
        <v>324</v>
      </c>
      <c r="F27" s="9">
        <v>0.007469131944444445</v>
      </c>
      <c r="G27" s="9" t="s">
        <v>325</v>
      </c>
      <c r="H27" s="9">
        <v>0.00804579861111111</v>
      </c>
      <c r="I27" s="9" t="s">
        <v>326</v>
      </c>
      <c r="J27" s="12">
        <v>0.007437650462962964</v>
      </c>
      <c r="K27" s="17"/>
    </row>
    <row r="28" spans="1:11" ht="13.5">
      <c r="A28" s="45">
        <v>24</v>
      </c>
      <c r="B28" s="9">
        <v>0.022962962962962966</v>
      </c>
      <c r="C28" s="7" t="s">
        <v>1</v>
      </c>
      <c r="D28" s="8">
        <v>117</v>
      </c>
      <c r="E28" s="8" t="s">
        <v>403</v>
      </c>
      <c r="F28" s="9">
        <v>0.00752068287037037</v>
      </c>
      <c r="G28" s="9" t="s">
        <v>404</v>
      </c>
      <c r="H28" s="9">
        <v>0.0076655439814814815</v>
      </c>
      <c r="I28" s="9" t="s">
        <v>405</v>
      </c>
      <c r="J28" s="12">
        <f>B28-H28-F28</f>
        <v>0.0077767361111111145</v>
      </c>
      <c r="K28" s="17"/>
    </row>
    <row r="29" spans="1:11" ht="13.5">
      <c r="A29" s="45">
        <v>25</v>
      </c>
      <c r="B29" s="9">
        <v>0.023006481481481482</v>
      </c>
      <c r="C29" s="7" t="s">
        <v>36</v>
      </c>
      <c r="D29" s="8">
        <v>142</v>
      </c>
      <c r="E29" s="8" t="s">
        <v>327</v>
      </c>
      <c r="F29" s="9">
        <v>0.0075528935185185195</v>
      </c>
      <c r="G29" s="9" t="s">
        <v>328</v>
      </c>
      <c r="H29" s="9">
        <v>0.007893483796296296</v>
      </c>
      <c r="I29" s="9" t="s">
        <v>329</v>
      </c>
      <c r="J29" s="12">
        <v>0.007560104166666665</v>
      </c>
      <c r="K29" s="17"/>
    </row>
    <row r="30" spans="1:11" ht="13.5">
      <c r="A30" s="45">
        <v>26</v>
      </c>
      <c r="B30" s="9">
        <v>0.0230928587962963</v>
      </c>
      <c r="C30" s="7" t="s">
        <v>4</v>
      </c>
      <c r="D30" s="8">
        <v>137</v>
      </c>
      <c r="E30" s="8" t="s">
        <v>330</v>
      </c>
      <c r="F30" s="9">
        <v>0.0074584143518518515</v>
      </c>
      <c r="G30" s="9" t="s">
        <v>331</v>
      </c>
      <c r="H30" s="6">
        <f>TIME(0,21,59)-F30</f>
        <v>0.007807789351851854</v>
      </c>
      <c r="I30" s="133" t="s">
        <v>2116</v>
      </c>
      <c r="J30" s="12">
        <f>B29-F30-H30</f>
        <v>0.0077402777777777765</v>
      </c>
      <c r="K30" s="17"/>
    </row>
    <row r="31" spans="1:11" ht="13.5">
      <c r="A31" s="45">
        <v>27</v>
      </c>
      <c r="B31" s="9">
        <v>0.023141238425925928</v>
      </c>
      <c r="C31" s="7" t="s">
        <v>17</v>
      </c>
      <c r="D31" s="8">
        <v>163</v>
      </c>
      <c r="E31" s="8" t="s">
        <v>333</v>
      </c>
      <c r="F31" s="9">
        <v>0.007396296296296297</v>
      </c>
      <c r="G31" s="9" t="s">
        <v>334</v>
      </c>
      <c r="H31" s="9">
        <v>0.008057141203703702</v>
      </c>
      <c r="I31" s="9" t="s">
        <v>335</v>
      </c>
      <c r="J31" s="12">
        <v>0.007687800925925928</v>
      </c>
      <c r="K31" s="17"/>
    </row>
    <row r="32" spans="1:11" ht="13.5">
      <c r="A32" s="45">
        <v>28</v>
      </c>
      <c r="B32" s="9">
        <v>0.023187928240740743</v>
      </c>
      <c r="C32" s="7" t="s">
        <v>54</v>
      </c>
      <c r="D32" s="8">
        <v>178</v>
      </c>
      <c r="E32" s="8" t="s">
        <v>336</v>
      </c>
      <c r="F32" s="9">
        <v>0.00709394675925926</v>
      </c>
      <c r="G32" s="9" t="s">
        <v>284</v>
      </c>
      <c r="H32" s="9">
        <v>0.007951192129629628</v>
      </c>
      <c r="I32" s="9" t="s">
        <v>285</v>
      </c>
      <c r="J32" s="12">
        <v>0.008142789351851854</v>
      </c>
      <c r="K32" s="17"/>
    </row>
    <row r="33" spans="1:11" ht="13.5">
      <c r="A33" s="45">
        <v>29</v>
      </c>
      <c r="B33" s="9">
        <v>0.02335309027777778</v>
      </c>
      <c r="C33" s="7" t="s">
        <v>80</v>
      </c>
      <c r="D33" s="8">
        <v>176</v>
      </c>
      <c r="E33" s="8" t="s">
        <v>337</v>
      </c>
      <c r="F33" s="9">
        <v>0.0075161226851851864</v>
      </c>
      <c r="G33" s="9" t="s">
        <v>338</v>
      </c>
      <c r="H33" s="9">
        <v>0.008265590277777774</v>
      </c>
      <c r="I33" s="9" t="s">
        <v>339</v>
      </c>
      <c r="J33" s="12">
        <v>0.007571377314814817</v>
      </c>
      <c r="K33" s="17"/>
    </row>
    <row r="34" spans="1:11" ht="13.5">
      <c r="A34" s="45">
        <v>30</v>
      </c>
      <c r="B34" s="9">
        <v>0.023552280092592595</v>
      </c>
      <c r="C34" s="7" t="s">
        <v>8</v>
      </c>
      <c r="D34" s="8">
        <v>126</v>
      </c>
      <c r="E34" s="8" t="s">
        <v>340</v>
      </c>
      <c r="F34" s="9">
        <v>0.007818518518518518</v>
      </c>
      <c r="G34" s="9" t="s">
        <v>341</v>
      </c>
      <c r="H34" s="9">
        <v>0.007602511574074076</v>
      </c>
      <c r="I34" s="9" t="s">
        <v>342</v>
      </c>
      <c r="J34" s="12">
        <v>0.00813125</v>
      </c>
      <c r="K34" s="17"/>
    </row>
    <row r="35" spans="1:11" ht="13.5">
      <c r="A35" s="45">
        <v>31</v>
      </c>
      <c r="B35" s="9">
        <v>0.023557986111111113</v>
      </c>
      <c r="C35" s="7" t="s">
        <v>51</v>
      </c>
      <c r="D35" s="8">
        <v>139</v>
      </c>
      <c r="E35" s="8" t="s">
        <v>343</v>
      </c>
      <c r="F35" s="9">
        <v>0.00730320601851852</v>
      </c>
      <c r="G35" s="9" t="s">
        <v>344</v>
      </c>
      <c r="H35" s="9">
        <v>0.00808826388888889</v>
      </c>
      <c r="I35" s="9" t="s">
        <v>345</v>
      </c>
      <c r="J35" s="12">
        <v>0.008166516203703702</v>
      </c>
      <c r="K35" s="17"/>
    </row>
    <row r="36" spans="1:11" ht="13.5">
      <c r="A36" s="45">
        <v>32</v>
      </c>
      <c r="B36" s="9">
        <v>0.023596793981481484</v>
      </c>
      <c r="C36" s="7" t="s">
        <v>9</v>
      </c>
      <c r="D36" s="8">
        <v>136</v>
      </c>
      <c r="E36" s="8" t="s">
        <v>346</v>
      </c>
      <c r="F36" s="9">
        <v>0.007507488425925926</v>
      </c>
      <c r="G36" s="9" t="s">
        <v>347</v>
      </c>
      <c r="H36" s="9">
        <v>0.008063842592592593</v>
      </c>
      <c r="I36" s="9" t="s">
        <v>348</v>
      </c>
      <c r="J36" s="12">
        <v>0.008025462962962963</v>
      </c>
      <c r="K36" s="17"/>
    </row>
    <row r="37" spans="1:11" ht="13.5">
      <c r="A37" s="45">
        <v>33</v>
      </c>
      <c r="B37" s="9">
        <v>0.023608333333333335</v>
      </c>
      <c r="C37" s="7" t="s">
        <v>8</v>
      </c>
      <c r="D37" s="8">
        <v>128</v>
      </c>
      <c r="E37" s="8" t="s">
        <v>349</v>
      </c>
      <c r="F37" s="9">
        <v>0.007789780092592593</v>
      </c>
      <c r="G37" s="9" t="s">
        <v>350</v>
      </c>
      <c r="H37" s="9">
        <v>0.007899108796296296</v>
      </c>
      <c r="I37" s="9" t="s">
        <v>351</v>
      </c>
      <c r="J37" s="12">
        <v>0.007919444444444444</v>
      </c>
      <c r="K37" s="17"/>
    </row>
    <row r="38" spans="1:11" ht="13.5">
      <c r="A38" s="45">
        <v>34</v>
      </c>
      <c r="B38" s="9">
        <v>0.023708645833333337</v>
      </c>
      <c r="C38" s="7" t="s">
        <v>18</v>
      </c>
      <c r="D38" s="8">
        <v>155</v>
      </c>
      <c r="E38" s="8" t="s">
        <v>352</v>
      </c>
      <c r="F38" s="9">
        <v>0.007882835648148151</v>
      </c>
      <c r="G38" s="9" t="s">
        <v>353</v>
      </c>
      <c r="H38" s="9">
        <v>0.007269861111111107</v>
      </c>
      <c r="I38" s="9" t="s">
        <v>354</v>
      </c>
      <c r="J38" s="12">
        <v>0.008555949074074077</v>
      </c>
      <c r="K38" s="17"/>
    </row>
    <row r="39" spans="1:11" ht="13.5">
      <c r="A39" s="45">
        <v>35</v>
      </c>
      <c r="B39" s="9">
        <v>0.02383596064814815</v>
      </c>
      <c r="C39" s="7" t="s">
        <v>34</v>
      </c>
      <c r="D39" s="8">
        <v>156</v>
      </c>
      <c r="E39" s="8" t="s">
        <v>355</v>
      </c>
      <c r="F39" s="6">
        <v>0.007604166666666666</v>
      </c>
      <c r="G39" s="6" t="s">
        <v>356</v>
      </c>
      <c r="H39" s="9">
        <f>TIME(0,23,7)-F39</f>
        <v>0.008449074074074074</v>
      </c>
      <c r="I39" s="9" t="s">
        <v>357</v>
      </c>
      <c r="J39" s="12">
        <f>B39-F39-H39</f>
        <v>0.00778271990740741</v>
      </c>
      <c r="K39" s="17"/>
    </row>
    <row r="40" spans="1:11" ht="13.5">
      <c r="A40" s="45">
        <v>36</v>
      </c>
      <c r="B40" s="9">
        <v>0.023872256944444448</v>
      </c>
      <c r="C40" s="7" t="s">
        <v>17</v>
      </c>
      <c r="D40" s="8">
        <v>164</v>
      </c>
      <c r="E40" s="8" t="s">
        <v>358</v>
      </c>
      <c r="F40" s="9">
        <v>0.007898495370370372</v>
      </c>
      <c r="G40" s="9" t="s">
        <v>359</v>
      </c>
      <c r="H40" s="9">
        <v>0.008123807870370368</v>
      </c>
      <c r="I40" s="9" t="s">
        <v>360</v>
      </c>
      <c r="J40" s="12">
        <v>0.007849953703703706</v>
      </c>
      <c r="K40" s="17"/>
    </row>
    <row r="41" spans="1:11" s="151" customFormat="1" ht="13.5">
      <c r="A41" s="141">
        <v>37</v>
      </c>
      <c r="B41" s="147">
        <v>0.023935185185185184</v>
      </c>
      <c r="C41" s="143" t="s">
        <v>69</v>
      </c>
      <c r="D41" s="148">
        <v>182</v>
      </c>
      <c r="E41" s="148" t="s">
        <v>1964</v>
      </c>
      <c r="F41" s="147">
        <v>0.008252314814814815</v>
      </c>
      <c r="G41" s="147" t="s">
        <v>1966</v>
      </c>
      <c r="H41" s="147">
        <f>TIME(0,23,33)-F41</f>
        <v>0.008101851851851851</v>
      </c>
      <c r="I41" s="147" t="s">
        <v>1968</v>
      </c>
      <c r="J41" s="149">
        <f>B41-F41-H41</f>
        <v>0.0075810185185185164</v>
      </c>
      <c r="K41" s="150"/>
    </row>
    <row r="42" spans="1:11" ht="13.5">
      <c r="A42" s="45">
        <v>38</v>
      </c>
      <c r="B42" s="9">
        <v>0.023980821759259266</v>
      </c>
      <c r="C42" s="7" t="s">
        <v>81</v>
      </c>
      <c r="D42" s="8">
        <v>151</v>
      </c>
      <c r="E42" s="8" t="s">
        <v>361</v>
      </c>
      <c r="F42" s="9">
        <v>0.008309340277777778</v>
      </c>
      <c r="G42" s="9" t="s">
        <v>362</v>
      </c>
      <c r="H42" s="9">
        <v>0.007817164351851853</v>
      </c>
      <c r="I42" s="9" t="s">
        <v>363</v>
      </c>
      <c r="J42" s="12">
        <v>0.007854317129629633</v>
      </c>
      <c r="K42" s="17"/>
    </row>
    <row r="43" spans="1:11" ht="13.5">
      <c r="A43" s="45">
        <v>39</v>
      </c>
      <c r="B43" s="9">
        <v>0.024173263888888893</v>
      </c>
      <c r="C43" s="7" t="s">
        <v>75</v>
      </c>
      <c r="D43" s="8">
        <v>148</v>
      </c>
      <c r="E43" s="8" t="s">
        <v>364</v>
      </c>
      <c r="F43" s="9">
        <v>0.00754244212962963</v>
      </c>
      <c r="G43" s="9" t="s">
        <v>365</v>
      </c>
      <c r="H43" s="6">
        <f>TIME(0,22,36)-F43</f>
        <v>0.008152002314814815</v>
      </c>
      <c r="I43" s="6" t="s">
        <v>366</v>
      </c>
      <c r="J43" s="12">
        <f>B43-F43-H43</f>
        <v>0.008478819444444449</v>
      </c>
      <c r="K43" s="17"/>
    </row>
    <row r="44" spans="1:11" ht="13.5">
      <c r="A44" s="45">
        <v>40</v>
      </c>
      <c r="B44" s="9">
        <v>0.02437010416666667</v>
      </c>
      <c r="C44" s="7" t="s">
        <v>79</v>
      </c>
      <c r="D44" s="8">
        <v>146</v>
      </c>
      <c r="E44" s="8" t="s">
        <v>367</v>
      </c>
      <c r="F44" s="9">
        <v>0.007722106481481481</v>
      </c>
      <c r="G44" s="9" t="s">
        <v>368</v>
      </c>
      <c r="H44" s="9">
        <v>0.008468171296296297</v>
      </c>
      <c r="I44" s="9" t="s">
        <v>369</v>
      </c>
      <c r="J44" s="12">
        <v>0.008179826388888891</v>
      </c>
      <c r="K44" s="17"/>
    </row>
    <row r="45" spans="1:11" ht="13.5">
      <c r="A45" s="45">
        <v>41</v>
      </c>
      <c r="B45" s="9">
        <v>0.024508680555555554</v>
      </c>
      <c r="C45" s="7" t="s">
        <v>25</v>
      </c>
      <c r="D45" s="8">
        <v>171</v>
      </c>
      <c r="E45" s="8" t="s">
        <v>370</v>
      </c>
      <c r="F45" s="9">
        <v>0.007626041666666668</v>
      </c>
      <c r="G45" s="9" t="s">
        <v>371</v>
      </c>
      <c r="H45" s="9">
        <v>0.00882997685185185</v>
      </c>
      <c r="I45" s="9" t="s">
        <v>372</v>
      </c>
      <c r="J45" s="12">
        <v>0.008052662037037035</v>
      </c>
      <c r="K45" s="17"/>
    </row>
    <row r="46" spans="1:11" ht="13.5">
      <c r="A46" s="45">
        <v>42</v>
      </c>
      <c r="B46" s="9">
        <v>0.024525925925925927</v>
      </c>
      <c r="C46" s="7" t="s">
        <v>14</v>
      </c>
      <c r="D46" s="8">
        <v>121</v>
      </c>
      <c r="E46" s="8" t="s">
        <v>373</v>
      </c>
      <c r="F46" s="9">
        <v>0.007698645833333333</v>
      </c>
      <c r="G46" s="9" t="s">
        <v>374</v>
      </c>
      <c r="H46" s="9">
        <v>0.00802766203703704</v>
      </c>
      <c r="I46" s="9" t="s">
        <v>375</v>
      </c>
      <c r="J46" s="12">
        <v>0.008799618055555552</v>
      </c>
      <c r="K46" s="17"/>
    </row>
    <row r="47" spans="1:11" ht="13.5">
      <c r="A47" s="45">
        <v>43</v>
      </c>
      <c r="B47" s="9">
        <v>0.024583333333333332</v>
      </c>
      <c r="C47" s="7" t="s">
        <v>26</v>
      </c>
      <c r="D47" s="8">
        <v>173</v>
      </c>
      <c r="E47" s="8" t="s">
        <v>411</v>
      </c>
      <c r="F47" s="9">
        <v>0.007574803240740741</v>
      </c>
      <c r="G47" s="9" t="s">
        <v>412</v>
      </c>
      <c r="H47" s="9">
        <v>0.007985925925925926</v>
      </c>
      <c r="I47" s="9" t="s">
        <v>413</v>
      </c>
      <c r="J47" s="12">
        <f>B47-F47-H47</f>
        <v>0.009022604166666665</v>
      </c>
      <c r="K47" s="17"/>
    </row>
    <row r="48" spans="1:11" ht="13.5">
      <c r="A48" s="45">
        <v>44</v>
      </c>
      <c r="B48" s="9">
        <v>0.024637962962962966</v>
      </c>
      <c r="C48" s="7" t="s">
        <v>8</v>
      </c>
      <c r="D48" s="8">
        <v>129</v>
      </c>
      <c r="E48" s="8" t="s">
        <v>376</v>
      </c>
      <c r="F48" s="9">
        <v>0.007875462962962963</v>
      </c>
      <c r="G48" s="9" t="s">
        <v>377</v>
      </c>
      <c r="H48" s="9">
        <v>0.00799621527777778</v>
      </c>
      <c r="I48" s="9" t="s">
        <v>378</v>
      </c>
      <c r="J48" s="12">
        <v>0.008766284722222222</v>
      </c>
      <c r="K48" s="17"/>
    </row>
    <row r="49" spans="1:11" ht="13.5">
      <c r="A49" s="45">
        <v>45</v>
      </c>
      <c r="B49" s="9">
        <v>0.024707291666666666</v>
      </c>
      <c r="C49" s="7" t="s">
        <v>84</v>
      </c>
      <c r="D49" s="8">
        <v>166</v>
      </c>
      <c r="E49" s="8" t="s">
        <v>379</v>
      </c>
      <c r="F49" s="9">
        <v>0.008009375000000001</v>
      </c>
      <c r="G49" s="9" t="s">
        <v>380</v>
      </c>
      <c r="H49" s="6">
        <f>TIME(0,23,50)-F49</f>
        <v>0.008541550925925923</v>
      </c>
      <c r="I49" s="6" t="s">
        <v>381</v>
      </c>
      <c r="J49" s="12">
        <f>B49-F49-H49</f>
        <v>0.008156365740740744</v>
      </c>
      <c r="K49" s="17"/>
    </row>
    <row r="50" spans="1:11" ht="13.5">
      <c r="A50" s="45">
        <v>46</v>
      </c>
      <c r="B50" s="9">
        <v>0.02487928240740741</v>
      </c>
      <c r="C50" s="7" t="s">
        <v>6</v>
      </c>
      <c r="D50" s="8">
        <v>124</v>
      </c>
      <c r="E50" s="8" t="s">
        <v>382</v>
      </c>
      <c r="F50" s="9">
        <v>0.0077157754629629625</v>
      </c>
      <c r="G50" s="9" t="s">
        <v>383</v>
      </c>
      <c r="H50" s="9">
        <v>0.009654629629629631</v>
      </c>
      <c r="I50" s="9" t="s">
        <v>384</v>
      </c>
      <c r="J50" s="12">
        <v>0.007508877314814814</v>
      </c>
      <c r="K50" s="17"/>
    </row>
    <row r="51" spans="1:11" ht="13.5">
      <c r="A51" s="45">
        <v>47</v>
      </c>
      <c r="B51" s="9">
        <v>0.02501258101851852</v>
      </c>
      <c r="C51" s="7" t="s">
        <v>80</v>
      </c>
      <c r="D51" s="8">
        <v>177</v>
      </c>
      <c r="E51" s="8" t="s">
        <v>385</v>
      </c>
      <c r="F51" s="9">
        <v>0.007530405092592592</v>
      </c>
      <c r="G51" s="9" t="s">
        <v>386</v>
      </c>
      <c r="H51" s="9">
        <v>0.008263344907407408</v>
      </c>
      <c r="I51" s="9" t="s">
        <v>387</v>
      </c>
      <c r="J51" s="12">
        <v>0.009218831018518517</v>
      </c>
      <c r="K51" s="17"/>
    </row>
    <row r="52" spans="1:11" ht="13.5">
      <c r="A52" s="45">
        <v>48</v>
      </c>
      <c r="B52" s="9">
        <v>0.025309872685185187</v>
      </c>
      <c r="C52" s="7" t="s">
        <v>81</v>
      </c>
      <c r="D52" s="8">
        <v>152</v>
      </c>
      <c r="E52" s="8" t="s">
        <v>388</v>
      </c>
      <c r="F52" s="9">
        <v>0.008278900462962962</v>
      </c>
      <c r="G52" s="9" t="s">
        <v>389</v>
      </c>
      <c r="H52" s="9">
        <v>0.008778738425925926</v>
      </c>
      <c r="I52" s="9" t="s">
        <v>390</v>
      </c>
      <c r="J52" s="12">
        <v>0.008252233796296297</v>
      </c>
      <c r="K52" s="17"/>
    </row>
    <row r="53" spans="1:11" ht="13.5">
      <c r="A53" s="45">
        <v>49</v>
      </c>
      <c r="B53" s="9">
        <v>0.025675659722222223</v>
      </c>
      <c r="C53" s="7" t="s">
        <v>1</v>
      </c>
      <c r="D53" s="8">
        <v>118</v>
      </c>
      <c r="E53" s="8" t="s">
        <v>391</v>
      </c>
      <c r="F53" s="9">
        <v>0.008391631944444445</v>
      </c>
      <c r="G53" s="9" t="s">
        <v>392</v>
      </c>
      <c r="H53" s="9">
        <v>0.00896068287037037</v>
      </c>
      <c r="I53" s="9" t="s">
        <v>393</v>
      </c>
      <c r="J53" s="12">
        <v>0.008323344907407406</v>
      </c>
      <c r="K53" s="17"/>
    </row>
    <row r="54" spans="1:11" ht="13.5">
      <c r="A54" s="45">
        <v>50</v>
      </c>
      <c r="B54" s="9">
        <v>0.02585717592592593</v>
      </c>
      <c r="C54" s="7" t="s">
        <v>42</v>
      </c>
      <c r="D54" s="8">
        <v>150</v>
      </c>
      <c r="E54" s="8" t="s">
        <v>394</v>
      </c>
      <c r="F54" s="6">
        <v>0.008217592592592594</v>
      </c>
      <c r="G54" s="6" t="s">
        <v>395</v>
      </c>
      <c r="H54" s="9">
        <f>B54-F54-J54</f>
        <v>0.00862751157407407</v>
      </c>
      <c r="I54" s="9" t="s">
        <v>396</v>
      </c>
      <c r="J54" s="12">
        <v>0.009012071759259263</v>
      </c>
      <c r="K54" s="17"/>
    </row>
    <row r="55" spans="1:11" ht="13.5">
      <c r="A55" s="45">
        <v>51</v>
      </c>
      <c r="B55" s="9">
        <v>0.0264497337962963</v>
      </c>
      <c r="C55" s="7" t="s">
        <v>82</v>
      </c>
      <c r="D55" s="8">
        <v>162</v>
      </c>
      <c r="E55" s="8" t="s">
        <v>397</v>
      </c>
      <c r="F55" s="9">
        <v>0.009014814814814812</v>
      </c>
      <c r="G55" s="9" t="s">
        <v>398</v>
      </c>
      <c r="H55" s="9">
        <v>0.00853908564814815</v>
      </c>
      <c r="I55" s="9" t="s">
        <v>399</v>
      </c>
      <c r="J55" s="12">
        <v>0.008895833333333335</v>
      </c>
      <c r="K55" s="17"/>
    </row>
    <row r="56" spans="1:11" ht="13.5">
      <c r="A56" s="45">
        <v>52</v>
      </c>
      <c r="B56" s="9">
        <v>0.016793784722222226</v>
      </c>
      <c r="C56" s="7" t="s">
        <v>76</v>
      </c>
      <c r="D56" s="8">
        <v>133</v>
      </c>
      <c r="E56" s="8" t="s">
        <v>417</v>
      </c>
      <c r="F56" s="9">
        <v>0.00762175925925926</v>
      </c>
      <c r="G56" s="9" t="s">
        <v>418</v>
      </c>
      <c r="H56" s="9">
        <v>0.009172025462962963</v>
      </c>
      <c r="I56" s="9"/>
      <c r="J56" s="12"/>
      <c r="K56" s="17"/>
    </row>
    <row r="57" spans="1:11" ht="13.5">
      <c r="A57" s="45">
        <v>53</v>
      </c>
      <c r="B57" s="9">
        <v>0.01750825231481482</v>
      </c>
      <c r="C57" s="7" t="s">
        <v>81</v>
      </c>
      <c r="D57" s="8">
        <v>153</v>
      </c>
      <c r="E57" s="8" t="s">
        <v>419</v>
      </c>
      <c r="F57" s="9">
        <v>0.008371793981481482</v>
      </c>
      <c r="G57" s="9" t="s">
        <v>420</v>
      </c>
      <c r="H57" s="9">
        <v>0.009136458333333335</v>
      </c>
      <c r="I57" s="9"/>
      <c r="J57" s="12"/>
      <c r="K57" s="17"/>
    </row>
    <row r="58" spans="1:11" ht="13.5">
      <c r="A58" s="45">
        <v>54</v>
      </c>
      <c r="B58" s="9">
        <v>0.01783024305555556</v>
      </c>
      <c r="C58" s="7" t="s">
        <v>13</v>
      </c>
      <c r="D58" s="8">
        <v>158</v>
      </c>
      <c r="E58" s="8" t="s">
        <v>421</v>
      </c>
      <c r="F58" s="9">
        <v>0.009481793981481482</v>
      </c>
      <c r="G58" s="9" t="s">
        <v>422</v>
      </c>
      <c r="H58" s="9">
        <v>0.008348449074074076</v>
      </c>
      <c r="I58" s="9" t="s">
        <v>423</v>
      </c>
      <c r="J58" s="12"/>
      <c r="K58" s="17"/>
    </row>
    <row r="59" spans="1:11" ht="13.5">
      <c r="A59" s="45">
        <v>55</v>
      </c>
      <c r="B59" s="9">
        <v>0.01663449074074074</v>
      </c>
      <c r="C59" s="7" t="s">
        <v>83</v>
      </c>
      <c r="D59" s="8">
        <v>161</v>
      </c>
      <c r="E59" s="8" t="s">
        <v>414</v>
      </c>
      <c r="F59" s="9">
        <v>0.007641006944444447</v>
      </c>
      <c r="G59" s="9" t="s">
        <v>415</v>
      </c>
      <c r="H59" s="9">
        <v>0.008993483796296293</v>
      </c>
      <c r="I59" s="9" t="s">
        <v>416</v>
      </c>
      <c r="J59" s="12"/>
      <c r="K59" s="17"/>
    </row>
    <row r="60" spans="1:11" ht="13.5">
      <c r="A60" s="45">
        <v>56</v>
      </c>
      <c r="B60" s="9">
        <v>0.018380439814814818</v>
      </c>
      <c r="C60" s="7" t="s">
        <v>17</v>
      </c>
      <c r="D60" s="8">
        <v>165</v>
      </c>
      <c r="E60" s="8" t="s">
        <v>424</v>
      </c>
      <c r="F60" s="9">
        <v>0.0086875</v>
      </c>
      <c r="G60" s="9" t="s">
        <v>425</v>
      </c>
      <c r="H60" s="9">
        <v>0.009692939814814816</v>
      </c>
      <c r="I60" s="9"/>
      <c r="J60" s="12"/>
      <c r="K60" s="17"/>
    </row>
    <row r="61" spans="1:11" ht="13.5">
      <c r="A61" s="45">
        <v>57</v>
      </c>
      <c r="B61" s="9">
        <v>0.015351701388888889</v>
      </c>
      <c r="C61" s="7" t="s">
        <v>33</v>
      </c>
      <c r="D61" s="8">
        <v>174</v>
      </c>
      <c r="E61" s="8" t="s">
        <v>406</v>
      </c>
      <c r="F61" s="9">
        <v>0.007602662037037038</v>
      </c>
      <c r="G61" s="9" t="s">
        <v>407</v>
      </c>
      <c r="H61" s="9">
        <v>0.007749039351851849</v>
      </c>
      <c r="I61" s="9" t="s">
        <v>408</v>
      </c>
      <c r="J61" s="12"/>
      <c r="K61" s="17"/>
    </row>
    <row r="62" spans="1:11" ht="13.5">
      <c r="A62" s="45">
        <v>58</v>
      </c>
      <c r="B62" s="9">
        <v>0.015527280092592594</v>
      </c>
      <c r="C62" s="7" t="s">
        <v>12</v>
      </c>
      <c r="D62" s="8">
        <v>180</v>
      </c>
      <c r="E62" s="8" t="s">
        <v>409</v>
      </c>
      <c r="F62" s="9">
        <v>0.007678553240740739</v>
      </c>
      <c r="G62" s="9" t="s">
        <v>410</v>
      </c>
      <c r="H62" s="9">
        <v>0.007848726851851853</v>
      </c>
      <c r="I62" s="9"/>
      <c r="J62" s="12"/>
      <c r="K62" s="17"/>
    </row>
    <row r="63" spans="1:11" ht="13.5">
      <c r="A63" s="45">
        <v>59</v>
      </c>
      <c r="B63" s="9">
        <v>0.006832442129629631</v>
      </c>
      <c r="C63" s="7" t="s">
        <v>10</v>
      </c>
      <c r="D63" s="8">
        <v>168</v>
      </c>
      <c r="E63" s="8" t="s">
        <v>426</v>
      </c>
      <c r="F63" s="9">
        <v>0.006832442129629629</v>
      </c>
      <c r="G63" s="9"/>
      <c r="H63" s="9"/>
      <c r="I63" s="9"/>
      <c r="J63" s="12"/>
      <c r="K63" s="17"/>
    </row>
    <row r="64" spans="1:11" ht="13.5">
      <c r="A64" s="45">
        <v>60</v>
      </c>
      <c r="B64" s="9">
        <v>0.0077035532407407434</v>
      </c>
      <c r="C64" s="7" t="s">
        <v>1</v>
      </c>
      <c r="D64" s="8">
        <v>119</v>
      </c>
      <c r="E64" s="8" t="s">
        <v>427</v>
      </c>
      <c r="F64" s="9">
        <v>0.007703553240740742</v>
      </c>
      <c r="G64" s="9"/>
      <c r="H64" s="9"/>
      <c r="I64" s="9"/>
      <c r="J64" s="12"/>
      <c r="K64" s="17"/>
    </row>
    <row r="65" spans="1:11" ht="13.5">
      <c r="A65" s="45">
        <v>61</v>
      </c>
      <c r="B65" s="9">
        <v>0.008053356481481483</v>
      </c>
      <c r="C65" s="7" t="s">
        <v>78</v>
      </c>
      <c r="D65" s="8">
        <v>144</v>
      </c>
      <c r="E65" s="9" t="s">
        <v>428</v>
      </c>
      <c r="F65" s="9">
        <v>0.00805335648148148</v>
      </c>
      <c r="G65" s="9"/>
      <c r="H65" s="9"/>
      <c r="I65" s="9"/>
      <c r="J65" s="12"/>
      <c r="K65" s="17"/>
    </row>
    <row r="66" spans="1:11" ht="13.5">
      <c r="A66" s="45">
        <v>62</v>
      </c>
      <c r="B66" s="9">
        <v>0.008090856481481484</v>
      </c>
      <c r="C66" s="7" t="s">
        <v>8</v>
      </c>
      <c r="D66" s="8">
        <v>130</v>
      </c>
      <c r="E66" s="8" t="s">
        <v>429</v>
      </c>
      <c r="F66" s="9">
        <v>0.008090856481481482</v>
      </c>
      <c r="G66" s="9"/>
      <c r="H66" s="9"/>
      <c r="I66" s="9"/>
      <c r="J66" s="12"/>
      <c r="K66" s="17"/>
    </row>
    <row r="67" spans="1:11" ht="13.5">
      <c r="A67" s="45">
        <v>63</v>
      </c>
      <c r="B67" s="9">
        <v>0.01658255787037037</v>
      </c>
      <c r="C67" s="7" t="s">
        <v>84</v>
      </c>
      <c r="D67" s="8">
        <v>167</v>
      </c>
      <c r="E67" s="8" t="s">
        <v>430</v>
      </c>
      <c r="H67" s="9">
        <v>0.01658255787037037</v>
      </c>
      <c r="I67" s="9"/>
      <c r="J67" s="12"/>
      <c r="K67" s="17"/>
    </row>
    <row r="68" spans="1:11" ht="15" thickBot="1">
      <c r="A68" s="13"/>
      <c r="B68" s="53"/>
      <c r="C68" s="50"/>
      <c r="D68" s="15">
        <v>184</v>
      </c>
      <c r="E68" s="15" t="s">
        <v>431</v>
      </c>
      <c r="F68" s="53"/>
      <c r="G68" s="53"/>
      <c r="H68" s="53"/>
      <c r="I68" s="53"/>
      <c r="J68" s="16"/>
      <c r="K68" s="17"/>
    </row>
    <row r="69" spans="1:10" ht="13.5">
      <c r="A69" s="34"/>
      <c r="B69" s="52"/>
      <c r="C69" s="19"/>
      <c r="D69" s="34"/>
      <c r="E69" s="34"/>
      <c r="F69" s="52"/>
      <c r="G69" s="52"/>
      <c r="H69" s="52"/>
      <c r="I69" s="52"/>
      <c r="J69" s="52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59"/>
  <sheetViews>
    <sheetView workbookViewId="0" topLeftCell="A32">
      <selection activeCell="A11" sqref="A11:IV11"/>
    </sheetView>
  </sheetViews>
  <sheetFormatPr defaultColWidth="61.8515625" defaultRowHeight="15"/>
  <cols>
    <col min="1" max="1" width="4.140625" style="38" bestFit="1" customWidth="1"/>
    <col min="2" max="2" width="10.28125" style="39" bestFit="1" customWidth="1"/>
    <col min="3" max="3" width="28.421875" style="40" bestFit="1" customWidth="1"/>
    <col min="4" max="4" width="7.8515625" style="38" bestFit="1" customWidth="1"/>
    <col min="5" max="5" width="20.421875" style="40" bestFit="1" customWidth="1"/>
    <col min="6" max="6" width="8.140625" style="41" bestFit="1" customWidth="1"/>
    <col min="7" max="7" width="20.421875" style="41" bestFit="1" customWidth="1"/>
    <col min="8" max="8" width="8.140625" style="41" bestFit="1" customWidth="1"/>
    <col min="9" max="9" width="22.00390625" style="41" bestFit="1" customWidth="1"/>
    <col min="10" max="10" width="8.140625" style="41" bestFit="1" customWidth="1"/>
    <col min="11" max="11" width="16.7109375" style="41" bestFit="1" customWidth="1"/>
    <col min="12" max="12" width="8.140625" style="41" bestFit="1" customWidth="1"/>
    <col min="13" max="16384" width="61.8515625" style="40" customWidth="1"/>
  </cols>
  <sheetData>
    <row r="3" ht="15" thickBot="1"/>
    <row r="4" spans="1:12" ht="13.5">
      <c r="A4" s="27" t="s">
        <v>61</v>
      </c>
      <c r="B4" s="43" t="s">
        <v>62</v>
      </c>
      <c r="C4" s="35" t="s">
        <v>63</v>
      </c>
      <c r="D4" s="28" t="s">
        <v>88</v>
      </c>
      <c r="E4" s="35" t="s">
        <v>264</v>
      </c>
      <c r="F4" s="44" t="s">
        <v>65</v>
      </c>
      <c r="G4" s="44" t="s">
        <v>264</v>
      </c>
      <c r="H4" s="44" t="s">
        <v>66</v>
      </c>
      <c r="I4" s="44" t="s">
        <v>264</v>
      </c>
      <c r="J4" s="44" t="s">
        <v>67</v>
      </c>
      <c r="K4" s="44" t="s">
        <v>264</v>
      </c>
      <c r="L4" s="36" t="s">
        <v>68</v>
      </c>
    </row>
    <row r="5" spans="1:15" ht="13.5">
      <c r="A5" s="45">
        <v>1</v>
      </c>
      <c r="B5" s="9">
        <v>0.024764085648148148</v>
      </c>
      <c r="C5" s="7" t="s">
        <v>1</v>
      </c>
      <c r="D5" s="8">
        <v>205</v>
      </c>
      <c r="E5" s="7" t="s">
        <v>432</v>
      </c>
      <c r="F5" s="30">
        <v>0.0061258101851851855</v>
      </c>
      <c r="G5" s="30" t="s">
        <v>433</v>
      </c>
      <c r="H5" s="30">
        <v>0.006234837962962963</v>
      </c>
      <c r="I5" s="30" t="s">
        <v>434</v>
      </c>
      <c r="J5" s="30">
        <v>0.006531215277777776</v>
      </c>
      <c r="K5" s="30" t="s">
        <v>435</v>
      </c>
      <c r="L5" s="31">
        <v>0.005872222222222223</v>
      </c>
      <c r="M5" s="41"/>
      <c r="N5" s="41"/>
      <c r="O5" s="41"/>
    </row>
    <row r="6" spans="1:15" ht="13.5">
      <c r="A6" s="45">
        <v>2</v>
      </c>
      <c r="B6" s="9">
        <v>0.025057604166666664</v>
      </c>
      <c r="C6" s="7" t="s">
        <v>51</v>
      </c>
      <c r="D6" s="8">
        <v>229</v>
      </c>
      <c r="E6" s="7" t="s">
        <v>436</v>
      </c>
      <c r="F6" s="30">
        <v>0.006144016203703703</v>
      </c>
      <c r="G6" s="30" t="s">
        <v>437</v>
      </c>
      <c r="H6" s="30">
        <v>0.006550046296296298</v>
      </c>
      <c r="I6" s="30" t="s">
        <v>438</v>
      </c>
      <c r="J6" s="30">
        <v>0.0063969907407407395</v>
      </c>
      <c r="K6" s="30" t="s">
        <v>439</v>
      </c>
      <c r="L6" s="31">
        <v>0.005966550925925924</v>
      </c>
      <c r="M6" s="41"/>
      <c r="N6" s="41"/>
      <c r="O6" s="41"/>
    </row>
    <row r="7" spans="1:15" ht="13.5">
      <c r="A7" s="45">
        <v>3</v>
      </c>
      <c r="B7" s="9">
        <v>0.025131597222222222</v>
      </c>
      <c r="C7" s="7" t="s">
        <v>12</v>
      </c>
      <c r="D7" s="8">
        <v>264</v>
      </c>
      <c r="E7" s="134" t="s">
        <v>440</v>
      </c>
      <c r="F7" s="135">
        <v>0.006135266203703704</v>
      </c>
      <c r="G7" s="135" t="s">
        <v>441</v>
      </c>
      <c r="H7" s="135">
        <v>0.0066184374999999985</v>
      </c>
      <c r="I7" s="135" t="s">
        <v>442</v>
      </c>
      <c r="J7" s="135">
        <v>0.0062422106481481495</v>
      </c>
      <c r="K7" s="135" t="s">
        <v>443</v>
      </c>
      <c r="L7" s="31">
        <v>0.0061356828703703695</v>
      </c>
      <c r="M7" s="41"/>
      <c r="N7" s="41"/>
      <c r="O7" s="41"/>
    </row>
    <row r="8" spans="1:15" ht="27.75">
      <c r="A8" s="45">
        <v>4</v>
      </c>
      <c r="B8" s="9">
        <v>0.02517511574074074</v>
      </c>
      <c r="C8" s="7" t="s">
        <v>4</v>
      </c>
      <c r="D8" s="8">
        <v>225</v>
      </c>
      <c r="E8" s="134" t="s">
        <v>2117</v>
      </c>
      <c r="F8" s="135">
        <v>0.006201238425925925</v>
      </c>
      <c r="G8" s="135" t="s">
        <v>2118</v>
      </c>
      <c r="H8" s="135">
        <v>0.006224027777777779</v>
      </c>
      <c r="I8" s="135" t="s">
        <v>2119</v>
      </c>
      <c r="J8" s="135">
        <v>0.0063161342592592574</v>
      </c>
      <c r="K8" s="135" t="s">
        <v>2120</v>
      </c>
      <c r="L8" s="31">
        <v>0.0064337152777777795</v>
      </c>
      <c r="M8" s="41"/>
      <c r="N8" s="41"/>
      <c r="O8" s="41"/>
    </row>
    <row r="9" spans="1:15" ht="13.5">
      <c r="A9" s="45">
        <v>5</v>
      </c>
      <c r="B9" s="9">
        <v>0.025284143518518515</v>
      </c>
      <c r="C9" s="7" t="s">
        <v>44</v>
      </c>
      <c r="D9" s="8">
        <v>253</v>
      </c>
      <c r="E9" s="134" t="s">
        <v>448</v>
      </c>
      <c r="F9" s="135">
        <v>0.006351238425925926</v>
      </c>
      <c r="G9" s="135" t="s">
        <v>449</v>
      </c>
      <c r="H9" s="135">
        <v>0.006412499999999999</v>
      </c>
      <c r="I9" s="135" t="s">
        <v>450</v>
      </c>
      <c r="J9" s="135">
        <v>0.006238229166666666</v>
      </c>
      <c r="K9" s="135" t="s">
        <v>451</v>
      </c>
      <c r="L9" s="31">
        <v>0.006282175925925924</v>
      </c>
      <c r="M9" s="41"/>
      <c r="N9" s="41"/>
      <c r="O9" s="41"/>
    </row>
    <row r="10" spans="1:15" ht="13.5">
      <c r="A10" s="45">
        <v>6</v>
      </c>
      <c r="B10" s="9">
        <v>0.025459374999999996</v>
      </c>
      <c r="C10" s="7" t="s">
        <v>17</v>
      </c>
      <c r="D10" s="8">
        <v>247</v>
      </c>
      <c r="E10" s="134" t="s">
        <v>452</v>
      </c>
      <c r="F10" s="135">
        <v>0.006010729166666667</v>
      </c>
      <c r="G10" s="135" t="s">
        <v>453</v>
      </c>
      <c r="H10" s="135">
        <v>0.006640115740740741</v>
      </c>
      <c r="I10" s="135" t="s">
        <v>454</v>
      </c>
      <c r="J10" s="135">
        <v>0.006328009259259259</v>
      </c>
      <c r="K10" s="135" t="s">
        <v>455</v>
      </c>
      <c r="L10" s="31">
        <v>0.0064805208333333295</v>
      </c>
      <c r="M10" s="41"/>
      <c r="N10" s="41"/>
      <c r="O10" s="41"/>
    </row>
    <row r="11" spans="1:15" s="146" customFormat="1" ht="13.5">
      <c r="A11" s="141">
        <v>7</v>
      </c>
      <c r="B11" s="147">
        <v>0.02560185185185185</v>
      </c>
      <c r="C11" s="143" t="s">
        <v>69</v>
      </c>
      <c r="D11" s="148">
        <v>269</v>
      </c>
      <c r="E11" s="156" t="s">
        <v>1969</v>
      </c>
      <c r="F11" s="157">
        <v>0.006319444444444444</v>
      </c>
      <c r="G11" s="157" t="s">
        <v>906</v>
      </c>
      <c r="H11" s="157">
        <f>TIME(0,18,45)-F11</f>
        <v>0.0067013888888888895</v>
      </c>
      <c r="I11" s="157" t="s">
        <v>1972</v>
      </c>
      <c r="J11" s="157">
        <f>TIME(0,27,22)-H11-F11</f>
        <v>0.005983796296296299</v>
      </c>
      <c r="K11" s="158" t="s">
        <v>1974</v>
      </c>
      <c r="L11" s="154">
        <f>B11-J11-H11-F11</f>
        <v>0.006597222222222219</v>
      </c>
      <c r="M11" s="155"/>
      <c r="N11" s="155"/>
      <c r="O11" s="155"/>
    </row>
    <row r="12" spans="1:15" ht="13.5">
      <c r="A12" s="45">
        <v>8</v>
      </c>
      <c r="B12" s="9">
        <v>0.025870567129629627</v>
      </c>
      <c r="C12" s="7" t="s">
        <v>13</v>
      </c>
      <c r="D12" s="8">
        <v>238</v>
      </c>
      <c r="E12" s="134" t="s">
        <v>456</v>
      </c>
      <c r="F12" s="135">
        <v>0.0063538541666666665</v>
      </c>
      <c r="G12" s="135" t="s">
        <v>457</v>
      </c>
      <c r="H12" s="135">
        <v>0.006818449074074075</v>
      </c>
      <c r="I12" s="135" t="s">
        <v>458</v>
      </c>
      <c r="J12" s="135">
        <v>0.006476307870370372</v>
      </c>
      <c r="K12" s="135" t="s">
        <v>459</v>
      </c>
      <c r="L12" s="31">
        <v>0.006221956018518514</v>
      </c>
      <c r="M12" s="41"/>
      <c r="N12" s="41"/>
      <c r="O12" s="41"/>
    </row>
    <row r="13" spans="1:15" ht="13.5">
      <c r="A13" s="45">
        <v>9</v>
      </c>
      <c r="B13" s="9">
        <v>0.02591724537037037</v>
      </c>
      <c r="C13" s="7" t="s">
        <v>6</v>
      </c>
      <c r="D13" s="8">
        <v>214</v>
      </c>
      <c r="E13" s="134" t="s">
        <v>460</v>
      </c>
      <c r="F13" s="135">
        <v>0.006195914351851851</v>
      </c>
      <c r="G13" s="135" t="s">
        <v>461</v>
      </c>
      <c r="H13" s="135">
        <v>0.006420092592592594</v>
      </c>
      <c r="I13" s="135" t="s">
        <v>462</v>
      </c>
      <c r="J13" s="135">
        <v>0.006752430555555553</v>
      </c>
      <c r="K13" s="135" t="s">
        <v>463</v>
      </c>
      <c r="L13" s="31">
        <v>0.00654880787037037</v>
      </c>
      <c r="M13" s="41"/>
      <c r="N13" s="41"/>
      <c r="O13" s="41"/>
    </row>
    <row r="14" spans="1:15" ht="13.5">
      <c r="A14" s="45">
        <v>10</v>
      </c>
      <c r="B14" s="9">
        <v>0.02617303240740741</v>
      </c>
      <c r="C14" s="7" t="s">
        <v>77</v>
      </c>
      <c r="D14" s="8">
        <v>234</v>
      </c>
      <c r="E14" s="134"/>
      <c r="F14" s="135">
        <v>0.00605292824074074</v>
      </c>
      <c r="G14" s="135"/>
      <c r="H14" s="135">
        <v>0.006301817129629629</v>
      </c>
      <c r="I14" s="135"/>
      <c r="J14" s="135">
        <v>0.007228622685185189</v>
      </c>
      <c r="K14" s="135"/>
      <c r="L14" s="31">
        <v>0.006589664351851852</v>
      </c>
      <c r="M14" s="41"/>
      <c r="N14" s="41"/>
      <c r="O14" s="41"/>
    </row>
    <row r="15" spans="1:15" ht="13.5">
      <c r="A15" s="45">
        <v>11</v>
      </c>
      <c r="B15" s="9">
        <v>0.026425312500000003</v>
      </c>
      <c r="C15" s="7" t="s">
        <v>9</v>
      </c>
      <c r="D15" s="8">
        <v>223</v>
      </c>
      <c r="E15" s="134" t="s">
        <v>464</v>
      </c>
      <c r="F15" s="135">
        <v>0.0066447569444444445</v>
      </c>
      <c r="G15" s="135" t="s">
        <v>465</v>
      </c>
      <c r="H15" s="135">
        <v>0.006569479166666668</v>
      </c>
      <c r="I15" s="135" t="s">
        <v>466</v>
      </c>
      <c r="J15" s="135">
        <v>0.006699270833333335</v>
      </c>
      <c r="K15" s="135" t="s">
        <v>467</v>
      </c>
      <c r="L15" s="31">
        <v>0.006511805555555555</v>
      </c>
      <c r="M15" s="41"/>
      <c r="N15" s="41"/>
      <c r="O15" s="41"/>
    </row>
    <row r="16" spans="1:15" ht="13.5">
      <c r="A16" s="45">
        <v>12</v>
      </c>
      <c r="B16" s="9">
        <v>0.026450381944444445</v>
      </c>
      <c r="C16" s="7" t="s">
        <v>36</v>
      </c>
      <c r="D16" s="8">
        <v>231</v>
      </c>
      <c r="E16" s="134" t="s">
        <v>468</v>
      </c>
      <c r="F16" s="135">
        <v>0.006281284722222222</v>
      </c>
      <c r="G16" s="135" t="s">
        <v>469</v>
      </c>
      <c r="H16" s="135">
        <v>0.006415625000000002</v>
      </c>
      <c r="I16" s="135" t="s">
        <v>470</v>
      </c>
      <c r="J16" s="135">
        <v>0.006941550925925922</v>
      </c>
      <c r="K16" s="135" t="s">
        <v>471</v>
      </c>
      <c r="L16" s="31">
        <v>0.0068119212962962986</v>
      </c>
      <c r="M16" s="41"/>
      <c r="N16" s="41"/>
      <c r="O16" s="41"/>
    </row>
    <row r="17" spans="1:15" ht="13.5">
      <c r="A17" s="45">
        <v>13</v>
      </c>
      <c r="B17" s="9">
        <v>0.02653684027777778</v>
      </c>
      <c r="C17" s="7" t="s">
        <v>30</v>
      </c>
      <c r="D17" s="8">
        <v>261</v>
      </c>
      <c r="E17" s="134" t="s">
        <v>472</v>
      </c>
      <c r="F17" s="135">
        <v>0.006544328703703702</v>
      </c>
      <c r="G17" s="135" t="s">
        <v>473</v>
      </c>
      <c r="H17" s="135">
        <v>0.006410798611111113</v>
      </c>
      <c r="I17" s="135" t="s">
        <v>474</v>
      </c>
      <c r="J17" s="135">
        <v>0.006600694444444442</v>
      </c>
      <c r="K17" s="135" t="s">
        <v>475</v>
      </c>
      <c r="L17" s="31">
        <v>0.006981018518518522</v>
      </c>
      <c r="M17" s="41"/>
      <c r="N17" s="41"/>
      <c r="O17" s="41"/>
    </row>
    <row r="18" spans="1:15" ht="13.5">
      <c r="A18" s="45">
        <v>14</v>
      </c>
      <c r="B18" s="9">
        <v>0.02665034722222222</v>
      </c>
      <c r="C18" s="7" t="s">
        <v>1</v>
      </c>
      <c r="D18" s="8">
        <v>206</v>
      </c>
      <c r="E18" s="134" t="s">
        <v>476</v>
      </c>
      <c r="F18" s="135">
        <v>0.006508252314814815</v>
      </c>
      <c r="G18" s="135" t="s">
        <v>477</v>
      </c>
      <c r="H18" s="135">
        <v>0.006269444444444443</v>
      </c>
      <c r="I18" s="135" t="s">
        <v>478</v>
      </c>
      <c r="J18" s="135">
        <v>0.006593865740740744</v>
      </c>
      <c r="K18" s="135" t="s">
        <v>479</v>
      </c>
      <c r="L18" s="31">
        <v>0.0072787847222222195</v>
      </c>
      <c r="M18" s="41"/>
      <c r="N18" s="41"/>
      <c r="O18" s="41"/>
    </row>
    <row r="19" spans="1:15" ht="13.5">
      <c r="A19" s="45">
        <v>15</v>
      </c>
      <c r="B19" s="9">
        <v>0.026684224537037036</v>
      </c>
      <c r="C19" s="7" t="s">
        <v>14</v>
      </c>
      <c r="D19" s="8">
        <v>212</v>
      </c>
      <c r="E19" s="134" t="s">
        <v>480</v>
      </c>
      <c r="F19" s="135">
        <v>0.006300960648148148</v>
      </c>
      <c r="G19" s="135" t="s">
        <v>481</v>
      </c>
      <c r="H19" s="135">
        <v>0.006485381944444444</v>
      </c>
      <c r="I19" s="135" t="s">
        <v>482</v>
      </c>
      <c r="J19" s="135">
        <v>0.006867245370370371</v>
      </c>
      <c r="K19" s="135" t="s">
        <v>483</v>
      </c>
      <c r="L19" s="31">
        <v>0.007030636574074073</v>
      </c>
      <c r="M19" s="41"/>
      <c r="N19" s="41"/>
      <c r="O19" s="41"/>
    </row>
    <row r="20" spans="1:15" ht="13.5">
      <c r="A20" s="45">
        <v>16</v>
      </c>
      <c r="B20" s="9">
        <v>0.026752002314814814</v>
      </c>
      <c r="C20" s="7" t="s">
        <v>1</v>
      </c>
      <c r="D20" s="8">
        <v>207</v>
      </c>
      <c r="E20" s="134" t="s">
        <v>484</v>
      </c>
      <c r="F20" s="135">
        <v>0.0064337615740740735</v>
      </c>
      <c r="G20" s="135" t="s">
        <v>485</v>
      </c>
      <c r="H20" s="135">
        <v>0.006924143518518521</v>
      </c>
      <c r="I20" s="135" t="s">
        <v>486</v>
      </c>
      <c r="J20" s="135">
        <v>0.0068753935185185185</v>
      </c>
      <c r="K20" s="135" t="s">
        <v>487</v>
      </c>
      <c r="L20" s="31">
        <v>0.0065187037037037</v>
      </c>
      <c r="M20" s="41"/>
      <c r="N20" s="41"/>
      <c r="O20" s="41"/>
    </row>
    <row r="21" spans="1:15" ht="13.5">
      <c r="A21" s="45">
        <v>17</v>
      </c>
      <c r="B21" s="9">
        <v>0.027202349537037037</v>
      </c>
      <c r="C21" s="7" t="s">
        <v>28</v>
      </c>
      <c r="D21" s="8">
        <v>237</v>
      </c>
      <c r="E21" s="134" t="s">
        <v>488</v>
      </c>
      <c r="F21" s="135">
        <v>0.006272303240740741</v>
      </c>
      <c r="G21" s="135" t="s">
        <v>489</v>
      </c>
      <c r="H21" s="135">
        <v>0.006791620370370371</v>
      </c>
      <c r="I21" s="135" t="s">
        <v>490</v>
      </c>
      <c r="J21" s="135">
        <v>0.007237349537037037</v>
      </c>
      <c r="K21" s="135" t="s">
        <v>491</v>
      </c>
      <c r="L21" s="31">
        <v>0.006901076388888889</v>
      </c>
      <c r="M21" s="41"/>
      <c r="N21" s="41"/>
      <c r="O21" s="41"/>
    </row>
    <row r="22" spans="1:15" ht="13.5">
      <c r="A22" s="45">
        <v>18</v>
      </c>
      <c r="B22" s="9">
        <v>0.02723341435185185</v>
      </c>
      <c r="C22" s="7" t="s">
        <v>25</v>
      </c>
      <c r="D22" s="8">
        <v>256</v>
      </c>
      <c r="E22" s="134" t="s">
        <v>492</v>
      </c>
      <c r="F22" s="135">
        <v>0.006387268518518519</v>
      </c>
      <c r="G22" s="135" t="s">
        <v>493</v>
      </c>
      <c r="H22" s="135">
        <v>0.006728206018518518</v>
      </c>
      <c r="I22" s="135" t="s">
        <v>494</v>
      </c>
      <c r="J22" s="135">
        <v>0.007150231481481481</v>
      </c>
      <c r="K22" s="135" t="s">
        <v>495</v>
      </c>
      <c r="L22" s="31">
        <v>0.006967708333333333</v>
      </c>
      <c r="M22" s="41"/>
      <c r="N22" s="41"/>
      <c r="O22" s="41"/>
    </row>
    <row r="23" spans="1:15" ht="13.5">
      <c r="A23" s="45">
        <v>19</v>
      </c>
      <c r="B23" s="9">
        <v>0.02725497685185185</v>
      </c>
      <c r="C23" s="7" t="s">
        <v>4</v>
      </c>
      <c r="D23" s="8">
        <v>226</v>
      </c>
      <c r="E23" s="134" t="s">
        <v>2121</v>
      </c>
      <c r="F23" s="135">
        <v>0.006893553240740741</v>
      </c>
      <c r="G23" s="135" t="s">
        <v>445</v>
      </c>
      <c r="H23" s="135">
        <v>0.007004016203703704</v>
      </c>
      <c r="I23" s="135" t="s">
        <v>2122</v>
      </c>
      <c r="J23" s="135">
        <v>0.006711840277777777</v>
      </c>
      <c r="K23" s="135" t="s">
        <v>447</v>
      </c>
      <c r="L23" s="31">
        <v>0.006645567129629628</v>
      </c>
      <c r="M23" s="41"/>
      <c r="N23" s="41"/>
      <c r="O23" s="41"/>
    </row>
    <row r="24" spans="1:15" ht="13.5">
      <c r="A24" s="45">
        <v>20</v>
      </c>
      <c r="B24" s="9">
        <v>0.027255902777777775</v>
      </c>
      <c r="C24" s="7" t="s">
        <v>86</v>
      </c>
      <c r="D24" s="8">
        <v>257</v>
      </c>
      <c r="E24" s="7" t="s">
        <v>500</v>
      </c>
      <c r="F24" s="30">
        <v>0.0063312847222222225</v>
      </c>
      <c r="G24" s="30" t="s">
        <v>501</v>
      </c>
      <c r="H24" s="30">
        <v>0.007470451388888891</v>
      </c>
      <c r="I24" s="30" t="s">
        <v>502</v>
      </c>
      <c r="J24" s="30">
        <v>0.006734143518518516</v>
      </c>
      <c r="K24" s="30" t="s">
        <v>503</v>
      </c>
      <c r="L24" s="31">
        <v>0.006720023148148145</v>
      </c>
      <c r="M24" s="41"/>
      <c r="N24" s="41"/>
      <c r="O24" s="41"/>
    </row>
    <row r="25" spans="1:15" ht="13.5">
      <c r="A25" s="45">
        <v>21</v>
      </c>
      <c r="B25" s="9">
        <v>0.027327199074074073</v>
      </c>
      <c r="C25" s="7" t="s">
        <v>23</v>
      </c>
      <c r="D25" s="8">
        <v>242</v>
      </c>
      <c r="E25" s="7" t="s">
        <v>504</v>
      </c>
      <c r="F25" s="30">
        <v>0.006668368055555555</v>
      </c>
      <c r="G25" s="30" t="s">
        <v>505</v>
      </c>
      <c r="H25" s="30">
        <v>0.006404050925925927</v>
      </c>
      <c r="I25" s="30" t="s">
        <v>506</v>
      </c>
      <c r="J25" s="30">
        <v>0.007702847222222222</v>
      </c>
      <c r="K25" s="30" t="s">
        <v>492</v>
      </c>
      <c r="L25" s="31">
        <v>0.006551932870370369</v>
      </c>
      <c r="M25" s="41"/>
      <c r="N25" s="41"/>
      <c r="O25" s="41"/>
    </row>
    <row r="26" spans="1:15" ht="13.5">
      <c r="A26" s="45">
        <v>22</v>
      </c>
      <c r="B26" s="9">
        <v>0.027469328703703704</v>
      </c>
      <c r="C26" s="7" t="s">
        <v>10</v>
      </c>
      <c r="D26" s="8">
        <v>251</v>
      </c>
      <c r="E26" s="30" t="s">
        <v>507</v>
      </c>
      <c r="F26" s="30">
        <v>0.006722534722222223</v>
      </c>
      <c r="G26" s="30" t="s">
        <v>508</v>
      </c>
      <c r="H26" s="30">
        <v>0.007141504629629627</v>
      </c>
      <c r="I26" s="30" t="s">
        <v>509</v>
      </c>
      <c r="J26" s="30">
        <v>0.007085844907407409</v>
      </c>
      <c r="K26" s="32" t="s">
        <v>510</v>
      </c>
      <c r="L26" s="31">
        <v>0.006519444444444446</v>
      </c>
      <c r="M26" s="41"/>
      <c r="N26" s="41"/>
      <c r="O26" s="41"/>
    </row>
    <row r="27" spans="1:15" ht="13.5">
      <c r="A27" s="45">
        <v>23</v>
      </c>
      <c r="B27" s="9">
        <v>0.02747164351851852</v>
      </c>
      <c r="C27" s="7" t="s">
        <v>51</v>
      </c>
      <c r="D27" s="8">
        <v>230</v>
      </c>
      <c r="E27" s="7" t="s">
        <v>511</v>
      </c>
      <c r="F27" s="30">
        <v>0.0062209837962962965</v>
      </c>
      <c r="G27" s="30" t="s">
        <v>512</v>
      </c>
      <c r="H27" s="30">
        <v>0.006963240740740743</v>
      </c>
      <c r="I27" s="30" t="s">
        <v>513</v>
      </c>
      <c r="J27" s="30">
        <v>0.0069775462962962925</v>
      </c>
      <c r="K27" s="30" t="s">
        <v>514</v>
      </c>
      <c r="L27" s="31">
        <v>0.007309872685185188</v>
      </c>
      <c r="M27" s="41"/>
      <c r="N27" s="41"/>
      <c r="O27" s="41"/>
    </row>
    <row r="28" spans="1:15" ht="13.5">
      <c r="A28" s="45">
        <v>24</v>
      </c>
      <c r="B28" s="9">
        <v>0.027565891203703705</v>
      </c>
      <c r="C28" s="7" t="s">
        <v>9</v>
      </c>
      <c r="D28" s="8">
        <v>224</v>
      </c>
      <c r="E28" s="7" t="s">
        <v>515</v>
      </c>
      <c r="F28" s="30">
        <v>0.006333831018518518</v>
      </c>
      <c r="G28" s="30" t="s">
        <v>516</v>
      </c>
      <c r="H28" s="30">
        <v>0.006939780092592593</v>
      </c>
      <c r="I28" s="30" t="s">
        <v>517</v>
      </c>
      <c r="J28" s="30">
        <v>0.007078275462962965</v>
      </c>
      <c r="K28" s="136" t="s">
        <v>2123</v>
      </c>
      <c r="L28" s="31">
        <v>0.007214004629629629</v>
      </c>
      <c r="M28" s="41"/>
      <c r="N28" s="41"/>
      <c r="O28" s="41"/>
    </row>
    <row r="29" spans="1:15" ht="13.5">
      <c r="A29" s="45">
        <v>25</v>
      </c>
      <c r="B29" s="9">
        <v>0.027591585648148148</v>
      </c>
      <c r="C29" s="7" t="s">
        <v>8</v>
      </c>
      <c r="D29" s="8">
        <v>218</v>
      </c>
      <c r="E29" s="7" t="s">
        <v>519</v>
      </c>
      <c r="F29" s="30">
        <v>0.0067203703703703705</v>
      </c>
      <c r="G29" s="30" t="s">
        <v>520</v>
      </c>
      <c r="H29" s="30">
        <v>0.0063948263888888865</v>
      </c>
      <c r="I29" s="30" t="s">
        <v>521</v>
      </c>
      <c r="J29" s="30">
        <v>0.006453402777777778</v>
      </c>
      <c r="K29" s="30" t="s">
        <v>522</v>
      </c>
      <c r="L29" s="31">
        <v>0.008022986111111113</v>
      </c>
      <c r="M29" s="41"/>
      <c r="N29" s="41"/>
      <c r="O29" s="41"/>
    </row>
    <row r="30" spans="1:15" ht="13.5">
      <c r="A30" s="45">
        <v>26</v>
      </c>
      <c r="B30" s="9">
        <v>0.027621643518518518</v>
      </c>
      <c r="C30" s="7" t="s">
        <v>26</v>
      </c>
      <c r="D30" s="8">
        <v>259</v>
      </c>
      <c r="E30" s="7" t="s">
        <v>523</v>
      </c>
      <c r="F30" s="30">
        <v>0.00669505787037037</v>
      </c>
      <c r="G30" s="30" t="s">
        <v>524</v>
      </c>
      <c r="H30" s="30">
        <v>0.00706111111111111</v>
      </c>
      <c r="I30" s="30" t="s">
        <v>525</v>
      </c>
      <c r="J30" s="30">
        <v>0.007452511574074077</v>
      </c>
      <c r="K30" s="30" t="s">
        <v>526</v>
      </c>
      <c r="L30" s="31">
        <v>0.006412962962962961</v>
      </c>
      <c r="M30" s="41"/>
      <c r="N30" s="41"/>
      <c r="O30" s="41"/>
    </row>
    <row r="31" spans="1:15" ht="13.5">
      <c r="A31" s="45">
        <v>27</v>
      </c>
      <c r="B31" s="9">
        <v>0.027676967592592593</v>
      </c>
      <c r="C31" s="7" t="s">
        <v>17</v>
      </c>
      <c r="D31" s="8">
        <v>248</v>
      </c>
      <c r="E31" s="7" t="s">
        <v>527</v>
      </c>
      <c r="F31" s="30">
        <v>0.006859178240740741</v>
      </c>
      <c r="G31" s="30" t="s">
        <v>528</v>
      </c>
      <c r="H31" s="30">
        <v>0.006820532407407408</v>
      </c>
      <c r="I31" s="30" t="s">
        <v>529</v>
      </c>
      <c r="J31" s="30">
        <v>0.006742083333333331</v>
      </c>
      <c r="K31" s="30" t="s">
        <v>530</v>
      </c>
      <c r="L31" s="31">
        <v>0.007255173611111113</v>
      </c>
      <c r="M31" s="41"/>
      <c r="N31" s="41"/>
      <c r="O31" s="41"/>
    </row>
    <row r="32" spans="1:15" ht="13.5">
      <c r="A32" s="45">
        <v>28</v>
      </c>
      <c r="B32" s="9">
        <v>0.027765659722222225</v>
      </c>
      <c r="C32" s="7" t="s">
        <v>82</v>
      </c>
      <c r="D32" s="8">
        <v>244</v>
      </c>
      <c r="E32" s="7" t="s">
        <v>531</v>
      </c>
      <c r="F32" s="30">
        <v>0.006544525462962963</v>
      </c>
      <c r="G32" s="30" t="s">
        <v>532</v>
      </c>
      <c r="H32" s="30">
        <v>0.006960069444444445</v>
      </c>
      <c r="I32" s="30" t="s">
        <v>533</v>
      </c>
      <c r="J32" s="30">
        <v>0.00734019675925926</v>
      </c>
      <c r="K32" s="30" t="s">
        <v>534</v>
      </c>
      <c r="L32" s="31">
        <v>0.006920868055555557</v>
      </c>
      <c r="M32" s="41"/>
      <c r="N32" s="41"/>
      <c r="O32" s="41"/>
    </row>
    <row r="33" spans="1:15" ht="13.5">
      <c r="A33" s="45">
        <v>29</v>
      </c>
      <c r="B33" s="9">
        <v>0.027780752314814815</v>
      </c>
      <c r="C33" s="7" t="s">
        <v>54</v>
      </c>
      <c r="D33" s="8">
        <v>263</v>
      </c>
      <c r="E33" s="7" t="s">
        <v>535</v>
      </c>
      <c r="F33" s="30">
        <v>0.006579085648148148</v>
      </c>
      <c r="G33" s="30" t="s">
        <v>536</v>
      </c>
      <c r="H33" s="30">
        <v>0.006892210648148147</v>
      </c>
      <c r="I33" s="30" t="s">
        <v>537</v>
      </c>
      <c r="J33" s="30">
        <v>0.007096377314814816</v>
      </c>
      <c r="K33" s="30" t="s">
        <v>538</v>
      </c>
      <c r="L33" s="31">
        <v>0.007213078703703704</v>
      </c>
      <c r="M33" s="41"/>
      <c r="N33" s="41"/>
      <c r="O33" s="41"/>
    </row>
    <row r="34" spans="1:15" ht="13.5">
      <c r="A34" s="45">
        <v>30</v>
      </c>
      <c r="B34" s="9">
        <v>0.027927002314814816</v>
      </c>
      <c r="C34" s="7" t="s">
        <v>13</v>
      </c>
      <c r="D34" s="8">
        <v>239</v>
      </c>
      <c r="E34" s="7" t="s">
        <v>539</v>
      </c>
      <c r="F34" s="30">
        <v>0.006708761574074074</v>
      </c>
      <c r="G34" s="30" t="s">
        <v>540</v>
      </c>
      <c r="H34" s="30">
        <v>0.007443981481481482</v>
      </c>
      <c r="I34" s="30" t="s">
        <v>541</v>
      </c>
      <c r="J34" s="30">
        <v>0.007176886574074073</v>
      </c>
      <c r="K34" s="30" t="s">
        <v>542</v>
      </c>
      <c r="L34" s="31">
        <v>0.006597372685185187</v>
      </c>
      <c r="M34" s="41"/>
      <c r="N34" s="41"/>
      <c r="O34" s="41"/>
    </row>
    <row r="35" spans="1:15" ht="13.5">
      <c r="A35" s="45">
        <v>31</v>
      </c>
      <c r="B35" s="9">
        <v>0.027953900462962963</v>
      </c>
      <c r="C35" s="7" t="s">
        <v>75</v>
      </c>
      <c r="D35" s="8">
        <v>233</v>
      </c>
      <c r="E35" s="7" t="s">
        <v>543</v>
      </c>
      <c r="F35" s="30">
        <v>0.006517557870370371</v>
      </c>
      <c r="G35" s="30" t="s">
        <v>544</v>
      </c>
      <c r="H35" s="30">
        <v>0.0067628009259259264</v>
      </c>
      <c r="I35" s="30" t="s">
        <v>545</v>
      </c>
      <c r="J35" s="30">
        <v>0.007428287037037037</v>
      </c>
      <c r="K35" s="30" t="s">
        <v>546</v>
      </c>
      <c r="L35" s="31">
        <v>0.007245254629629629</v>
      </c>
      <c r="M35" s="41"/>
      <c r="N35" s="41"/>
      <c r="O35" s="41"/>
    </row>
    <row r="36" spans="1:15" ht="13.5">
      <c r="A36" s="45">
        <v>32</v>
      </c>
      <c r="B36" s="9">
        <v>0.02806415509259259</v>
      </c>
      <c r="C36" s="7" t="s">
        <v>44</v>
      </c>
      <c r="D36" s="8">
        <v>254</v>
      </c>
      <c r="E36" s="7" t="s">
        <v>547</v>
      </c>
      <c r="F36" s="30">
        <v>0.006761192129629629</v>
      </c>
      <c r="G36" s="30" t="s">
        <v>548</v>
      </c>
      <c r="H36" s="30">
        <v>0.0067754166666666674</v>
      </c>
      <c r="I36" s="30" t="s">
        <v>549</v>
      </c>
      <c r="J36" s="30">
        <v>0.007439282407407407</v>
      </c>
      <c r="K36" s="30" t="s">
        <v>550</v>
      </c>
      <c r="L36" s="31">
        <v>0.007088263888888887</v>
      </c>
      <c r="M36" s="41"/>
      <c r="N36" s="41"/>
      <c r="O36" s="41"/>
    </row>
    <row r="37" spans="1:15" ht="13.5">
      <c r="A37" s="45">
        <v>33</v>
      </c>
      <c r="B37" s="9">
        <v>0.028084722222222223</v>
      </c>
      <c r="C37" s="7" t="s">
        <v>30</v>
      </c>
      <c r="D37" s="8">
        <v>262</v>
      </c>
      <c r="E37" s="7" t="s">
        <v>551</v>
      </c>
      <c r="F37" s="30">
        <v>0.006889386574074075</v>
      </c>
      <c r="G37" s="30" t="s">
        <v>552</v>
      </c>
      <c r="H37" s="30">
        <v>0.006935069444444444</v>
      </c>
      <c r="I37" s="30" t="s">
        <v>553</v>
      </c>
      <c r="J37" s="30">
        <v>0.007179097222222222</v>
      </c>
      <c r="K37" s="30" t="s">
        <v>554</v>
      </c>
      <c r="L37" s="31">
        <v>0.007081168981481482</v>
      </c>
      <c r="M37" s="41"/>
      <c r="N37" s="41"/>
      <c r="O37" s="41"/>
    </row>
    <row r="38" spans="1:15" ht="13.5">
      <c r="A38" s="45">
        <v>34</v>
      </c>
      <c r="B38" s="9">
        <v>0.02816851851851852</v>
      </c>
      <c r="C38" s="7" t="s">
        <v>1</v>
      </c>
      <c r="D38" s="8">
        <v>209</v>
      </c>
      <c r="E38" s="7" t="s">
        <v>555</v>
      </c>
      <c r="F38" s="30">
        <v>0.0066740740740740745</v>
      </c>
      <c r="G38" s="30" t="s">
        <v>556</v>
      </c>
      <c r="H38" s="30">
        <v>0.0073736921296296285</v>
      </c>
      <c r="I38" s="30" t="s">
        <v>557</v>
      </c>
      <c r="J38" s="30">
        <v>0.006950000000000001</v>
      </c>
      <c r="K38" s="30" t="s">
        <v>558</v>
      </c>
      <c r="L38" s="31">
        <v>0.0071707523148148156</v>
      </c>
      <c r="M38" s="41"/>
      <c r="N38" s="41"/>
      <c r="O38" s="41"/>
    </row>
    <row r="39" spans="1:15" ht="13.5">
      <c r="A39" s="45">
        <v>35</v>
      </c>
      <c r="B39" s="9">
        <v>0.028223229166666666</v>
      </c>
      <c r="C39" s="7" t="s">
        <v>58</v>
      </c>
      <c r="D39" s="8">
        <v>258</v>
      </c>
      <c r="E39" s="7" t="s">
        <v>559</v>
      </c>
      <c r="F39" s="30">
        <v>0.00666832175925926</v>
      </c>
      <c r="G39" s="30" t="s">
        <v>560</v>
      </c>
      <c r="H39" s="30">
        <v>0.006987314814814812</v>
      </c>
      <c r="I39" s="30" t="s">
        <v>561</v>
      </c>
      <c r="J39" s="30">
        <v>0.0074138888888888935</v>
      </c>
      <c r="K39" s="30" t="s">
        <v>562</v>
      </c>
      <c r="L39" s="31">
        <v>0.0071537037037037</v>
      </c>
      <c r="M39" s="41"/>
      <c r="N39" s="41"/>
      <c r="O39" s="41"/>
    </row>
    <row r="40" spans="1:15" ht="13.5">
      <c r="A40" s="45">
        <v>36</v>
      </c>
      <c r="B40" s="9">
        <v>0.02822994212962963</v>
      </c>
      <c r="C40" s="7" t="s">
        <v>4</v>
      </c>
      <c r="D40" s="8">
        <v>227</v>
      </c>
      <c r="E40" s="7" t="s">
        <v>496</v>
      </c>
      <c r="F40" s="30">
        <v>0.006424537037037037</v>
      </c>
      <c r="G40" s="30" t="s">
        <v>497</v>
      </c>
      <c r="H40" s="30">
        <v>0.007524502314814815</v>
      </c>
      <c r="I40" s="30" t="s">
        <v>498</v>
      </c>
      <c r="J40" s="30">
        <v>0.007292511574074076</v>
      </c>
      <c r="K40" s="30" t="s">
        <v>499</v>
      </c>
      <c r="L40" s="31">
        <v>0.006988391203703703</v>
      </c>
      <c r="M40" s="41"/>
      <c r="N40" s="41"/>
      <c r="O40" s="41"/>
    </row>
    <row r="41" spans="1:15" ht="13.5">
      <c r="A41" s="45">
        <v>37</v>
      </c>
      <c r="B41" s="9">
        <v>0.028263657407407407</v>
      </c>
      <c r="C41" s="7" t="s">
        <v>35</v>
      </c>
      <c r="D41" s="8">
        <v>211</v>
      </c>
      <c r="E41" s="7" t="s">
        <v>563</v>
      </c>
      <c r="F41" s="30">
        <v>0.0065375347222222215</v>
      </c>
      <c r="G41" s="30" t="s">
        <v>564</v>
      </c>
      <c r="H41" s="30">
        <v>0.006836157407407406</v>
      </c>
      <c r="I41" s="30" t="s">
        <v>565</v>
      </c>
      <c r="J41" s="30">
        <v>0.006988958333333335</v>
      </c>
      <c r="K41" s="30" t="s">
        <v>566</v>
      </c>
      <c r="L41" s="31">
        <v>0.007901006944444445</v>
      </c>
      <c r="M41" s="41"/>
      <c r="N41" s="41"/>
      <c r="O41" s="41"/>
    </row>
    <row r="42" spans="1:15" ht="13.5">
      <c r="A42" s="45">
        <v>38</v>
      </c>
      <c r="B42" s="9">
        <v>0.028264201388888893</v>
      </c>
      <c r="C42" s="7" t="s">
        <v>46</v>
      </c>
      <c r="D42" s="8">
        <v>245</v>
      </c>
      <c r="E42" s="7" t="s">
        <v>567</v>
      </c>
      <c r="F42" s="30">
        <v>0.006458912037037037</v>
      </c>
      <c r="G42" s="30" t="s">
        <v>568</v>
      </c>
      <c r="H42" s="30">
        <v>0.007055092592592592</v>
      </c>
      <c r="I42" s="30" t="s">
        <v>569</v>
      </c>
      <c r="J42" s="30">
        <v>0.0075653587962962975</v>
      </c>
      <c r="K42" s="30" t="s">
        <v>570</v>
      </c>
      <c r="L42" s="31">
        <v>0.007184837962962966</v>
      </c>
      <c r="M42" s="41"/>
      <c r="N42" s="41"/>
      <c r="O42" s="41"/>
    </row>
    <row r="43" spans="1:15" ht="13.5">
      <c r="A43" s="45">
        <v>39</v>
      </c>
      <c r="B43" s="9">
        <v>0.028500694444444443</v>
      </c>
      <c r="C43" s="7" t="s">
        <v>33</v>
      </c>
      <c r="D43" s="8">
        <v>260</v>
      </c>
      <c r="E43" s="7" t="s">
        <v>571</v>
      </c>
      <c r="F43" s="30">
        <v>0.007096909722222222</v>
      </c>
      <c r="G43" s="30" t="s">
        <v>572</v>
      </c>
      <c r="H43" s="30">
        <v>0.007213472222222223</v>
      </c>
      <c r="I43" s="30" t="s">
        <v>573</v>
      </c>
      <c r="J43" s="30">
        <v>0.007229861111111112</v>
      </c>
      <c r="K43" s="30" t="s">
        <v>574</v>
      </c>
      <c r="L43" s="31">
        <v>0.006960451388888886</v>
      </c>
      <c r="M43" s="41"/>
      <c r="N43" s="41"/>
      <c r="O43" s="41"/>
    </row>
    <row r="44" spans="1:15" ht="13.5">
      <c r="A44" s="45">
        <v>40</v>
      </c>
      <c r="B44" s="9">
        <v>0.029031018518518522</v>
      </c>
      <c r="C44" s="7" t="s">
        <v>1</v>
      </c>
      <c r="D44" s="8">
        <v>208</v>
      </c>
      <c r="E44" s="7" t="s">
        <v>575</v>
      </c>
      <c r="F44" s="30">
        <v>0.007405011574074075</v>
      </c>
      <c r="G44" s="30" t="s">
        <v>576</v>
      </c>
      <c r="H44" s="30">
        <v>0.007379016203703703</v>
      </c>
      <c r="I44" s="30" t="s">
        <v>577</v>
      </c>
      <c r="J44" s="30">
        <v>0.006895405092592594</v>
      </c>
      <c r="K44" s="30" t="s">
        <v>578</v>
      </c>
      <c r="L44" s="31">
        <v>0.0073515856481481505</v>
      </c>
      <c r="M44" s="41"/>
      <c r="N44" s="41"/>
      <c r="O44" s="41"/>
    </row>
    <row r="45" spans="1:15" ht="13.5">
      <c r="A45" s="45">
        <v>41</v>
      </c>
      <c r="B45" s="9">
        <v>0.029398993055555555</v>
      </c>
      <c r="C45" s="7" t="s">
        <v>81</v>
      </c>
      <c r="D45" s="8">
        <v>236</v>
      </c>
      <c r="E45" s="7" t="s">
        <v>579</v>
      </c>
      <c r="F45" s="30">
        <v>0.006014201388888889</v>
      </c>
      <c r="G45" s="30" t="s">
        <v>580</v>
      </c>
      <c r="H45" s="30">
        <v>0.006791354166666667</v>
      </c>
      <c r="I45" s="30" t="s">
        <v>581</v>
      </c>
      <c r="J45" s="30">
        <v>0.007659340277777777</v>
      </c>
      <c r="K45" s="30" t="s">
        <v>582</v>
      </c>
      <c r="L45" s="31">
        <v>0.008934097222222222</v>
      </c>
      <c r="M45" s="41"/>
      <c r="N45" s="41"/>
      <c r="O45" s="41"/>
    </row>
    <row r="46" spans="1:15" ht="13.5">
      <c r="A46" s="45">
        <v>42</v>
      </c>
      <c r="B46" s="9">
        <v>0.029470520833333333</v>
      </c>
      <c r="C46" s="7" t="s">
        <v>87</v>
      </c>
      <c r="D46" s="8">
        <v>266</v>
      </c>
      <c r="E46" s="7" t="s">
        <v>583</v>
      </c>
      <c r="F46" s="30">
        <v>0.006842361111111111</v>
      </c>
      <c r="G46" s="30" t="s">
        <v>584</v>
      </c>
      <c r="H46" s="30">
        <v>0.00693005787037037</v>
      </c>
      <c r="I46" s="30" t="s">
        <v>585</v>
      </c>
      <c r="J46" s="30">
        <v>0.007123182870370372</v>
      </c>
      <c r="K46" s="30" t="s">
        <v>586</v>
      </c>
      <c r="L46" s="31">
        <v>0.00857491898148148</v>
      </c>
      <c r="M46" s="41"/>
      <c r="N46" s="41"/>
      <c r="O46" s="41"/>
    </row>
    <row r="47" spans="1:15" ht="13.5">
      <c r="A47" s="45">
        <v>43</v>
      </c>
      <c r="B47" s="12">
        <v>0.03263888888888889</v>
      </c>
      <c r="C47" s="7" t="s">
        <v>46</v>
      </c>
      <c r="D47" s="8">
        <v>246</v>
      </c>
      <c r="E47" s="7" t="s">
        <v>587</v>
      </c>
      <c r="F47" s="30">
        <v>0.007709525462962962</v>
      </c>
      <c r="G47" s="30" t="s">
        <v>588</v>
      </c>
      <c r="H47" s="30">
        <v>0.009097222222222225</v>
      </c>
      <c r="I47" s="30" t="s">
        <v>589</v>
      </c>
      <c r="J47" s="32">
        <f>TIME(0,35,54)-H47-F47</f>
        <v>0.008123807870370366</v>
      </c>
      <c r="K47" s="32" t="s">
        <v>590</v>
      </c>
      <c r="L47" s="31">
        <f>B47-F47-H47-J47</f>
        <v>0.007708333333333338</v>
      </c>
      <c r="M47" s="41"/>
      <c r="N47" s="41"/>
      <c r="O47" s="41"/>
    </row>
    <row r="48" spans="1:15" s="146" customFormat="1" ht="13.5">
      <c r="A48" s="141">
        <v>44</v>
      </c>
      <c r="B48" s="147"/>
      <c r="C48" s="143" t="s">
        <v>69</v>
      </c>
      <c r="D48" s="148">
        <v>270</v>
      </c>
      <c r="E48" s="143" t="s">
        <v>1970</v>
      </c>
      <c r="F48" s="152"/>
      <c r="G48" s="152" t="s">
        <v>1971</v>
      </c>
      <c r="H48" s="152"/>
      <c r="I48" s="152" t="s">
        <v>1973</v>
      </c>
      <c r="J48" s="153"/>
      <c r="K48" s="153" t="s">
        <v>1975</v>
      </c>
      <c r="L48" s="154"/>
      <c r="M48" s="155"/>
      <c r="N48" s="155"/>
      <c r="O48" s="155"/>
    </row>
    <row r="49" spans="1:15" ht="13.5">
      <c r="A49" s="45">
        <v>45</v>
      </c>
      <c r="B49" s="9"/>
      <c r="C49" s="7" t="s">
        <v>76</v>
      </c>
      <c r="D49" s="8">
        <v>221</v>
      </c>
      <c r="E49" s="7" t="s">
        <v>591</v>
      </c>
      <c r="F49" s="30">
        <v>0.006212187500000001</v>
      </c>
      <c r="G49" s="30" t="s">
        <v>592</v>
      </c>
      <c r="H49" s="30">
        <v>0.007021724537037038</v>
      </c>
      <c r="I49" s="30" t="s">
        <v>593</v>
      </c>
      <c r="J49" s="30">
        <v>0.007224386574074071</v>
      </c>
      <c r="K49" s="30" t="s">
        <v>594</v>
      </c>
      <c r="L49" s="31"/>
      <c r="M49" s="41"/>
      <c r="N49" s="41"/>
      <c r="O49" s="41"/>
    </row>
    <row r="50" spans="1:15" ht="13.5">
      <c r="A50" s="45">
        <v>46</v>
      </c>
      <c r="B50" s="9"/>
      <c r="C50" s="7" t="s">
        <v>83</v>
      </c>
      <c r="D50" s="8">
        <v>243</v>
      </c>
      <c r="E50" s="7" t="s">
        <v>595</v>
      </c>
      <c r="F50" s="30">
        <v>0.007186539351851852</v>
      </c>
      <c r="G50" s="30" t="s">
        <v>596</v>
      </c>
      <c r="H50" s="30">
        <v>0.007613611111111113</v>
      </c>
      <c r="I50" s="30" t="s">
        <v>597</v>
      </c>
      <c r="J50" s="30">
        <v>0.006744097222222221</v>
      </c>
      <c r="K50" s="30"/>
      <c r="L50" s="31"/>
      <c r="M50" s="41"/>
      <c r="N50" s="41"/>
      <c r="O50" s="41"/>
    </row>
    <row r="51" spans="1:15" ht="13.5">
      <c r="A51" s="45">
        <v>47</v>
      </c>
      <c r="B51" s="9"/>
      <c r="C51" s="7" t="s">
        <v>29</v>
      </c>
      <c r="D51" s="8">
        <v>240</v>
      </c>
      <c r="E51" s="7" t="s">
        <v>598</v>
      </c>
      <c r="F51" s="30">
        <v>0.009472337962962964</v>
      </c>
      <c r="G51" s="30" t="s">
        <v>599</v>
      </c>
      <c r="H51" s="30">
        <v>0.009303703703703703</v>
      </c>
      <c r="I51" s="30" t="s">
        <v>600</v>
      </c>
      <c r="J51" s="30">
        <v>0.006180358796296297</v>
      </c>
      <c r="K51" s="30" t="s">
        <v>601</v>
      </c>
      <c r="L51" s="31"/>
      <c r="M51" s="41"/>
      <c r="N51" s="41"/>
      <c r="O51" s="41"/>
    </row>
    <row r="52" spans="1:15" ht="13.5">
      <c r="A52" s="45">
        <v>48</v>
      </c>
      <c r="B52" s="9"/>
      <c r="C52" s="7" t="s">
        <v>29</v>
      </c>
      <c r="D52" s="8">
        <v>241</v>
      </c>
      <c r="E52" s="7" t="s">
        <v>602</v>
      </c>
      <c r="F52" s="30">
        <v>0.006657905092592593</v>
      </c>
      <c r="G52" s="30" t="s">
        <v>603</v>
      </c>
      <c r="H52" s="30">
        <v>0.0058090740740740715</v>
      </c>
      <c r="I52" s="30"/>
      <c r="J52" s="30"/>
      <c r="K52" s="30"/>
      <c r="L52" s="31"/>
      <c r="M52" s="41"/>
      <c r="N52" s="41"/>
      <c r="O52" s="41"/>
    </row>
    <row r="53" spans="1:15" ht="13.5">
      <c r="A53" s="45">
        <v>49</v>
      </c>
      <c r="B53" s="9"/>
      <c r="C53" s="7" t="s">
        <v>12</v>
      </c>
      <c r="D53" s="8">
        <v>265</v>
      </c>
      <c r="E53" s="7" t="s">
        <v>604</v>
      </c>
      <c r="F53" s="30">
        <v>0.0070331365740740745</v>
      </c>
      <c r="G53" s="30" t="s">
        <v>605</v>
      </c>
      <c r="H53" s="30">
        <v>0.00705173611111111</v>
      </c>
      <c r="I53" s="30"/>
      <c r="J53" s="30"/>
      <c r="K53" s="30"/>
      <c r="L53" s="31"/>
      <c r="M53" s="41"/>
      <c r="N53" s="41"/>
      <c r="O53" s="41"/>
    </row>
    <row r="54" spans="1:15" ht="13.5">
      <c r="A54" s="45">
        <v>50</v>
      </c>
      <c r="B54" s="9"/>
      <c r="C54" s="7" t="s">
        <v>77</v>
      </c>
      <c r="D54" s="8">
        <v>235</v>
      </c>
      <c r="E54" s="7"/>
      <c r="F54" s="30">
        <v>0.006905057870370371</v>
      </c>
      <c r="G54" s="30"/>
      <c r="H54" s="30">
        <v>0.007195138888888889</v>
      </c>
      <c r="I54" s="30"/>
      <c r="J54" s="30"/>
      <c r="K54" s="30"/>
      <c r="L54" s="31"/>
      <c r="M54" s="41"/>
      <c r="N54" s="41"/>
      <c r="O54" s="41"/>
    </row>
    <row r="55" spans="1:15" ht="13.5">
      <c r="A55" s="45">
        <v>51</v>
      </c>
      <c r="B55" s="9"/>
      <c r="C55" s="7" t="s">
        <v>14</v>
      </c>
      <c r="D55" s="8">
        <v>213</v>
      </c>
      <c r="E55" s="7"/>
      <c r="F55" s="30">
        <v>0.007108831018518519</v>
      </c>
      <c r="G55" s="30" t="s">
        <v>606</v>
      </c>
      <c r="H55" s="30">
        <v>0.007122037037037037</v>
      </c>
      <c r="I55" s="30" t="s">
        <v>607</v>
      </c>
      <c r="J55" s="30"/>
      <c r="K55" s="30"/>
      <c r="L55" s="31"/>
      <c r="M55" s="41"/>
      <c r="N55" s="41"/>
      <c r="O55" s="41"/>
    </row>
    <row r="56" spans="1:15" ht="13.5">
      <c r="A56" s="45">
        <v>52</v>
      </c>
      <c r="B56" s="9"/>
      <c r="C56" s="7" t="s">
        <v>78</v>
      </c>
      <c r="D56" s="8">
        <v>232</v>
      </c>
      <c r="E56" s="7" t="s">
        <v>608</v>
      </c>
      <c r="F56" s="30">
        <v>0.007318402777777778</v>
      </c>
      <c r="G56" s="30" t="s">
        <v>609</v>
      </c>
      <c r="H56" s="30">
        <v>0.007604131944444445</v>
      </c>
      <c r="I56" s="30"/>
      <c r="J56" s="30"/>
      <c r="K56" s="30"/>
      <c r="L56" s="31"/>
      <c r="M56" s="41"/>
      <c r="N56" s="41"/>
      <c r="O56" s="41"/>
    </row>
    <row r="57" spans="1:15" ht="13.5">
      <c r="A57" s="45">
        <v>53</v>
      </c>
      <c r="B57" s="9"/>
      <c r="C57" s="7" t="s">
        <v>1</v>
      </c>
      <c r="D57" s="8">
        <v>210</v>
      </c>
      <c r="E57" s="7" t="s">
        <v>610</v>
      </c>
      <c r="F57" s="30">
        <v>0.007713854166666667</v>
      </c>
      <c r="G57" s="30" t="s">
        <v>611</v>
      </c>
      <c r="H57" s="30">
        <v>0.00879621527777778</v>
      </c>
      <c r="I57" s="30"/>
      <c r="J57" s="30"/>
      <c r="K57" s="30"/>
      <c r="L57" s="31"/>
      <c r="M57" s="41"/>
      <c r="N57" s="41"/>
      <c r="O57" s="41"/>
    </row>
    <row r="58" spans="1:15" ht="13.5">
      <c r="A58" s="45">
        <v>54</v>
      </c>
      <c r="B58" s="9"/>
      <c r="C58" s="7" t="s">
        <v>17</v>
      </c>
      <c r="D58" s="8">
        <v>249</v>
      </c>
      <c r="E58" s="30" t="s">
        <v>612</v>
      </c>
      <c r="F58" s="30">
        <v>0.007241863425925925</v>
      </c>
      <c r="G58" s="32"/>
      <c r="H58" s="30"/>
      <c r="I58" s="30"/>
      <c r="J58" s="30"/>
      <c r="K58" s="30"/>
      <c r="L58" s="31"/>
      <c r="M58" s="41"/>
      <c r="N58" s="41"/>
      <c r="O58" s="41"/>
    </row>
    <row r="59" spans="1:15" ht="15" thickBot="1">
      <c r="A59" s="45">
        <v>55</v>
      </c>
      <c r="B59" s="37"/>
      <c r="C59" s="14" t="s">
        <v>10</v>
      </c>
      <c r="D59" s="47">
        <v>252</v>
      </c>
      <c r="E59" s="14" t="s">
        <v>613</v>
      </c>
      <c r="F59" s="48">
        <v>0.007591782407407408</v>
      </c>
      <c r="G59" s="48"/>
      <c r="H59" s="48"/>
      <c r="I59" s="48"/>
      <c r="J59" s="48"/>
      <c r="K59" s="48"/>
      <c r="L59" s="33"/>
      <c r="M59" s="41"/>
      <c r="N59" s="41"/>
      <c r="O59" s="41"/>
    </row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38">
      <selection activeCell="A67" sqref="A67:IV67"/>
    </sheetView>
  </sheetViews>
  <sheetFormatPr defaultColWidth="54.28125" defaultRowHeight="15"/>
  <cols>
    <col min="1" max="1" width="4.140625" style="38" bestFit="1" customWidth="1"/>
    <col min="2" max="2" width="10.28125" style="38" bestFit="1" customWidth="1"/>
    <col min="3" max="3" width="28.421875" style="40" bestFit="1" customWidth="1"/>
    <col min="4" max="4" width="7.8515625" style="38" bestFit="1" customWidth="1"/>
    <col min="5" max="5" width="20.421875" style="40" bestFit="1" customWidth="1"/>
    <col min="6" max="6" width="13.8515625" style="38" bestFit="1" customWidth="1"/>
    <col min="7" max="7" width="25.7109375" style="38" bestFit="1" customWidth="1"/>
    <col min="8" max="8" width="8.140625" style="38" bestFit="1" customWidth="1"/>
    <col min="9" max="9" width="18.421875" style="38" bestFit="1" customWidth="1"/>
    <col min="10" max="10" width="8.140625" style="38" bestFit="1" customWidth="1"/>
    <col min="11" max="16384" width="54.28125" style="40" customWidth="1"/>
  </cols>
  <sheetData>
    <row r="1" spans="2:12" ht="13.5">
      <c r="B1" s="39"/>
      <c r="F1" s="41"/>
      <c r="G1" s="41"/>
      <c r="H1" s="41"/>
      <c r="I1" s="41"/>
      <c r="J1" s="41"/>
      <c r="K1" s="41"/>
      <c r="L1" s="41"/>
    </row>
    <row r="2" spans="2:12" ht="13.5">
      <c r="B2" s="39"/>
      <c r="F2" s="41"/>
      <c r="G2" s="41"/>
      <c r="H2" s="41"/>
      <c r="I2" s="41"/>
      <c r="J2" s="41"/>
      <c r="K2" s="41"/>
      <c r="L2" s="41"/>
    </row>
    <row r="3" spans="2:12" ht="15" thickBot="1">
      <c r="B3" s="39"/>
      <c r="F3" s="41"/>
      <c r="G3" s="41"/>
      <c r="H3" s="41"/>
      <c r="I3" s="41"/>
      <c r="J3" s="41"/>
      <c r="K3" s="41"/>
      <c r="L3" s="41"/>
    </row>
    <row r="4" spans="1:11" ht="13.5">
      <c r="A4" s="27" t="s">
        <v>61</v>
      </c>
      <c r="B4" s="43" t="s">
        <v>62</v>
      </c>
      <c r="C4" s="35" t="s">
        <v>63</v>
      </c>
      <c r="D4" s="28" t="s">
        <v>88</v>
      </c>
      <c r="E4" s="35" t="s">
        <v>264</v>
      </c>
      <c r="F4" s="43" t="s">
        <v>65</v>
      </c>
      <c r="G4" s="43" t="s">
        <v>264</v>
      </c>
      <c r="H4" s="43" t="s">
        <v>66</v>
      </c>
      <c r="I4" s="43" t="s">
        <v>264</v>
      </c>
      <c r="J4" s="49" t="s">
        <v>67</v>
      </c>
      <c r="K4" s="41"/>
    </row>
    <row r="5" spans="1:10" ht="13.5">
      <c r="A5" s="45">
        <v>1</v>
      </c>
      <c r="B5" s="9">
        <v>0.020352581018518515</v>
      </c>
      <c r="C5" s="7" t="s">
        <v>8</v>
      </c>
      <c r="D5" s="8">
        <v>292</v>
      </c>
      <c r="E5" s="7" t="s">
        <v>626</v>
      </c>
      <c r="F5" s="9">
        <v>0.006855590277777778</v>
      </c>
      <c r="G5" s="9" t="s">
        <v>694</v>
      </c>
      <c r="H5" s="9">
        <v>0.007035462962962964</v>
      </c>
      <c r="I5" s="9" t="s">
        <v>695</v>
      </c>
      <c r="J5" s="12">
        <v>0.006461527777777774</v>
      </c>
    </row>
    <row r="6" spans="1:10" ht="13.5">
      <c r="A6" s="45">
        <v>2</v>
      </c>
      <c r="B6" s="9">
        <v>0.020719444444444443</v>
      </c>
      <c r="C6" s="7" t="s">
        <v>12</v>
      </c>
      <c r="D6" s="8">
        <v>355</v>
      </c>
      <c r="E6" s="7" t="s">
        <v>628</v>
      </c>
      <c r="F6" s="9">
        <v>0.006942858796296296</v>
      </c>
      <c r="G6" s="9" t="s">
        <v>696</v>
      </c>
      <c r="H6" s="9">
        <v>0.006981597222222221</v>
      </c>
      <c r="I6" s="9" t="s">
        <v>697</v>
      </c>
      <c r="J6" s="12">
        <v>0.006794988425925928</v>
      </c>
    </row>
    <row r="7" spans="1:10" ht="13.5">
      <c r="A7" s="45">
        <v>3</v>
      </c>
      <c r="B7" s="9">
        <v>0.020760844907407414</v>
      </c>
      <c r="C7" s="7" t="s">
        <v>8</v>
      </c>
      <c r="D7" s="8">
        <v>293</v>
      </c>
      <c r="E7" s="7" t="s">
        <v>619</v>
      </c>
      <c r="F7" s="9">
        <v>0.0067692476851851854</v>
      </c>
      <c r="G7" s="9" t="s">
        <v>698</v>
      </c>
      <c r="H7" s="9">
        <v>0.007322916666666667</v>
      </c>
      <c r="I7" s="9" t="s">
        <v>699</v>
      </c>
      <c r="J7" s="12">
        <v>0.00666868055555556</v>
      </c>
    </row>
    <row r="8" spans="1:10" ht="13.5">
      <c r="A8" s="45">
        <v>4</v>
      </c>
      <c r="B8" s="9">
        <v>0.020759525462962967</v>
      </c>
      <c r="C8" s="7" t="s">
        <v>13</v>
      </c>
      <c r="D8" s="8">
        <v>328</v>
      </c>
      <c r="E8" s="7" t="s">
        <v>621</v>
      </c>
      <c r="F8" s="9">
        <v>0.006836226851851852</v>
      </c>
      <c r="G8" s="9" t="s">
        <v>700</v>
      </c>
      <c r="H8" s="9">
        <v>0.007072534722222225</v>
      </c>
      <c r="I8" s="9" t="s">
        <v>701</v>
      </c>
      <c r="J8" s="12">
        <v>0.006850763888888889</v>
      </c>
    </row>
    <row r="9" spans="1:10" ht="13.5">
      <c r="A9" s="45">
        <v>5</v>
      </c>
      <c r="B9" s="9">
        <v>0.02087033564814815</v>
      </c>
      <c r="C9" s="7" t="s">
        <v>10</v>
      </c>
      <c r="D9" s="8">
        <v>344</v>
      </c>
      <c r="E9" s="7" t="s">
        <v>622</v>
      </c>
      <c r="F9" s="9">
        <v>0.006838078703703704</v>
      </c>
      <c r="G9" s="9" t="s">
        <v>702</v>
      </c>
      <c r="H9" s="9">
        <v>0.007189120370370372</v>
      </c>
      <c r="I9" s="9" t="s">
        <v>703</v>
      </c>
      <c r="J9" s="12">
        <v>0.006843136574074073</v>
      </c>
    </row>
    <row r="10" spans="1:10" ht="13.5">
      <c r="A10" s="45">
        <v>6</v>
      </c>
      <c r="B10" s="9">
        <v>0.020904710648148153</v>
      </c>
      <c r="C10" s="7" t="s">
        <v>36</v>
      </c>
      <c r="D10" s="8">
        <v>313</v>
      </c>
      <c r="E10" s="7" t="s">
        <v>634</v>
      </c>
      <c r="F10" s="9">
        <v>0.007091284722222223</v>
      </c>
      <c r="G10" s="9" t="s">
        <v>704</v>
      </c>
      <c r="H10" s="9">
        <v>0.006927696759259262</v>
      </c>
      <c r="I10" s="9" t="s">
        <v>705</v>
      </c>
      <c r="J10" s="12">
        <v>0.006885729166666667</v>
      </c>
    </row>
    <row r="11" spans="1:10" ht="13.5">
      <c r="A11" s="45">
        <v>7</v>
      </c>
      <c r="B11" s="9">
        <v>0.021004398148148147</v>
      </c>
      <c r="C11" s="7" t="s">
        <v>82</v>
      </c>
      <c r="D11" s="8">
        <v>336</v>
      </c>
      <c r="E11" s="7" t="s">
        <v>657</v>
      </c>
      <c r="F11" s="9">
        <v>0.007438541666666666</v>
      </c>
      <c r="G11" s="9" t="s">
        <v>706</v>
      </c>
      <c r="H11" s="9">
        <v>0.006675081018518518</v>
      </c>
      <c r="I11" s="9" t="s">
        <v>707</v>
      </c>
      <c r="J11" s="12">
        <v>0.006890775462962961</v>
      </c>
    </row>
    <row r="12" spans="1:10" ht="13.5">
      <c r="A12" s="45">
        <v>8</v>
      </c>
      <c r="B12" s="9">
        <v>0.0210153125</v>
      </c>
      <c r="C12" s="7" t="s">
        <v>1</v>
      </c>
      <c r="D12" s="8">
        <v>280</v>
      </c>
      <c r="E12" s="7" t="s">
        <v>643</v>
      </c>
      <c r="F12" s="9">
        <v>0.0072077199074074075</v>
      </c>
      <c r="G12" s="9" t="s">
        <v>708</v>
      </c>
      <c r="H12" s="9">
        <v>0.006920787037037036</v>
      </c>
      <c r="I12" s="9" t="s">
        <v>709</v>
      </c>
      <c r="J12" s="12">
        <v>0.006886805555555556</v>
      </c>
    </row>
    <row r="13" spans="1:10" ht="13.5">
      <c r="A13" s="45">
        <v>9</v>
      </c>
      <c r="B13" s="9">
        <v>0.021094525462962966</v>
      </c>
      <c r="C13" s="7" t="s">
        <v>34</v>
      </c>
      <c r="D13" s="8">
        <v>333</v>
      </c>
      <c r="E13" s="7" t="s">
        <v>635</v>
      </c>
      <c r="F13" s="9">
        <v>0.0070921296296296305</v>
      </c>
      <c r="G13" s="9" t="s">
        <v>710</v>
      </c>
      <c r="H13" s="9">
        <v>0.007123842592592591</v>
      </c>
      <c r="I13" s="9" t="s">
        <v>711</v>
      </c>
      <c r="J13" s="12">
        <v>0.006878553240740742</v>
      </c>
    </row>
    <row r="14" spans="1:10" ht="13.5">
      <c r="A14" s="45">
        <v>10</v>
      </c>
      <c r="B14" s="9">
        <v>0.021121099537037037</v>
      </c>
      <c r="C14" s="7" t="s">
        <v>76</v>
      </c>
      <c r="D14" s="8">
        <v>298</v>
      </c>
      <c r="E14" s="7" t="s">
        <v>639</v>
      </c>
      <c r="F14" s="9">
        <v>0.00716574074074074</v>
      </c>
      <c r="G14" s="9" t="s">
        <v>712</v>
      </c>
      <c r="H14" s="9">
        <v>0.0071184375</v>
      </c>
      <c r="I14" s="9" t="s">
        <v>713</v>
      </c>
      <c r="J14" s="12">
        <v>0.006836921296296296</v>
      </c>
    </row>
    <row r="15" spans="1:10" ht="13.5">
      <c r="A15" s="45">
        <v>11</v>
      </c>
      <c r="B15" s="9">
        <v>0.02112974537037037</v>
      </c>
      <c r="C15" s="7" t="s">
        <v>54</v>
      </c>
      <c r="D15" s="8">
        <v>354</v>
      </c>
      <c r="E15" s="7" t="s">
        <v>620</v>
      </c>
      <c r="F15" s="9">
        <v>0.006831446759259259</v>
      </c>
      <c r="G15" s="9" t="s">
        <v>714</v>
      </c>
      <c r="H15" s="9">
        <v>0.007275416666666666</v>
      </c>
      <c r="I15" s="9" t="s">
        <v>715</v>
      </c>
      <c r="J15" s="12">
        <v>0.0070228819444444444</v>
      </c>
    </row>
    <row r="16" spans="1:10" ht="13.5">
      <c r="A16" s="45">
        <v>12</v>
      </c>
      <c r="B16" s="9">
        <v>0.02132542824074074</v>
      </c>
      <c r="C16" s="7" t="s">
        <v>1</v>
      </c>
      <c r="D16" s="8">
        <v>281</v>
      </c>
      <c r="E16" s="7" t="s">
        <v>633</v>
      </c>
      <c r="F16" s="9">
        <v>0.007079942129629629</v>
      </c>
      <c r="G16" s="9" t="s">
        <v>716</v>
      </c>
      <c r="H16" s="9">
        <v>0.0069895833333333355</v>
      </c>
      <c r="I16" s="9" t="s">
        <v>717</v>
      </c>
      <c r="J16" s="12">
        <v>0.007255902777777774</v>
      </c>
    </row>
    <row r="17" spans="1:10" ht="13.5">
      <c r="A17" s="45">
        <v>13</v>
      </c>
      <c r="B17" s="9">
        <v>0.02138734953703704</v>
      </c>
      <c r="C17" s="7" t="s">
        <v>8</v>
      </c>
      <c r="D17" s="8">
        <v>294</v>
      </c>
      <c r="E17" s="7" t="s">
        <v>632</v>
      </c>
      <c r="F17" s="9">
        <v>0.007059525462962964</v>
      </c>
      <c r="G17" s="9" t="s">
        <v>718</v>
      </c>
      <c r="H17" s="9">
        <v>0.0073135879629629644</v>
      </c>
      <c r="I17" s="9" t="s">
        <v>719</v>
      </c>
      <c r="J17" s="12">
        <v>0.00701423611111111</v>
      </c>
    </row>
    <row r="18" spans="1:10" ht="13.5">
      <c r="A18" s="45">
        <v>14</v>
      </c>
      <c r="B18" s="9">
        <v>0.021405520833333334</v>
      </c>
      <c r="C18" s="7" t="s">
        <v>51</v>
      </c>
      <c r="D18" s="8">
        <v>310</v>
      </c>
      <c r="E18" s="7" t="s">
        <v>624</v>
      </c>
      <c r="F18" s="9">
        <v>0.006849768518518519</v>
      </c>
      <c r="G18" s="9" t="s">
        <v>720</v>
      </c>
      <c r="H18" s="9">
        <v>0.007528159722222224</v>
      </c>
      <c r="I18" s="9" t="s">
        <v>721</v>
      </c>
      <c r="J18" s="12">
        <v>0.007027592592592589</v>
      </c>
    </row>
    <row r="19" spans="1:10" s="146" customFormat="1" ht="13.5">
      <c r="A19" s="141">
        <v>15</v>
      </c>
      <c r="B19" s="147">
        <f>F19+H19+J19</f>
        <v>0.02144675925925926</v>
      </c>
      <c r="C19" s="143" t="s">
        <v>69</v>
      </c>
      <c r="D19" s="148">
        <v>417</v>
      </c>
      <c r="E19" s="143" t="s">
        <v>1976</v>
      </c>
      <c r="F19" s="147">
        <v>0.0066782407407407415</v>
      </c>
      <c r="G19" s="147" t="s">
        <v>1979</v>
      </c>
      <c r="H19" s="142">
        <f>TIME(0,20,39)-F19</f>
        <v>0.007662037037037035</v>
      </c>
      <c r="I19" s="142" t="s">
        <v>1982</v>
      </c>
      <c r="J19" s="145">
        <f>TIME(0,30,53)-F19-H19</f>
        <v>0.007106481481481483</v>
      </c>
    </row>
    <row r="20" spans="1:10" ht="13.5">
      <c r="A20" s="45">
        <v>16</v>
      </c>
      <c r="B20" s="9">
        <v>0.021453206018518522</v>
      </c>
      <c r="C20" s="7" t="s">
        <v>17</v>
      </c>
      <c r="D20" s="8">
        <v>338</v>
      </c>
      <c r="E20" s="7" t="s">
        <v>629</v>
      </c>
      <c r="F20" s="9">
        <v>0.007018171296296297</v>
      </c>
      <c r="G20" s="9" t="s">
        <v>722</v>
      </c>
      <c r="H20" s="9">
        <v>0.007121446759259258</v>
      </c>
      <c r="I20" s="9" t="s">
        <v>723</v>
      </c>
      <c r="J20" s="12">
        <v>0.007313587962962966</v>
      </c>
    </row>
    <row r="21" spans="1:10" ht="13.5">
      <c r="A21" s="45">
        <v>17</v>
      </c>
      <c r="B21" s="9">
        <v>0.021620289351851858</v>
      </c>
      <c r="C21" s="7" t="s">
        <v>9</v>
      </c>
      <c r="D21" s="8">
        <v>303</v>
      </c>
      <c r="E21" s="7" t="s">
        <v>642</v>
      </c>
      <c r="F21" s="9">
        <v>0.007194942129629631</v>
      </c>
      <c r="G21" s="9" t="s">
        <v>724</v>
      </c>
      <c r="H21" s="9">
        <v>0.0074130439814814805</v>
      </c>
      <c r="I21" s="9" t="s">
        <v>725</v>
      </c>
      <c r="J21" s="12">
        <v>0.007012303240740744</v>
      </c>
    </row>
    <row r="22" spans="1:10" ht="13.5">
      <c r="A22" s="45">
        <v>18</v>
      </c>
      <c r="B22" s="9">
        <v>0.021673576388888893</v>
      </c>
      <c r="C22" s="7" t="s">
        <v>60</v>
      </c>
      <c r="D22" s="8">
        <v>307</v>
      </c>
      <c r="E22" s="7" t="s">
        <v>646</v>
      </c>
      <c r="F22" s="9">
        <v>0.007241898148148147</v>
      </c>
      <c r="G22" s="9" t="s">
        <v>726</v>
      </c>
      <c r="H22" s="9">
        <v>0.0071435532407407454</v>
      </c>
      <c r="I22" s="9" t="s">
        <v>727</v>
      </c>
      <c r="J22" s="12">
        <v>0.0072881249999999995</v>
      </c>
    </row>
    <row r="23" spans="1:10" ht="13.5">
      <c r="A23" s="45">
        <v>19</v>
      </c>
      <c r="B23" s="9">
        <v>0.021763043981481482</v>
      </c>
      <c r="C23" s="7" t="s">
        <v>28</v>
      </c>
      <c r="D23" s="8">
        <v>327</v>
      </c>
      <c r="E23" s="7" t="s">
        <v>623</v>
      </c>
      <c r="F23" s="9">
        <v>0.006847916666666667</v>
      </c>
      <c r="G23" s="9" t="s">
        <v>728</v>
      </c>
      <c r="H23" s="9">
        <v>0.007148229166666666</v>
      </c>
      <c r="I23" s="9" t="s">
        <v>729</v>
      </c>
      <c r="J23" s="12">
        <v>0.007766898148148148</v>
      </c>
    </row>
    <row r="24" spans="1:10" ht="13.5">
      <c r="A24" s="45">
        <v>20</v>
      </c>
      <c r="B24" s="9">
        <v>0.021916168981481483</v>
      </c>
      <c r="C24" s="7" t="s">
        <v>6</v>
      </c>
      <c r="D24" s="8">
        <v>289</v>
      </c>
      <c r="E24" s="7" t="s">
        <v>625</v>
      </c>
      <c r="F24" s="9">
        <v>0.0068530439814814825</v>
      </c>
      <c r="G24" s="9" t="s">
        <v>730</v>
      </c>
      <c r="H24" s="9">
        <v>0.007470682870370371</v>
      </c>
      <c r="I24" s="9" t="s">
        <v>731</v>
      </c>
      <c r="J24" s="12">
        <v>0.007592442129629628</v>
      </c>
    </row>
    <row r="25" spans="1:10" ht="13.5">
      <c r="A25" s="45">
        <v>21</v>
      </c>
      <c r="B25" s="9">
        <v>0.021934756944444446</v>
      </c>
      <c r="C25" s="7" t="s">
        <v>30</v>
      </c>
      <c r="D25" s="8">
        <v>351</v>
      </c>
      <c r="E25" s="7" t="s">
        <v>644</v>
      </c>
      <c r="F25" s="9">
        <v>0.007220173611111111</v>
      </c>
      <c r="G25" s="9" t="s">
        <v>732</v>
      </c>
      <c r="H25" s="9">
        <v>0.007559571759259257</v>
      </c>
      <c r="I25" s="9" t="s">
        <v>733</v>
      </c>
      <c r="J25" s="12">
        <v>0.007155011574074076</v>
      </c>
    </row>
    <row r="26" spans="1:10" ht="13.5">
      <c r="A26" s="45">
        <v>22</v>
      </c>
      <c r="B26" s="9">
        <v>0.02202658564814815</v>
      </c>
      <c r="C26" s="7" t="s">
        <v>86</v>
      </c>
      <c r="D26" s="8">
        <v>347</v>
      </c>
      <c r="E26" s="7" t="s">
        <v>650</v>
      </c>
      <c r="F26" s="9">
        <v>0.007291087962962963</v>
      </c>
      <c r="G26" s="9" t="s">
        <v>734</v>
      </c>
      <c r="H26" s="9">
        <v>0.007563854166666665</v>
      </c>
      <c r="I26" s="9" t="s">
        <v>735</v>
      </c>
      <c r="J26" s="12">
        <v>0.007171643518518522</v>
      </c>
    </row>
    <row r="27" spans="1:10" ht="13.5">
      <c r="A27" s="45">
        <v>23</v>
      </c>
      <c r="B27" s="9">
        <v>0.022059641203703705</v>
      </c>
      <c r="C27" s="7" t="s">
        <v>9</v>
      </c>
      <c r="D27" s="8">
        <v>304</v>
      </c>
      <c r="E27" s="7" t="s">
        <v>631</v>
      </c>
      <c r="F27" s="9">
        <v>0.007058368055555556</v>
      </c>
      <c r="G27" s="9" t="s">
        <v>736</v>
      </c>
      <c r="H27" s="9">
        <v>0.007465856481481481</v>
      </c>
      <c r="I27" s="9" t="s">
        <v>737</v>
      </c>
      <c r="J27" s="12">
        <v>0.007535416666666666</v>
      </c>
    </row>
    <row r="28" spans="1:10" ht="13.5">
      <c r="A28" s="45">
        <v>24</v>
      </c>
      <c r="B28" s="9">
        <v>0.022113657407407408</v>
      </c>
      <c r="C28" s="7" t="s">
        <v>4</v>
      </c>
      <c r="D28" s="8">
        <v>308</v>
      </c>
      <c r="E28" s="7" t="s">
        <v>637</v>
      </c>
      <c r="F28" s="9">
        <v>0.007118402777777777</v>
      </c>
      <c r="G28" s="9" t="s">
        <v>738</v>
      </c>
      <c r="H28" s="9">
        <v>0.0071683680555555546</v>
      </c>
      <c r="I28" s="9" t="s">
        <v>739</v>
      </c>
      <c r="J28" s="12">
        <v>0.007826886574074075</v>
      </c>
    </row>
    <row r="29" spans="1:10" ht="13.5">
      <c r="A29" s="45">
        <v>25</v>
      </c>
      <c r="B29" s="9">
        <v>0.022269444444444446</v>
      </c>
      <c r="C29" s="7" t="s">
        <v>18</v>
      </c>
      <c r="D29" s="8">
        <v>325</v>
      </c>
      <c r="E29" s="7" t="s">
        <v>651</v>
      </c>
      <c r="F29" s="9">
        <v>0.0073003124999999995</v>
      </c>
      <c r="G29" s="9" t="s">
        <v>740</v>
      </c>
      <c r="H29" s="9">
        <v>0.006943634259259259</v>
      </c>
      <c r="I29" s="9" t="s">
        <v>741</v>
      </c>
      <c r="J29" s="12">
        <v>0.008025497685185186</v>
      </c>
    </row>
    <row r="30" spans="1:10" ht="13.5">
      <c r="A30" s="45">
        <v>26</v>
      </c>
      <c r="B30" s="9">
        <v>0.022396493055555557</v>
      </c>
      <c r="C30" s="7" t="s">
        <v>48</v>
      </c>
      <c r="D30" s="8">
        <v>361</v>
      </c>
      <c r="E30" s="7" t="s">
        <v>656</v>
      </c>
      <c r="F30" s="9">
        <v>0.007409490740740741</v>
      </c>
      <c r="G30" s="9" t="s">
        <v>742</v>
      </c>
      <c r="H30" s="9">
        <v>0.008340706018518518</v>
      </c>
      <c r="I30" s="9" t="s">
        <v>743</v>
      </c>
      <c r="J30" s="12">
        <v>0.006646296296296296</v>
      </c>
    </row>
    <row r="31" spans="1:10" ht="13.5">
      <c r="A31" s="45">
        <v>27</v>
      </c>
      <c r="B31" s="9">
        <v>0.022403703703703707</v>
      </c>
      <c r="C31" s="7" t="s">
        <v>13</v>
      </c>
      <c r="D31" s="8">
        <v>329</v>
      </c>
      <c r="E31" s="7" t="s">
        <v>638</v>
      </c>
      <c r="F31" s="9">
        <v>0.007159606481481482</v>
      </c>
      <c r="G31" s="9" t="s">
        <v>744</v>
      </c>
      <c r="H31" s="9">
        <v>0.007701238425925927</v>
      </c>
      <c r="I31" s="9" t="s">
        <v>745</v>
      </c>
      <c r="J31" s="12">
        <v>0.007542858796296296</v>
      </c>
    </row>
    <row r="32" spans="1:10" ht="13.5">
      <c r="A32" s="45">
        <v>28</v>
      </c>
      <c r="B32" s="9">
        <v>0.022455752314814816</v>
      </c>
      <c r="C32" s="7" t="s">
        <v>33</v>
      </c>
      <c r="D32" s="8">
        <v>349</v>
      </c>
      <c r="E32" s="7" t="s">
        <v>662</v>
      </c>
      <c r="F32" s="9">
        <v>0.007523761574074073</v>
      </c>
      <c r="G32" s="9" t="s">
        <v>746</v>
      </c>
      <c r="H32" s="9">
        <v>0.007554513888888887</v>
      </c>
      <c r="I32" s="9" t="s">
        <v>747</v>
      </c>
      <c r="J32" s="12">
        <v>0.007377476851851854</v>
      </c>
    </row>
    <row r="33" spans="1:10" ht="13.5">
      <c r="A33" s="45">
        <v>29</v>
      </c>
      <c r="B33" s="9">
        <v>0.02258295138888889</v>
      </c>
      <c r="C33" s="7" t="s">
        <v>36</v>
      </c>
      <c r="D33" s="8">
        <v>314</v>
      </c>
      <c r="E33" s="7" t="s">
        <v>627</v>
      </c>
      <c r="F33" s="9">
        <v>0.006929131944444444</v>
      </c>
      <c r="G33" s="9" t="s">
        <v>748</v>
      </c>
      <c r="H33" s="9">
        <v>0.007694513888888891</v>
      </c>
      <c r="I33" s="9" t="s">
        <v>749</v>
      </c>
      <c r="J33" s="12">
        <v>0.007959305555555553</v>
      </c>
    </row>
    <row r="34" spans="1:10" ht="13.5">
      <c r="A34" s="45">
        <v>30</v>
      </c>
      <c r="B34" s="9">
        <v>0.022603159722222224</v>
      </c>
      <c r="C34" s="7" t="s">
        <v>8</v>
      </c>
      <c r="D34" s="8">
        <v>295</v>
      </c>
      <c r="E34" s="7" t="s">
        <v>648</v>
      </c>
      <c r="F34" s="9">
        <v>0.0072612615740740745</v>
      </c>
      <c r="G34" s="9" t="s">
        <v>750</v>
      </c>
      <c r="H34" s="9">
        <v>0.007663703703703702</v>
      </c>
      <c r="I34" s="9" t="s">
        <v>751</v>
      </c>
      <c r="J34" s="12">
        <v>0.007678194444444446</v>
      </c>
    </row>
    <row r="35" spans="1:10" ht="13.5">
      <c r="A35" s="45">
        <v>31</v>
      </c>
      <c r="B35" s="9">
        <v>0.022629826388888892</v>
      </c>
      <c r="C35" s="7" t="s">
        <v>26</v>
      </c>
      <c r="D35" s="8">
        <v>348</v>
      </c>
      <c r="E35" s="7" t="s">
        <v>752</v>
      </c>
      <c r="F35" s="9">
        <v>0.007291666666666666</v>
      </c>
      <c r="G35" s="9" t="s">
        <v>753</v>
      </c>
      <c r="H35" s="9">
        <v>0.007741898148148145</v>
      </c>
      <c r="I35" s="9" t="s">
        <v>754</v>
      </c>
      <c r="J35" s="12">
        <v>0.007600231481481486</v>
      </c>
    </row>
    <row r="36" spans="1:10" ht="13.5">
      <c r="A36" s="45">
        <v>32</v>
      </c>
      <c r="B36" s="9">
        <v>0.022750578703703703</v>
      </c>
      <c r="C36" s="7" t="s">
        <v>12</v>
      </c>
      <c r="D36" s="8">
        <v>356</v>
      </c>
      <c r="E36" s="7" t="s">
        <v>663</v>
      </c>
      <c r="F36" s="9">
        <v>0.007570601851851853</v>
      </c>
      <c r="G36" s="9" t="s">
        <v>755</v>
      </c>
      <c r="H36" s="9">
        <v>0.007409722222222222</v>
      </c>
      <c r="I36" s="9" t="s">
        <v>756</v>
      </c>
      <c r="J36" s="12">
        <v>0.007770254629629627</v>
      </c>
    </row>
    <row r="37" spans="1:10" ht="13.5">
      <c r="A37" s="45">
        <v>33</v>
      </c>
      <c r="B37" s="9">
        <v>0.022786770833333334</v>
      </c>
      <c r="C37" s="7" t="s">
        <v>17</v>
      </c>
      <c r="D37" s="8">
        <v>339</v>
      </c>
      <c r="E37" s="7" t="s">
        <v>653</v>
      </c>
      <c r="F37" s="9">
        <v>0.007338773148148148</v>
      </c>
      <c r="G37" s="9" t="s">
        <v>757</v>
      </c>
      <c r="H37" s="9">
        <v>0.008138275462962963</v>
      </c>
      <c r="I37" s="9" t="s">
        <v>758</v>
      </c>
      <c r="J37" s="12">
        <v>0.007309722222222221</v>
      </c>
    </row>
    <row r="38" spans="1:10" ht="13.5">
      <c r="A38" s="45">
        <v>34</v>
      </c>
      <c r="B38" s="9">
        <v>0.022791701388888894</v>
      </c>
      <c r="C38" s="7" t="s">
        <v>51</v>
      </c>
      <c r="D38" s="8">
        <v>311</v>
      </c>
      <c r="E38" s="7" t="s">
        <v>647</v>
      </c>
      <c r="F38" s="9">
        <v>0.007244328703703704</v>
      </c>
      <c r="G38" s="9" t="s">
        <v>759</v>
      </c>
      <c r="H38" s="9">
        <v>0.007861539351851852</v>
      </c>
      <c r="I38" s="9" t="s">
        <v>760</v>
      </c>
      <c r="J38" s="12">
        <v>0.007685833333333336</v>
      </c>
    </row>
    <row r="39" spans="1:10" ht="13.5">
      <c r="A39" s="45">
        <v>35</v>
      </c>
      <c r="B39" s="9">
        <v>0.02287542824074074</v>
      </c>
      <c r="C39" s="7" t="s">
        <v>81</v>
      </c>
      <c r="D39" s="8">
        <v>324</v>
      </c>
      <c r="E39" s="7" t="s">
        <v>618</v>
      </c>
      <c r="F39" s="9">
        <v>0.00674537037037037</v>
      </c>
      <c r="G39" s="9" t="s">
        <v>761</v>
      </c>
      <c r="H39" s="9">
        <v>0.00849371527777778</v>
      </c>
      <c r="I39" s="9" t="s">
        <v>762</v>
      </c>
      <c r="J39" s="12">
        <v>0.007636342592592587</v>
      </c>
    </row>
    <row r="40" spans="1:10" ht="13.5">
      <c r="A40" s="45">
        <v>36</v>
      </c>
      <c r="B40" s="9">
        <v>0.023019988425925928</v>
      </c>
      <c r="C40" s="7" t="s">
        <v>8</v>
      </c>
      <c r="D40" s="8">
        <v>297</v>
      </c>
      <c r="E40" s="7" t="s">
        <v>669</v>
      </c>
      <c r="F40" s="9">
        <v>0.007702662037037039</v>
      </c>
      <c r="G40" s="9" t="s">
        <v>763</v>
      </c>
      <c r="H40" s="9">
        <v>0.008015127314814815</v>
      </c>
      <c r="I40" s="9" t="s">
        <v>764</v>
      </c>
      <c r="J40" s="12">
        <v>0.007302199074074072</v>
      </c>
    </row>
    <row r="41" spans="1:10" ht="13.5">
      <c r="A41" s="45">
        <v>37</v>
      </c>
      <c r="B41" s="9">
        <v>0.023081678240740745</v>
      </c>
      <c r="C41" s="7" t="s">
        <v>13</v>
      </c>
      <c r="D41" s="8">
        <v>330</v>
      </c>
      <c r="E41" s="7" t="s">
        <v>654</v>
      </c>
      <c r="F41" s="9">
        <v>0.007369409722222222</v>
      </c>
      <c r="G41" s="9" t="s">
        <v>765</v>
      </c>
      <c r="H41" s="9">
        <v>0.007643750000000001</v>
      </c>
      <c r="I41" s="9" t="s">
        <v>766</v>
      </c>
      <c r="J41" s="12">
        <v>0.00806851851851852</v>
      </c>
    </row>
    <row r="42" spans="1:10" ht="13.5">
      <c r="A42" s="45">
        <v>38</v>
      </c>
      <c r="B42" s="9">
        <v>0.023109872685185183</v>
      </c>
      <c r="C42" s="7" t="s">
        <v>87</v>
      </c>
      <c r="D42" s="8">
        <v>359</v>
      </c>
      <c r="E42" s="7" t="s">
        <v>630</v>
      </c>
      <c r="F42" s="9">
        <v>0.007048032407407406</v>
      </c>
      <c r="G42" s="9" t="s">
        <v>767</v>
      </c>
      <c r="H42" s="9">
        <v>0.008110069444444446</v>
      </c>
      <c r="I42" s="9" t="s">
        <v>768</v>
      </c>
      <c r="J42" s="12">
        <v>0.00795177083333333</v>
      </c>
    </row>
    <row r="43" spans="1:10" ht="13.5">
      <c r="A43" s="45">
        <v>39</v>
      </c>
      <c r="B43" s="9">
        <v>0.023134641203703708</v>
      </c>
      <c r="C43" s="7" t="s">
        <v>75</v>
      </c>
      <c r="D43" s="8">
        <v>319</v>
      </c>
      <c r="E43" s="7" t="s">
        <v>636</v>
      </c>
      <c r="F43" s="9">
        <v>0.0071073263888888905</v>
      </c>
      <c r="G43" s="9" t="s">
        <v>769</v>
      </c>
      <c r="H43" s="9">
        <v>0.007860648148148146</v>
      </c>
      <c r="I43" s="9" t="s">
        <v>770</v>
      </c>
      <c r="J43" s="12">
        <v>0.00816666666666667</v>
      </c>
    </row>
    <row r="44" spans="1:10" ht="13.5">
      <c r="A44" s="45">
        <v>40</v>
      </c>
      <c r="B44" s="9">
        <v>0.0231584837962963</v>
      </c>
      <c r="C44" s="7" t="s">
        <v>84</v>
      </c>
      <c r="D44" s="8">
        <v>342</v>
      </c>
      <c r="E44" s="7" t="s">
        <v>668</v>
      </c>
      <c r="F44" s="9">
        <v>0.0076995023148148135</v>
      </c>
      <c r="G44" s="9" t="s">
        <v>771</v>
      </c>
      <c r="H44" s="9">
        <v>0.008208750000000003</v>
      </c>
      <c r="I44" s="9" t="s">
        <v>772</v>
      </c>
      <c r="J44" s="12">
        <v>0.0072502314814814825</v>
      </c>
    </row>
    <row r="45" spans="1:10" ht="13.5">
      <c r="A45" s="45">
        <v>41</v>
      </c>
      <c r="B45" s="9">
        <v>0.023219988425925923</v>
      </c>
      <c r="C45" s="7" t="s">
        <v>8</v>
      </c>
      <c r="D45" s="8">
        <v>296</v>
      </c>
      <c r="E45" s="7" t="s">
        <v>660</v>
      </c>
      <c r="F45" s="9">
        <v>0.007476851851851853</v>
      </c>
      <c r="G45" s="9" t="s">
        <v>773</v>
      </c>
      <c r="H45" s="9">
        <v>0.007768599537037037</v>
      </c>
      <c r="I45" s="9" t="s">
        <v>774</v>
      </c>
      <c r="J45" s="12">
        <v>0.00797581018518518</v>
      </c>
    </row>
    <row r="46" spans="1:10" ht="13.5">
      <c r="A46" s="45">
        <v>42</v>
      </c>
      <c r="B46" s="9">
        <v>0.023423379629629634</v>
      </c>
      <c r="C46" s="7" t="s">
        <v>78</v>
      </c>
      <c r="D46" s="8">
        <v>316</v>
      </c>
      <c r="E46" s="7" t="s">
        <v>670</v>
      </c>
      <c r="F46" s="9">
        <v>0.007705358796296297</v>
      </c>
      <c r="G46" s="9" t="s">
        <v>775</v>
      </c>
      <c r="H46" s="9">
        <v>0.007764664351851851</v>
      </c>
      <c r="I46" s="9" t="s">
        <v>776</v>
      </c>
      <c r="J46" s="12">
        <v>0.007953356481481485</v>
      </c>
    </row>
    <row r="47" spans="1:10" ht="13.5">
      <c r="A47" s="45">
        <v>43</v>
      </c>
      <c r="B47" s="9">
        <v>0.023454247685185187</v>
      </c>
      <c r="C47" s="7" t="s">
        <v>54</v>
      </c>
      <c r="D47" s="8">
        <v>362</v>
      </c>
      <c r="E47" s="7" t="s">
        <v>652</v>
      </c>
      <c r="F47" s="9">
        <v>0.0073215625</v>
      </c>
      <c r="G47" s="9" t="s">
        <v>777</v>
      </c>
      <c r="H47" s="9">
        <v>0.008749999999999999</v>
      </c>
      <c r="I47" s="9" t="s">
        <v>778</v>
      </c>
      <c r="J47" s="12">
        <v>0.007382685185185187</v>
      </c>
    </row>
    <row r="48" spans="1:10" ht="13.5">
      <c r="A48" s="45">
        <v>44</v>
      </c>
      <c r="B48" s="9">
        <v>0.02345570601851852</v>
      </c>
      <c r="C48" s="7" t="s">
        <v>6</v>
      </c>
      <c r="D48" s="8">
        <v>290</v>
      </c>
      <c r="E48" s="7" t="s">
        <v>672</v>
      </c>
      <c r="F48" s="9">
        <v>0.007860381944444446</v>
      </c>
      <c r="G48" s="9" t="s">
        <v>779</v>
      </c>
      <c r="H48" s="9">
        <v>0.007810648148148148</v>
      </c>
      <c r="I48" s="9" t="s">
        <v>780</v>
      </c>
      <c r="J48" s="12">
        <v>0.007784675925925924</v>
      </c>
    </row>
    <row r="49" spans="1:10" ht="13.5">
      <c r="A49" s="45">
        <v>45</v>
      </c>
      <c r="B49" s="9">
        <v>0.023459756944444445</v>
      </c>
      <c r="C49" s="7" t="s">
        <v>77</v>
      </c>
      <c r="D49" s="8">
        <v>320</v>
      </c>
      <c r="E49" s="7" t="s">
        <v>671</v>
      </c>
      <c r="F49" s="9">
        <v>0.0077629976851851835</v>
      </c>
      <c r="G49" s="9" t="s">
        <v>781</v>
      </c>
      <c r="H49" s="9">
        <v>0.008005405092592595</v>
      </c>
      <c r="I49" s="9" t="s">
        <v>782</v>
      </c>
      <c r="J49" s="12">
        <v>0.007691354166666664</v>
      </c>
    </row>
    <row r="50" spans="1:10" ht="13.5">
      <c r="A50" s="45">
        <v>46</v>
      </c>
      <c r="B50" s="9">
        <v>0.023481909722222225</v>
      </c>
      <c r="C50" s="7" t="s">
        <v>35</v>
      </c>
      <c r="D50" s="8">
        <v>287</v>
      </c>
      <c r="E50" s="7" t="s">
        <v>674</v>
      </c>
      <c r="F50" s="9">
        <v>0.008004942129629631</v>
      </c>
      <c r="G50" s="9" t="s">
        <v>783</v>
      </c>
      <c r="H50" s="9">
        <v>0.008012268518518518</v>
      </c>
      <c r="I50" s="9" t="s">
        <v>784</v>
      </c>
      <c r="J50" s="12">
        <v>0.007464699074074075</v>
      </c>
    </row>
    <row r="51" spans="1:10" s="146" customFormat="1" ht="13.5">
      <c r="A51" s="141">
        <v>47</v>
      </c>
      <c r="B51" s="147">
        <f>F51+H51+J51</f>
        <v>0.02359953703703704</v>
      </c>
      <c r="C51" s="143" t="s">
        <v>69</v>
      </c>
      <c r="D51" s="148">
        <v>418</v>
      </c>
      <c r="E51" s="143" t="s">
        <v>1977</v>
      </c>
      <c r="F51" s="147"/>
      <c r="G51" s="147" t="s">
        <v>1980</v>
      </c>
      <c r="H51" s="142">
        <f>TIME(0,22,22)-F51</f>
        <v>0.015532407407407406</v>
      </c>
      <c r="I51" s="142" t="s">
        <v>1983</v>
      </c>
      <c r="J51" s="145">
        <f>TIME(0,33,59)-F51-H51</f>
        <v>0.008067129629629634</v>
      </c>
    </row>
    <row r="52" spans="1:10" ht="13.5">
      <c r="A52" s="45">
        <v>48</v>
      </c>
      <c r="B52" s="9">
        <v>0.023647916666666664</v>
      </c>
      <c r="C52" s="7" t="s">
        <v>1</v>
      </c>
      <c r="D52" s="8">
        <v>283</v>
      </c>
      <c r="E52" s="7" t="s">
        <v>659</v>
      </c>
      <c r="F52" s="9">
        <v>0.007461423611111111</v>
      </c>
      <c r="G52" s="9" t="s">
        <v>785</v>
      </c>
      <c r="H52" s="9">
        <v>0.008220023148148148</v>
      </c>
      <c r="I52" s="9" t="s">
        <v>786</v>
      </c>
      <c r="J52" s="12">
        <v>0.007966469907407403</v>
      </c>
    </row>
    <row r="53" spans="1:10" ht="13.5">
      <c r="A53" s="45">
        <v>49</v>
      </c>
      <c r="B53" s="9">
        <v>0.023692280092592596</v>
      </c>
      <c r="C53" s="7" t="s">
        <v>17</v>
      </c>
      <c r="D53" s="8">
        <v>340</v>
      </c>
      <c r="E53" s="7" t="s">
        <v>665</v>
      </c>
      <c r="F53" s="9">
        <v>0.007601076388888888</v>
      </c>
      <c r="G53" s="9" t="s">
        <v>787</v>
      </c>
      <c r="H53" s="9">
        <v>0.00809837962962963</v>
      </c>
      <c r="I53" s="9" t="s">
        <v>788</v>
      </c>
      <c r="J53" s="12">
        <v>0.007992824074074076</v>
      </c>
    </row>
    <row r="54" spans="1:10" ht="13.5">
      <c r="A54" s="45">
        <v>50</v>
      </c>
      <c r="B54" s="9">
        <v>0.023796296296296298</v>
      </c>
      <c r="C54" s="7" t="s">
        <v>10</v>
      </c>
      <c r="D54" s="8">
        <v>345</v>
      </c>
      <c r="E54" s="7" t="s">
        <v>664</v>
      </c>
      <c r="F54" s="9">
        <v>0.007572256944444446</v>
      </c>
      <c r="G54" s="9" t="s">
        <v>812</v>
      </c>
      <c r="H54" s="9">
        <v>0.007303784722222222</v>
      </c>
      <c r="I54" s="9" t="s">
        <v>813</v>
      </c>
      <c r="J54" s="12">
        <f>B54-F54-H54</f>
        <v>0.00892025462962963</v>
      </c>
    </row>
    <row r="55" spans="1:10" ht="13.5">
      <c r="A55" s="45">
        <v>51</v>
      </c>
      <c r="B55" s="9">
        <v>0.024040856481481482</v>
      </c>
      <c r="C55" s="7" t="s">
        <v>80</v>
      </c>
      <c r="D55" s="8">
        <v>352</v>
      </c>
      <c r="E55" s="7" t="s">
        <v>673</v>
      </c>
      <c r="F55" s="9">
        <v>0.007901354166666666</v>
      </c>
      <c r="G55" s="9" t="s">
        <v>789</v>
      </c>
      <c r="H55" s="9">
        <v>0.0076781944444444476</v>
      </c>
      <c r="I55" s="9" t="s">
        <v>790</v>
      </c>
      <c r="J55" s="12">
        <v>0.008461307870370367</v>
      </c>
    </row>
    <row r="56" spans="1:10" ht="13.5">
      <c r="A56" s="45">
        <v>52</v>
      </c>
      <c r="B56" s="9">
        <v>0.024178275462962962</v>
      </c>
      <c r="C56" s="7" t="s">
        <v>76</v>
      </c>
      <c r="D56" s="8">
        <v>299</v>
      </c>
      <c r="E56" s="7" t="s">
        <v>678</v>
      </c>
      <c r="F56" s="9">
        <v>0.008133761574074073</v>
      </c>
      <c r="G56" s="9" t="s">
        <v>791</v>
      </c>
      <c r="H56" s="9">
        <v>0.008003472222222226</v>
      </c>
      <c r="I56" s="9" t="s">
        <v>792</v>
      </c>
      <c r="J56" s="12">
        <v>0.008041041666666662</v>
      </c>
    </row>
    <row r="57" spans="1:10" ht="13.5">
      <c r="A57" s="45">
        <v>53</v>
      </c>
      <c r="B57" s="9">
        <v>0.024302314814814818</v>
      </c>
      <c r="C57" s="7" t="s">
        <v>6</v>
      </c>
      <c r="D57" s="8">
        <v>291</v>
      </c>
      <c r="E57" s="7" t="s">
        <v>679</v>
      </c>
      <c r="F57" s="9">
        <v>0.008147337962962964</v>
      </c>
      <c r="G57" s="9" t="s">
        <v>793</v>
      </c>
      <c r="H57" s="9">
        <v>0.00780949074074074</v>
      </c>
      <c r="I57" s="9" t="s">
        <v>794</v>
      </c>
      <c r="J57" s="12">
        <v>0.008345486111111113</v>
      </c>
    </row>
    <row r="58" spans="1:10" ht="13.5">
      <c r="A58" s="45">
        <v>54</v>
      </c>
      <c r="B58" s="9">
        <v>0.02457195601851852</v>
      </c>
      <c r="C58" s="7" t="s">
        <v>1</v>
      </c>
      <c r="D58" s="8">
        <v>284</v>
      </c>
      <c r="E58" s="7" t="s">
        <v>683</v>
      </c>
      <c r="F58" s="9">
        <v>0.00828125</v>
      </c>
      <c r="G58" s="9" t="s">
        <v>795</v>
      </c>
      <c r="H58" s="9">
        <v>0.007927743055555556</v>
      </c>
      <c r="I58" s="9" t="s">
        <v>796</v>
      </c>
      <c r="J58" s="12">
        <v>0.008362962962962961</v>
      </c>
    </row>
    <row r="59" spans="1:10" ht="13.5">
      <c r="A59" s="45">
        <v>55</v>
      </c>
      <c r="B59" s="9">
        <v>0.0247440625</v>
      </c>
      <c r="C59" s="7" t="s">
        <v>77</v>
      </c>
      <c r="D59" s="8">
        <v>321</v>
      </c>
      <c r="E59" s="7" t="s">
        <v>682</v>
      </c>
      <c r="F59" s="9">
        <v>0.008248611111111111</v>
      </c>
      <c r="G59" s="9" t="s">
        <v>797</v>
      </c>
      <c r="H59" s="9">
        <v>0.008448113425925927</v>
      </c>
      <c r="I59" s="9" t="s">
        <v>798</v>
      </c>
      <c r="J59" s="12">
        <v>0.008047337962962961</v>
      </c>
    </row>
    <row r="60" spans="1:10" ht="13.5">
      <c r="A60" s="45">
        <v>56</v>
      </c>
      <c r="B60" s="9">
        <v>0.024810960648148153</v>
      </c>
      <c r="C60" s="7" t="s">
        <v>23</v>
      </c>
      <c r="D60" s="8">
        <v>334</v>
      </c>
      <c r="E60" s="7" t="s">
        <v>676</v>
      </c>
      <c r="F60" s="9">
        <v>0.008069247685185185</v>
      </c>
      <c r="G60" s="9" t="s">
        <v>799</v>
      </c>
      <c r="H60" s="9">
        <v>0.008011157407407406</v>
      </c>
      <c r="I60" s="9" t="s">
        <v>800</v>
      </c>
      <c r="J60" s="12">
        <v>0.00873055555555556</v>
      </c>
    </row>
    <row r="61" spans="1:10" ht="13.5">
      <c r="A61" s="45">
        <v>57</v>
      </c>
      <c r="B61" s="9">
        <v>0.024869525462962967</v>
      </c>
      <c r="C61" s="7" t="s">
        <v>42</v>
      </c>
      <c r="D61" s="8">
        <v>323</v>
      </c>
      <c r="E61" s="7" t="s">
        <v>658</v>
      </c>
      <c r="F61" s="9">
        <v>0.007447719907407406</v>
      </c>
      <c r="G61" s="9" t="s">
        <v>801</v>
      </c>
      <c r="H61" s="9">
        <v>0.008056828703703705</v>
      </c>
      <c r="I61" s="9" t="s">
        <v>802</v>
      </c>
      <c r="J61" s="12">
        <v>0.009364976851851853</v>
      </c>
    </row>
    <row r="62" spans="1:10" ht="13.5">
      <c r="A62" s="45">
        <v>58</v>
      </c>
      <c r="B62" s="9">
        <v>0.024912812500000006</v>
      </c>
      <c r="C62" s="7" t="s">
        <v>78</v>
      </c>
      <c r="D62" s="8">
        <v>317</v>
      </c>
      <c r="E62" s="7" t="s">
        <v>680</v>
      </c>
      <c r="F62" s="9">
        <v>0.00815775462962963</v>
      </c>
      <c r="G62" s="9" t="s">
        <v>803</v>
      </c>
      <c r="H62" s="9">
        <v>0.008384525462962965</v>
      </c>
      <c r="I62" s="9" t="s">
        <v>804</v>
      </c>
      <c r="J62" s="12">
        <v>0.00837053240740741</v>
      </c>
    </row>
    <row r="63" spans="1:10" ht="13.5">
      <c r="A63" s="45">
        <v>59</v>
      </c>
      <c r="B63" s="9">
        <v>0.024955208333333333</v>
      </c>
      <c r="C63" s="7" t="s">
        <v>1</v>
      </c>
      <c r="D63" s="8">
        <v>285</v>
      </c>
      <c r="E63" s="7" t="s">
        <v>681</v>
      </c>
      <c r="F63" s="9">
        <v>0.008184722222222222</v>
      </c>
      <c r="G63" s="9" t="s">
        <v>805</v>
      </c>
      <c r="H63" s="9">
        <v>0.007957604166666668</v>
      </c>
      <c r="I63" s="9" t="s">
        <v>806</v>
      </c>
      <c r="J63" s="12">
        <v>0.008812881944444441</v>
      </c>
    </row>
    <row r="64" spans="1:10" ht="13.5">
      <c r="A64" s="45">
        <v>60</v>
      </c>
      <c r="B64" s="9">
        <v>0.026034837962962964</v>
      </c>
      <c r="C64" s="7" t="s">
        <v>34</v>
      </c>
      <c r="D64" s="8">
        <v>366</v>
      </c>
      <c r="E64" s="5" t="s">
        <v>833</v>
      </c>
      <c r="F64" s="9">
        <v>0.00867650462962963</v>
      </c>
      <c r="G64" s="4" t="s">
        <v>834</v>
      </c>
      <c r="H64" s="9">
        <v>0.008682025462962966</v>
      </c>
      <c r="I64" s="4" t="s">
        <v>835</v>
      </c>
      <c r="J64" s="9"/>
    </row>
    <row r="65" spans="1:10" ht="13.5">
      <c r="A65" s="45">
        <v>61</v>
      </c>
      <c r="B65" s="9">
        <v>0.027196099537037034</v>
      </c>
      <c r="C65" s="7" t="s">
        <v>76</v>
      </c>
      <c r="D65" s="8">
        <v>300</v>
      </c>
      <c r="E65" s="7" t="s">
        <v>690</v>
      </c>
      <c r="F65" s="9">
        <v>0.008789780092592592</v>
      </c>
      <c r="G65" s="9" t="s">
        <v>809</v>
      </c>
      <c r="H65" s="9">
        <v>0.00875875</v>
      </c>
      <c r="I65" s="9" t="s">
        <v>810</v>
      </c>
      <c r="J65" s="9">
        <v>0.009647569444444441</v>
      </c>
    </row>
    <row r="66" spans="1:10" ht="13.5">
      <c r="A66" s="45">
        <v>62</v>
      </c>
      <c r="B66" s="9"/>
      <c r="C66" s="7" t="s">
        <v>1</v>
      </c>
      <c r="D66" s="8">
        <v>282</v>
      </c>
      <c r="E66" s="7" t="s">
        <v>645</v>
      </c>
      <c r="F66" s="9">
        <v>0.007232604166666667</v>
      </c>
      <c r="G66" s="9" t="s">
        <v>807</v>
      </c>
      <c r="H66" s="6"/>
      <c r="I66" s="6" t="s">
        <v>808</v>
      </c>
      <c r="J66" s="12">
        <v>0.008055555555555555</v>
      </c>
    </row>
    <row r="67" spans="1:10" s="189" customFormat="1" ht="13.5">
      <c r="A67" s="183">
        <v>63</v>
      </c>
      <c r="B67" s="184"/>
      <c r="C67" s="185" t="s">
        <v>69</v>
      </c>
      <c r="D67" s="186">
        <v>419</v>
      </c>
      <c r="E67" s="185" t="s">
        <v>1978</v>
      </c>
      <c r="F67" s="184">
        <v>0.008402777777777778</v>
      </c>
      <c r="G67" s="184" t="s">
        <v>1981</v>
      </c>
      <c r="H67" s="187">
        <f>TIME(0,22,22)-F67</f>
        <v>0.007129629629629628</v>
      </c>
      <c r="I67" s="187"/>
      <c r="J67" s="188"/>
    </row>
    <row r="68" spans="1:10" ht="13.5">
      <c r="A68" s="45">
        <v>64</v>
      </c>
      <c r="B68" s="9"/>
      <c r="C68" s="7" t="s">
        <v>13</v>
      </c>
      <c r="D68" s="8">
        <v>331</v>
      </c>
      <c r="E68" s="7" t="s">
        <v>686</v>
      </c>
      <c r="F68" s="9">
        <v>0.008355092592592591</v>
      </c>
      <c r="G68" s="9" t="s">
        <v>822</v>
      </c>
      <c r="H68" s="9">
        <v>0.008237731481481486</v>
      </c>
      <c r="I68" s="9" t="s">
        <v>823</v>
      </c>
      <c r="J68" s="12"/>
    </row>
    <row r="69" spans="1:10" ht="13.5">
      <c r="A69" s="45">
        <v>65</v>
      </c>
      <c r="B69" s="9"/>
      <c r="C69" s="7" t="s">
        <v>77</v>
      </c>
      <c r="D69" s="8">
        <v>322</v>
      </c>
      <c r="E69" s="7" t="s">
        <v>685</v>
      </c>
      <c r="F69" s="9">
        <v>0.0083125</v>
      </c>
      <c r="G69" s="9" t="s">
        <v>826</v>
      </c>
      <c r="H69" s="9">
        <v>0.009165706018518517</v>
      </c>
      <c r="I69" s="9" t="s">
        <v>827</v>
      </c>
      <c r="J69" s="12"/>
    </row>
    <row r="70" spans="1:10" ht="13.5">
      <c r="A70" s="45">
        <v>66</v>
      </c>
      <c r="B70" s="9"/>
      <c r="C70" s="7" t="s">
        <v>82</v>
      </c>
      <c r="D70" s="8">
        <v>337</v>
      </c>
      <c r="E70" s="7" t="s">
        <v>677</v>
      </c>
      <c r="F70" s="9">
        <v>0.008084872685185186</v>
      </c>
      <c r="G70" s="9" t="s">
        <v>828</v>
      </c>
      <c r="H70" s="9">
        <v>0.01033037037037037</v>
      </c>
      <c r="I70" s="9" t="s">
        <v>829</v>
      </c>
      <c r="J70" s="12"/>
    </row>
    <row r="71" spans="1:10" ht="13.5">
      <c r="A71" s="45">
        <v>67</v>
      </c>
      <c r="B71" s="9"/>
      <c r="C71" s="7" t="s">
        <v>25</v>
      </c>
      <c r="D71" s="8">
        <v>346</v>
      </c>
      <c r="E71" s="7" t="s">
        <v>692</v>
      </c>
      <c r="F71" s="9">
        <v>0.009726006944444443</v>
      </c>
      <c r="G71" s="9" t="s">
        <v>831</v>
      </c>
      <c r="H71" s="9">
        <v>0.00875454861111111</v>
      </c>
      <c r="I71" s="9" t="s">
        <v>832</v>
      </c>
      <c r="J71" s="12"/>
    </row>
    <row r="72" spans="1:10" ht="13.5">
      <c r="A72" s="45">
        <v>68</v>
      </c>
      <c r="B72" s="9"/>
      <c r="C72" s="7" t="s">
        <v>18</v>
      </c>
      <c r="D72" s="8">
        <v>326</v>
      </c>
      <c r="E72" s="7" t="s">
        <v>655</v>
      </c>
      <c r="F72" s="9">
        <v>0.007386111111111111</v>
      </c>
      <c r="G72" s="9" t="s">
        <v>815</v>
      </c>
      <c r="H72" s="9">
        <v>0.007704050925925925</v>
      </c>
      <c r="I72" s="9" t="s">
        <v>816</v>
      </c>
      <c r="J72" s="12"/>
    </row>
    <row r="73" spans="1:10" ht="13.5">
      <c r="A73" s="45">
        <v>69</v>
      </c>
      <c r="B73" s="9"/>
      <c r="C73" s="7" t="s">
        <v>4</v>
      </c>
      <c r="D73" s="8">
        <v>309</v>
      </c>
      <c r="E73" s="134" t="s">
        <v>818</v>
      </c>
      <c r="F73" s="137">
        <v>0.007509108796296295</v>
      </c>
      <c r="G73" s="137" t="s">
        <v>2124</v>
      </c>
      <c r="H73" s="9">
        <v>0.007739236111111113</v>
      </c>
      <c r="I73" s="9"/>
      <c r="J73" s="12"/>
    </row>
    <row r="74" spans="1:10" ht="13.5">
      <c r="A74" s="45">
        <v>70</v>
      </c>
      <c r="B74" s="9"/>
      <c r="C74" s="7" t="s">
        <v>12</v>
      </c>
      <c r="D74" s="8">
        <v>357</v>
      </c>
      <c r="E74" s="7" t="s">
        <v>640</v>
      </c>
      <c r="F74" s="9">
        <v>0.007171064814814814</v>
      </c>
      <c r="G74" s="9" t="s">
        <v>811</v>
      </c>
      <c r="H74" s="9">
        <v>0.007554398148148152</v>
      </c>
      <c r="I74" s="9"/>
      <c r="J74" s="12"/>
    </row>
    <row r="75" spans="1:10" ht="13.5">
      <c r="A75" s="45">
        <v>71</v>
      </c>
      <c r="B75" s="9"/>
      <c r="C75" s="7" t="s">
        <v>14</v>
      </c>
      <c r="D75" s="8">
        <v>288</v>
      </c>
      <c r="E75" s="7"/>
      <c r="F75" s="9">
        <v>0.00703587962962963</v>
      </c>
      <c r="G75" s="9"/>
      <c r="H75" s="9">
        <v>0.007735879629629631</v>
      </c>
      <c r="I75" s="9"/>
      <c r="J75" s="12"/>
    </row>
    <row r="76" spans="1:10" ht="13.5">
      <c r="A76" s="45">
        <v>72</v>
      </c>
      <c r="B76" s="9"/>
      <c r="C76" s="7" t="s">
        <v>36</v>
      </c>
      <c r="D76" s="8">
        <v>315</v>
      </c>
      <c r="E76" s="7" t="s">
        <v>641</v>
      </c>
      <c r="F76" s="9">
        <v>0.007173263888888889</v>
      </c>
      <c r="G76" s="9" t="s">
        <v>814</v>
      </c>
      <c r="H76" s="9">
        <v>0.007855358796296294</v>
      </c>
      <c r="I76" s="9"/>
      <c r="J76" s="12"/>
    </row>
    <row r="77" spans="1:10" ht="13.5">
      <c r="A77" s="45">
        <v>73</v>
      </c>
      <c r="B77" s="9"/>
      <c r="C77" s="7" t="s">
        <v>17</v>
      </c>
      <c r="D77" s="8">
        <v>341</v>
      </c>
      <c r="E77" s="7" t="s">
        <v>666</v>
      </c>
      <c r="F77" s="9">
        <v>0.007608449074074073</v>
      </c>
      <c r="G77" s="9" t="s">
        <v>819</v>
      </c>
      <c r="H77" s="9">
        <v>0.00836658564814815</v>
      </c>
      <c r="I77" s="9"/>
      <c r="J77" s="12"/>
    </row>
    <row r="78" spans="1:10" ht="13.5">
      <c r="A78" s="45">
        <v>74</v>
      </c>
      <c r="B78" s="9"/>
      <c r="C78" s="7" t="s">
        <v>33</v>
      </c>
      <c r="D78" s="8">
        <v>350</v>
      </c>
      <c r="E78" s="7" t="s">
        <v>675</v>
      </c>
      <c r="F78" s="9">
        <v>0.008056909722222222</v>
      </c>
      <c r="G78" s="9" t="s">
        <v>820</v>
      </c>
      <c r="H78" s="9">
        <v>0.00794699074074074</v>
      </c>
      <c r="I78" s="9"/>
      <c r="J78" s="12"/>
    </row>
    <row r="79" spans="1:10" ht="13.5">
      <c r="A79" s="45">
        <v>75</v>
      </c>
      <c r="B79" s="9"/>
      <c r="C79" s="7" t="s">
        <v>9</v>
      </c>
      <c r="D79" s="8">
        <v>305</v>
      </c>
      <c r="E79" s="7" t="s">
        <v>687</v>
      </c>
      <c r="F79" s="9">
        <v>0.00845042824074074</v>
      </c>
      <c r="G79" s="9" t="s">
        <v>821</v>
      </c>
      <c r="H79" s="9">
        <v>0.007962731481481482</v>
      </c>
      <c r="I79" s="9"/>
      <c r="J79" s="12"/>
    </row>
    <row r="80" spans="1:10" ht="13.5">
      <c r="A80" s="45">
        <v>76</v>
      </c>
      <c r="B80" s="9"/>
      <c r="C80" s="7" t="s">
        <v>87</v>
      </c>
      <c r="D80" s="8">
        <v>360</v>
      </c>
      <c r="E80" s="7" t="s">
        <v>688</v>
      </c>
      <c r="F80" s="9">
        <v>0.008463923611111111</v>
      </c>
      <c r="G80" s="9" t="s">
        <v>824</v>
      </c>
      <c r="H80" s="9">
        <v>0.008320069444444444</v>
      </c>
      <c r="I80" s="9"/>
      <c r="J80" s="12"/>
    </row>
    <row r="81" spans="1:10" ht="13.5">
      <c r="A81" s="45">
        <v>77</v>
      </c>
      <c r="B81" s="9"/>
      <c r="C81" s="7" t="s">
        <v>84</v>
      </c>
      <c r="D81" s="8">
        <v>343</v>
      </c>
      <c r="E81" s="7" t="s">
        <v>689</v>
      </c>
      <c r="F81" s="9">
        <v>0.008641550925925926</v>
      </c>
      <c r="G81" s="9" t="s">
        <v>825</v>
      </c>
      <c r="H81" s="9">
        <v>0.00824278935185185</v>
      </c>
      <c r="I81" s="9"/>
      <c r="J81" s="12"/>
    </row>
    <row r="82" spans="1:10" ht="13.5">
      <c r="A82" s="45">
        <v>78</v>
      </c>
      <c r="B82" s="9"/>
      <c r="C82" s="7" t="s">
        <v>1</v>
      </c>
      <c r="D82" s="8">
        <v>286</v>
      </c>
      <c r="E82" s="7" t="s">
        <v>691</v>
      </c>
      <c r="F82" s="9">
        <v>0.00880787037037037</v>
      </c>
      <c r="G82" s="9" t="s">
        <v>830</v>
      </c>
      <c r="H82" s="9">
        <v>0.00966261574074074</v>
      </c>
      <c r="I82" s="9"/>
      <c r="J82" s="12"/>
    </row>
    <row r="83" spans="1:10" ht="13.5">
      <c r="A83" s="45">
        <v>79</v>
      </c>
      <c r="B83" s="9"/>
      <c r="C83" s="7" t="s">
        <v>83</v>
      </c>
      <c r="D83" s="8">
        <v>335</v>
      </c>
      <c r="E83" s="7" t="s">
        <v>649</v>
      </c>
      <c r="F83" s="9">
        <v>0.007269594907407407</v>
      </c>
      <c r="G83" s="9"/>
      <c r="H83" s="9"/>
      <c r="I83" s="9"/>
      <c r="J83" s="12"/>
    </row>
    <row r="84" spans="1:10" ht="13.5">
      <c r="A84" s="45">
        <v>80</v>
      </c>
      <c r="B84" s="9"/>
      <c r="C84" s="7" t="s">
        <v>13</v>
      </c>
      <c r="D84" s="8">
        <v>332</v>
      </c>
      <c r="E84" s="7" t="s">
        <v>667</v>
      </c>
      <c r="F84" s="9">
        <v>0.007678159722222223</v>
      </c>
      <c r="G84" s="9"/>
      <c r="H84" s="9"/>
      <c r="I84" s="9"/>
      <c r="J84" s="12"/>
    </row>
    <row r="85" spans="1:10" ht="15" thickBot="1">
      <c r="A85" s="45">
        <v>81</v>
      </c>
      <c r="B85" s="37"/>
      <c r="C85" s="14" t="s">
        <v>78</v>
      </c>
      <c r="D85" s="47">
        <v>318</v>
      </c>
      <c r="E85" s="14" t="s">
        <v>684</v>
      </c>
      <c r="F85" s="37">
        <v>0.008294641203703705</v>
      </c>
      <c r="G85" s="37"/>
      <c r="H85" s="37"/>
      <c r="I85" s="37"/>
      <c r="J85" s="25"/>
    </row>
  </sheetData>
  <sheetProtection/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F11" sqref="F11"/>
    </sheetView>
  </sheetViews>
  <sheetFormatPr defaultColWidth="36.57421875" defaultRowHeight="15"/>
  <cols>
    <col min="1" max="1" width="4.140625" style="38" bestFit="1" customWidth="1"/>
    <col min="2" max="2" width="10.28125" style="39" bestFit="1" customWidth="1"/>
    <col min="3" max="3" width="7.8515625" style="38" bestFit="1" customWidth="1"/>
    <col min="4" max="4" width="28.421875" style="40" bestFit="1" customWidth="1"/>
    <col min="5" max="5" width="20.00390625" style="40" bestFit="1" customWidth="1"/>
    <col min="6" max="6" width="8.140625" style="39" bestFit="1" customWidth="1"/>
    <col min="7" max="7" width="17.28125" style="97" bestFit="1" customWidth="1"/>
    <col min="8" max="8" width="8.140625" style="39" bestFit="1" customWidth="1"/>
    <col min="9" max="9" width="19.8515625" style="97" bestFit="1" customWidth="1"/>
    <col min="10" max="10" width="8.140625" style="39" bestFit="1" customWidth="1"/>
    <col min="11" max="11" width="17.28125" style="97" bestFit="1" customWidth="1"/>
    <col min="12" max="12" width="8.140625" style="39" bestFit="1" customWidth="1"/>
    <col min="13" max="16" width="8.140625" style="40" bestFit="1" customWidth="1"/>
    <col min="17" max="16384" width="36.421875" style="40" customWidth="1"/>
  </cols>
  <sheetData>
    <row r="1" spans="3:12" ht="13.5">
      <c r="C1" s="40"/>
      <c r="D1" s="38"/>
      <c r="F1" s="41"/>
      <c r="H1" s="41"/>
      <c r="J1" s="41"/>
      <c r="L1" s="41"/>
    </row>
    <row r="2" spans="3:12" ht="13.5">
      <c r="C2" s="40"/>
      <c r="D2" s="38"/>
      <c r="E2" s="190" t="s">
        <v>836</v>
      </c>
      <c r="F2" s="190"/>
      <c r="G2" s="190"/>
      <c r="H2" s="41"/>
      <c r="J2" s="41"/>
      <c r="L2" s="41"/>
    </row>
    <row r="3" spans="3:12" ht="15" thickBot="1">
      <c r="C3" s="40"/>
      <c r="D3" s="38"/>
      <c r="F3" s="41"/>
      <c r="H3" s="41"/>
      <c r="J3" s="41"/>
      <c r="L3" s="41"/>
    </row>
    <row r="4" spans="1:12" ht="13.5">
      <c r="A4" s="27" t="s">
        <v>61</v>
      </c>
      <c r="B4" s="43" t="s">
        <v>62</v>
      </c>
      <c r="C4" s="28" t="s">
        <v>88</v>
      </c>
      <c r="D4" s="35" t="s">
        <v>63</v>
      </c>
      <c r="E4" s="35" t="s">
        <v>264</v>
      </c>
      <c r="F4" s="43" t="s">
        <v>65</v>
      </c>
      <c r="G4" s="104" t="s">
        <v>264</v>
      </c>
      <c r="H4" s="43" t="s">
        <v>66</v>
      </c>
      <c r="I4" s="104" t="s">
        <v>264</v>
      </c>
      <c r="J4" s="43" t="s">
        <v>67</v>
      </c>
      <c r="K4" s="104" t="s">
        <v>264</v>
      </c>
      <c r="L4" s="49" t="s">
        <v>68</v>
      </c>
    </row>
    <row r="5" spans="1:16" ht="13.5">
      <c r="A5" s="45">
        <v>1</v>
      </c>
      <c r="B5" s="9">
        <v>0.032515081018518514</v>
      </c>
      <c r="C5" s="8">
        <v>383</v>
      </c>
      <c r="D5" s="7" t="s">
        <v>4</v>
      </c>
      <c r="E5" s="7" t="s">
        <v>839</v>
      </c>
      <c r="F5" s="9">
        <v>0.007788229166666669</v>
      </c>
      <c r="G5" s="21" t="s">
        <v>840</v>
      </c>
      <c r="H5" s="9">
        <v>0.008350196759259257</v>
      </c>
      <c r="I5" s="136" t="s">
        <v>2125</v>
      </c>
      <c r="J5" s="9">
        <v>0.008635729166666665</v>
      </c>
      <c r="K5" s="21" t="s">
        <v>841</v>
      </c>
      <c r="L5" s="12">
        <v>0.007740925925925925</v>
      </c>
      <c r="M5" s="41"/>
      <c r="N5" s="41"/>
      <c r="O5" s="41"/>
      <c r="P5" s="41"/>
    </row>
    <row r="6" spans="1:16" ht="13.5">
      <c r="A6" s="45">
        <v>2</v>
      </c>
      <c r="B6" s="9">
        <v>0.032847256944444445</v>
      </c>
      <c r="C6" s="8">
        <v>409</v>
      </c>
      <c r="D6" s="7" t="s">
        <v>89</v>
      </c>
      <c r="E6" s="7" t="s">
        <v>842</v>
      </c>
      <c r="F6" s="9">
        <v>0.008512002314814814</v>
      </c>
      <c r="G6" s="21" t="s">
        <v>843</v>
      </c>
      <c r="H6" s="9">
        <v>0.008197870370370371</v>
      </c>
      <c r="I6" s="21" t="s">
        <v>844</v>
      </c>
      <c r="J6" s="9">
        <v>0.008251319444444447</v>
      </c>
      <c r="K6" s="21" t="s">
        <v>845</v>
      </c>
      <c r="L6" s="12">
        <v>0.007886064814814808</v>
      </c>
      <c r="M6" s="41"/>
      <c r="N6" s="41"/>
      <c r="O6" s="41"/>
      <c r="P6" s="41"/>
    </row>
    <row r="7" spans="1:16" ht="13.5">
      <c r="A7" s="45">
        <v>3</v>
      </c>
      <c r="B7" s="9">
        <v>0.033035729166666666</v>
      </c>
      <c r="C7" s="8">
        <v>370</v>
      </c>
      <c r="D7" s="7" t="s">
        <v>1</v>
      </c>
      <c r="E7" s="7" t="s">
        <v>846</v>
      </c>
      <c r="F7" s="9">
        <v>0.008706909722222222</v>
      </c>
      <c r="G7" s="21" t="s">
        <v>847</v>
      </c>
      <c r="H7" s="9">
        <v>0.008117708333333336</v>
      </c>
      <c r="I7" s="21" t="s">
        <v>848</v>
      </c>
      <c r="J7" s="9">
        <v>0.00805466435185185</v>
      </c>
      <c r="K7" s="21" t="s">
        <v>849</v>
      </c>
      <c r="L7" s="12">
        <v>0.00815644675925926</v>
      </c>
      <c r="M7" s="41"/>
      <c r="N7" s="41"/>
      <c r="O7" s="41"/>
      <c r="P7" s="41"/>
    </row>
    <row r="8" spans="1:16" ht="13.5">
      <c r="A8" s="54"/>
      <c r="B8" s="55">
        <v>0.033229166666666664</v>
      </c>
      <c r="C8" s="56">
        <v>389</v>
      </c>
      <c r="D8" s="57" t="s">
        <v>78</v>
      </c>
      <c r="E8" s="57" t="s">
        <v>693</v>
      </c>
      <c r="F8" s="55">
        <v>0.00865818287037037</v>
      </c>
      <c r="G8" s="120" t="s">
        <v>850</v>
      </c>
      <c r="H8" s="55">
        <v>0.00920030092592593</v>
      </c>
      <c r="I8" s="120" t="s">
        <v>851</v>
      </c>
      <c r="J8" s="55">
        <v>0.008831018518518518</v>
      </c>
      <c r="K8" s="120" t="s">
        <v>852</v>
      </c>
      <c r="L8" s="58"/>
      <c r="M8" s="41"/>
      <c r="N8" s="41"/>
      <c r="O8" s="41"/>
      <c r="P8" s="41"/>
    </row>
    <row r="9" spans="1:16" ht="13.5">
      <c r="A9" s="54"/>
      <c r="B9" s="55">
        <v>0.033367708333333336</v>
      </c>
      <c r="C9" s="56">
        <v>408</v>
      </c>
      <c r="D9" s="57" t="s">
        <v>26</v>
      </c>
      <c r="E9" s="57" t="s">
        <v>853</v>
      </c>
      <c r="F9" s="55">
        <v>0.008649039351851852</v>
      </c>
      <c r="G9" s="120" t="s">
        <v>854</v>
      </c>
      <c r="H9" s="55">
        <v>0.008937500000000001</v>
      </c>
      <c r="I9" s="120" t="s">
        <v>855</v>
      </c>
      <c r="J9" s="55">
        <v>0.00921261574074074</v>
      </c>
      <c r="K9" s="120" t="s">
        <v>856</v>
      </c>
      <c r="L9" s="58">
        <v>0.006568553240740745</v>
      </c>
      <c r="M9" s="41"/>
      <c r="N9" s="41"/>
      <c r="O9" s="41"/>
      <c r="P9" s="41"/>
    </row>
    <row r="10" spans="1:16" ht="13.5">
      <c r="A10" s="45">
        <v>4</v>
      </c>
      <c r="B10" s="9">
        <v>0.03344274305555555</v>
      </c>
      <c r="C10" s="8">
        <v>387</v>
      </c>
      <c r="D10" s="7" t="s">
        <v>36</v>
      </c>
      <c r="E10" s="7" t="s">
        <v>857</v>
      </c>
      <c r="F10" s="9">
        <v>0.008122766203703703</v>
      </c>
      <c r="G10" s="21" t="s">
        <v>858</v>
      </c>
      <c r="H10" s="9">
        <v>0.009130787037037036</v>
      </c>
      <c r="I10" s="21" t="s">
        <v>859</v>
      </c>
      <c r="J10" s="9">
        <v>0.008221562500000001</v>
      </c>
      <c r="K10" s="21" t="s">
        <v>860</v>
      </c>
      <c r="L10" s="12">
        <v>0.007967627314814811</v>
      </c>
      <c r="M10" s="41"/>
      <c r="N10" s="41"/>
      <c r="O10" s="41"/>
      <c r="P10" s="41"/>
    </row>
    <row r="11" spans="1:16" ht="13.5">
      <c r="A11" s="54"/>
      <c r="B11" s="55">
        <f>F11+H11+J11+L11</f>
        <v>0.033437499999999995</v>
      </c>
      <c r="C11" s="56">
        <v>272</v>
      </c>
      <c r="D11" s="57" t="s">
        <v>69</v>
      </c>
      <c r="E11" s="57" t="s">
        <v>1952</v>
      </c>
      <c r="F11" s="55">
        <v>0.008483796296296297</v>
      </c>
      <c r="G11" s="120" t="s">
        <v>1955</v>
      </c>
      <c r="H11" s="55">
        <f>(TIME(0,25,7)-F11)</f>
        <v>0.008958333333333334</v>
      </c>
      <c r="I11" s="120" t="s">
        <v>1958</v>
      </c>
      <c r="J11" s="55">
        <f>(TIME(0,38,35)-H11-F11)</f>
        <v>0.009351851851851853</v>
      </c>
      <c r="K11" s="121" t="s">
        <v>1961</v>
      </c>
      <c r="L11" s="55">
        <f>(TIME(0,48,9)-J11-H11-F11)</f>
        <v>0.006643518518518517</v>
      </c>
      <c r="M11" s="41"/>
      <c r="N11" s="41"/>
      <c r="O11" s="41"/>
      <c r="P11" s="41"/>
    </row>
    <row r="12" spans="1:16" s="146" customFormat="1" ht="13.5">
      <c r="A12" s="141">
        <v>5</v>
      </c>
      <c r="B12" s="147">
        <f>F12+H12+J12+L12</f>
        <v>0.03344907407407407</v>
      </c>
      <c r="C12" s="148">
        <v>271</v>
      </c>
      <c r="D12" s="143" t="s">
        <v>69</v>
      </c>
      <c r="E12" s="143" t="s">
        <v>1951</v>
      </c>
      <c r="F12" s="147">
        <v>0.008414351851851852</v>
      </c>
      <c r="G12" s="159" t="s">
        <v>1954</v>
      </c>
      <c r="H12" s="147">
        <f>(TIME(0,24,12)-F12)</f>
        <v>0.008391203703703705</v>
      </c>
      <c r="I12" s="159" t="s">
        <v>1957</v>
      </c>
      <c r="J12" s="147">
        <f>(TIME(0,35,36)-H12-F12)</f>
        <v>0.00791666666666667</v>
      </c>
      <c r="K12" s="160" t="s">
        <v>1960</v>
      </c>
      <c r="L12" s="147">
        <f>(TIME(0,48,10)-J12-H12-F12)</f>
        <v>0.008726851851851842</v>
      </c>
      <c r="M12" s="155"/>
      <c r="N12" s="155"/>
      <c r="O12" s="155"/>
      <c r="P12" s="155"/>
    </row>
    <row r="13" spans="1:16" ht="13.5">
      <c r="A13" s="45">
        <v>6</v>
      </c>
      <c r="B13" s="9">
        <v>0.0335227662037037</v>
      </c>
      <c r="C13" s="8">
        <v>400</v>
      </c>
      <c r="D13" s="7" t="s">
        <v>17</v>
      </c>
      <c r="E13" s="7" t="s">
        <v>861</v>
      </c>
      <c r="F13" s="9">
        <v>0.008089583333333334</v>
      </c>
      <c r="G13" s="21" t="s">
        <v>862</v>
      </c>
      <c r="H13" s="9">
        <v>0.00838900462962963</v>
      </c>
      <c r="I13" s="21" t="s">
        <v>863</v>
      </c>
      <c r="J13" s="9">
        <v>0.008299421296296294</v>
      </c>
      <c r="K13" s="21" t="s">
        <v>864</v>
      </c>
      <c r="L13" s="12">
        <v>0.008744756944444446</v>
      </c>
      <c r="M13" s="41"/>
      <c r="N13" s="41"/>
      <c r="O13" s="41"/>
      <c r="P13" s="41"/>
    </row>
    <row r="14" spans="1:16" ht="13.5">
      <c r="A14" s="116">
        <v>7</v>
      </c>
      <c r="B14" s="9">
        <v>0.033937766203703715</v>
      </c>
      <c r="C14" s="8">
        <v>405</v>
      </c>
      <c r="D14" s="7" t="s">
        <v>2</v>
      </c>
      <c r="E14" s="7" t="s">
        <v>865</v>
      </c>
      <c r="F14" s="9">
        <v>0.007735219907407408</v>
      </c>
      <c r="G14" s="21" t="s">
        <v>866</v>
      </c>
      <c r="H14" s="9">
        <v>0.00850722222222222</v>
      </c>
      <c r="I14" s="21" t="s">
        <v>867</v>
      </c>
      <c r="J14" s="9">
        <v>0.008461412037037038</v>
      </c>
      <c r="K14" s="21" t="s">
        <v>868</v>
      </c>
      <c r="L14" s="12">
        <v>0.009233912037037044</v>
      </c>
      <c r="M14" s="41"/>
      <c r="N14" s="41"/>
      <c r="O14" s="41"/>
      <c r="P14" s="41"/>
    </row>
    <row r="15" spans="1:16" ht="13.5">
      <c r="A15" s="45">
        <v>8</v>
      </c>
      <c r="B15" s="9">
        <v>0.03415509259259259</v>
      </c>
      <c r="C15" s="8">
        <v>391</v>
      </c>
      <c r="D15" s="7" t="s">
        <v>75</v>
      </c>
      <c r="E15" s="7" t="s">
        <v>869</v>
      </c>
      <c r="F15" s="6">
        <v>0.008472222222222221</v>
      </c>
      <c r="G15" s="23" t="s">
        <v>870</v>
      </c>
      <c r="H15" s="9">
        <v>0.008506944444444445</v>
      </c>
      <c r="I15" s="21" t="s">
        <v>871</v>
      </c>
      <c r="J15" s="9">
        <v>0.00854166666666667</v>
      </c>
      <c r="K15" s="21" t="s">
        <v>872</v>
      </c>
      <c r="L15" s="9">
        <v>0.008657407407407402</v>
      </c>
      <c r="M15" s="41"/>
      <c r="N15" s="41"/>
      <c r="O15" s="41"/>
      <c r="P15" s="41"/>
    </row>
    <row r="16" spans="1:16" ht="13.5">
      <c r="A16" s="116">
        <v>9</v>
      </c>
      <c r="B16" s="9">
        <v>0.03421049768518519</v>
      </c>
      <c r="C16" s="8">
        <v>380</v>
      </c>
      <c r="D16" s="7" t="s">
        <v>76</v>
      </c>
      <c r="E16" s="7" t="s">
        <v>873</v>
      </c>
      <c r="F16" s="9">
        <v>0.008322418981481481</v>
      </c>
      <c r="G16" s="21" t="s">
        <v>874</v>
      </c>
      <c r="H16" s="9">
        <v>0.008829236111111112</v>
      </c>
      <c r="I16" s="21" t="s">
        <v>875</v>
      </c>
      <c r="J16" s="9">
        <v>0.008585613425925925</v>
      </c>
      <c r="K16" s="21" t="s">
        <v>876</v>
      </c>
      <c r="L16" s="12">
        <v>0.008473229166666669</v>
      </c>
      <c r="M16" s="41"/>
      <c r="N16" s="41"/>
      <c r="O16" s="41"/>
      <c r="P16" s="41"/>
    </row>
    <row r="17" spans="1:16" ht="13.5">
      <c r="A17" s="45">
        <v>10</v>
      </c>
      <c r="B17" s="9">
        <v>0.034337152777777775</v>
      </c>
      <c r="C17" s="8">
        <v>385</v>
      </c>
      <c r="D17" s="7" t="s">
        <v>51</v>
      </c>
      <c r="E17" s="7" t="s">
        <v>877</v>
      </c>
      <c r="F17" s="9">
        <v>0.008553668981481482</v>
      </c>
      <c r="G17" s="21" t="s">
        <v>878</v>
      </c>
      <c r="H17" s="9">
        <v>0.008560416666666668</v>
      </c>
      <c r="I17" s="21" t="s">
        <v>879</v>
      </c>
      <c r="J17" s="9">
        <v>0.008410185185185187</v>
      </c>
      <c r="K17" s="21" t="s">
        <v>880</v>
      </c>
      <c r="L17" s="12">
        <v>0.008812881944444441</v>
      </c>
      <c r="M17" s="41"/>
      <c r="N17" s="41"/>
      <c r="O17" s="41"/>
      <c r="P17" s="41"/>
    </row>
    <row r="18" spans="1:16" ht="13.5">
      <c r="A18" s="116">
        <v>11</v>
      </c>
      <c r="B18" s="9">
        <v>0.03436527777777777</v>
      </c>
      <c r="C18" s="8">
        <v>375</v>
      </c>
      <c r="D18" s="7" t="s">
        <v>6</v>
      </c>
      <c r="E18" s="7" t="s">
        <v>881</v>
      </c>
      <c r="F18" s="9">
        <v>0.008219444444444442</v>
      </c>
      <c r="G18" s="21" t="s">
        <v>882</v>
      </c>
      <c r="H18" s="9">
        <v>0.008703090277777778</v>
      </c>
      <c r="I18" s="21" t="s">
        <v>883</v>
      </c>
      <c r="J18" s="9">
        <v>0.00902920138888889</v>
      </c>
      <c r="K18" s="21" t="s">
        <v>884</v>
      </c>
      <c r="L18" s="12">
        <v>0.008413541666666663</v>
      </c>
      <c r="M18" s="41"/>
      <c r="N18" s="41"/>
      <c r="O18" s="41"/>
      <c r="P18" s="41"/>
    </row>
    <row r="19" spans="1:16" ht="13.5">
      <c r="A19" s="45">
        <v>12</v>
      </c>
      <c r="B19" s="9">
        <v>0.034475428240740735</v>
      </c>
      <c r="C19" s="8">
        <v>376</v>
      </c>
      <c r="D19" s="7" t="s">
        <v>8</v>
      </c>
      <c r="E19" s="7" t="s">
        <v>885</v>
      </c>
      <c r="F19" s="9">
        <v>0.008478125</v>
      </c>
      <c r="G19" s="21" t="s">
        <v>886</v>
      </c>
      <c r="H19" s="9">
        <v>0.008530324074074074</v>
      </c>
      <c r="I19" s="21" t="s">
        <v>887</v>
      </c>
      <c r="J19" s="9">
        <v>0.009042858796296297</v>
      </c>
      <c r="K19" s="21" t="s">
        <v>888</v>
      </c>
      <c r="L19" s="12">
        <v>0.008424120370370367</v>
      </c>
      <c r="M19" s="41"/>
      <c r="N19" s="41"/>
      <c r="O19" s="41"/>
      <c r="P19" s="41"/>
    </row>
    <row r="20" spans="1:16" ht="13.5">
      <c r="A20" s="116">
        <v>13</v>
      </c>
      <c r="B20" s="9">
        <v>0.03474274305555555</v>
      </c>
      <c r="C20" s="8">
        <v>371</v>
      </c>
      <c r="D20" s="7" t="s">
        <v>1</v>
      </c>
      <c r="E20" s="7" t="s">
        <v>889</v>
      </c>
      <c r="F20" s="9">
        <v>0.0084971875</v>
      </c>
      <c r="G20" s="21" t="s">
        <v>890</v>
      </c>
      <c r="H20" s="9">
        <v>0.00833105324074074</v>
      </c>
      <c r="I20" s="21" t="s">
        <v>891</v>
      </c>
      <c r="J20" s="9">
        <v>0.008803784722222225</v>
      </c>
      <c r="K20" s="21" t="s">
        <v>892</v>
      </c>
      <c r="L20" s="12">
        <v>0.00911071759259259</v>
      </c>
      <c r="M20" s="41"/>
      <c r="N20" s="41"/>
      <c r="O20" s="41"/>
      <c r="P20" s="41"/>
    </row>
    <row r="21" spans="1:16" ht="13.5">
      <c r="A21" s="45">
        <v>14</v>
      </c>
      <c r="B21" s="12">
        <v>0.03480324074074074</v>
      </c>
      <c r="C21" s="8">
        <v>393</v>
      </c>
      <c r="D21" s="7" t="s">
        <v>42</v>
      </c>
      <c r="E21" s="7" t="s">
        <v>893</v>
      </c>
      <c r="F21" s="9">
        <v>0.009113078703703703</v>
      </c>
      <c r="G21" s="21" t="s">
        <v>894</v>
      </c>
      <c r="H21" s="9">
        <v>0.009372222222222224</v>
      </c>
      <c r="I21" s="21" t="s">
        <v>895</v>
      </c>
      <c r="J21" s="6"/>
      <c r="K21" s="23" t="s">
        <v>896</v>
      </c>
      <c r="L21" s="12"/>
      <c r="M21" s="41"/>
      <c r="N21" s="41"/>
      <c r="O21" s="41"/>
      <c r="P21" s="41"/>
    </row>
    <row r="22" spans="1:16" ht="13.5">
      <c r="A22" s="116">
        <v>15</v>
      </c>
      <c r="B22" s="9">
        <v>0.035387812500000004</v>
      </c>
      <c r="C22" s="8">
        <v>402</v>
      </c>
      <c r="D22" s="7" t="s">
        <v>10</v>
      </c>
      <c r="E22" s="7" t="s">
        <v>897</v>
      </c>
      <c r="F22" s="9">
        <v>0.008206631944444445</v>
      </c>
      <c r="G22" s="21" t="s">
        <v>898</v>
      </c>
      <c r="H22" s="9">
        <v>0.007976006944444445</v>
      </c>
      <c r="I22" s="21" t="s">
        <v>899</v>
      </c>
      <c r="J22" s="9">
        <v>0.010255555555555552</v>
      </c>
      <c r="K22" s="21" t="s">
        <v>900</v>
      </c>
      <c r="L22" s="12">
        <v>0.008949618055555556</v>
      </c>
      <c r="M22" s="41"/>
      <c r="N22" s="41"/>
      <c r="O22" s="41"/>
      <c r="P22" s="41"/>
    </row>
    <row r="23" spans="1:16" ht="13.5">
      <c r="A23" s="45">
        <v>16</v>
      </c>
      <c r="B23" s="9">
        <v>0.03637572916666667</v>
      </c>
      <c r="C23" s="8">
        <v>415</v>
      </c>
      <c r="D23" s="7" t="s">
        <v>76</v>
      </c>
      <c r="E23" s="7" t="s">
        <v>901</v>
      </c>
      <c r="F23" s="9">
        <v>0.008713391203703702</v>
      </c>
      <c r="G23" s="21" t="s">
        <v>902</v>
      </c>
      <c r="H23" s="9">
        <v>0.009283564814814814</v>
      </c>
      <c r="I23" s="21" t="s">
        <v>903</v>
      </c>
      <c r="J23" s="9">
        <v>0.009090162037037042</v>
      </c>
      <c r="K23" s="21" t="s">
        <v>904</v>
      </c>
      <c r="L23" s="12">
        <v>0.009288611111111112</v>
      </c>
      <c r="M23" s="41"/>
      <c r="N23" s="41"/>
      <c r="O23" s="41"/>
      <c r="P23" s="41"/>
    </row>
    <row r="24" spans="1:16" ht="13.5">
      <c r="A24" s="116">
        <v>17</v>
      </c>
      <c r="B24" s="9">
        <v>0.03651153935185185</v>
      </c>
      <c r="C24" s="8">
        <v>381</v>
      </c>
      <c r="D24" s="7" t="s">
        <v>9</v>
      </c>
      <c r="E24" s="7" t="s">
        <v>905</v>
      </c>
      <c r="F24" s="9">
        <v>0.00874386574074074</v>
      </c>
      <c r="G24" s="21" t="s">
        <v>906</v>
      </c>
      <c r="H24" s="9">
        <v>0.009528900462962965</v>
      </c>
      <c r="I24" s="21" t="s">
        <v>907</v>
      </c>
      <c r="J24" s="9">
        <v>0.00914659722222222</v>
      </c>
      <c r="K24" s="21" t="s">
        <v>908</v>
      </c>
      <c r="L24" s="12">
        <v>0.009092175925925927</v>
      </c>
      <c r="M24" s="41"/>
      <c r="N24" s="41"/>
      <c r="O24" s="41"/>
      <c r="P24" s="41"/>
    </row>
    <row r="25" spans="1:16" ht="13.5">
      <c r="A25" s="45">
        <v>18</v>
      </c>
      <c r="B25" s="9">
        <v>0.03659510416666667</v>
      </c>
      <c r="C25" s="8">
        <v>396</v>
      </c>
      <c r="D25" s="7" t="s">
        <v>0</v>
      </c>
      <c r="E25" s="7" t="s">
        <v>909</v>
      </c>
      <c r="F25" s="9">
        <v>0.009805405092592593</v>
      </c>
      <c r="G25" s="21" t="s">
        <v>910</v>
      </c>
      <c r="H25" s="9">
        <v>0.00875486111111111</v>
      </c>
      <c r="I25" s="21" t="s">
        <v>911</v>
      </c>
      <c r="J25" s="9">
        <v>0.00917326388888889</v>
      </c>
      <c r="K25" s="21" t="s">
        <v>912</v>
      </c>
      <c r="L25" s="12">
        <v>0.00886157407407407</v>
      </c>
      <c r="M25" s="41"/>
      <c r="N25" s="41"/>
      <c r="O25" s="41"/>
      <c r="P25" s="41"/>
    </row>
    <row r="26" spans="1:16" ht="13.5">
      <c r="A26" s="54"/>
      <c r="B26" s="55">
        <v>0.03678240740740741</v>
      </c>
      <c r="C26" s="56">
        <v>404</v>
      </c>
      <c r="D26" s="57" t="s">
        <v>44</v>
      </c>
      <c r="E26" s="57" t="s">
        <v>946</v>
      </c>
      <c r="F26" s="55">
        <v>0.00864556712962963</v>
      </c>
      <c r="G26" s="120" t="s">
        <v>947</v>
      </c>
      <c r="H26" s="55">
        <v>0.009659953703703707</v>
      </c>
      <c r="I26" s="120" t="s">
        <v>948</v>
      </c>
      <c r="J26" s="55">
        <v>0.011093668981481477</v>
      </c>
      <c r="K26" s="120" t="s">
        <v>949</v>
      </c>
      <c r="L26" s="58">
        <f>B26-F26-H26-J26</f>
        <v>0.007383217592592594</v>
      </c>
      <c r="M26" s="41"/>
      <c r="N26" s="41"/>
      <c r="O26" s="41"/>
      <c r="P26" s="41"/>
    </row>
    <row r="27" spans="1:16" ht="13.5">
      <c r="A27" s="45">
        <v>19</v>
      </c>
      <c r="B27" s="9">
        <v>0.036807870370370366</v>
      </c>
      <c r="C27" s="8">
        <v>413</v>
      </c>
      <c r="D27" s="7" t="s">
        <v>6</v>
      </c>
      <c r="E27" s="7" t="s">
        <v>913</v>
      </c>
      <c r="F27" s="9">
        <v>0.008825891203703704</v>
      </c>
      <c r="G27" s="21" t="s">
        <v>914</v>
      </c>
      <c r="H27" s="9">
        <v>0.009002893518518521</v>
      </c>
      <c r="I27" s="21" t="s">
        <v>915</v>
      </c>
      <c r="J27" s="9">
        <v>0.009625648148148147</v>
      </c>
      <c r="K27" s="21" t="s">
        <v>916</v>
      </c>
      <c r="L27" s="12">
        <v>0.009353437499999995</v>
      </c>
      <c r="M27" s="41"/>
      <c r="N27" s="41"/>
      <c r="O27" s="41"/>
      <c r="P27" s="41"/>
    </row>
    <row r="28" spans="1:16" ht="13.5">
      <c r="A28" s="45">
        <v>20</v>
      </c>
      <c r="B28" s="9">
        <v>0.03691350694444445</v>
      </c>
      <c r="C28" s="8">
        <v>406</v>
      </c>
      <c r="D28" s="7" t="s">
        <v>25</v>
      </c>
      <c r="E28" s="7" t="s">
        <v>917</v>
      </c>
      <c r="F28" s="9">
        <v>0.008849421296296298</v>
      </c>
      <c r="G28" s="21" t="s">
        <v>918</v>
      </c>
      <c r="H28" s="9">
        <v>0.009519594907407402</v>
      </c>
      <c r="I28" s="21" t="s">
        <v>919</v>
      </c>
      <c r="J28" s="9">
        <v>0.009156365740740743</v>
      </c>
      <c r="K28" s="21" t="s">
        <v>920</v>
      </c>
      <c r="L28" s="12">
        <v>0.009388125000000004</v>
      </c>
      <c r="M28" s="41"/>
      <c r="N28" s="41"/>
      <c r="O28" s="41"/>
      <c r="P28" s="41"/>
    </row>
    <row r="29" spans="1:16" ht="13.5">
      <c r="A29" s="45">
        <v>21</v>
      </c>
      <c r="B29" s="9">
        <v>0.03701265046296297</v>
      </c>
      <c r="C29" s="8">
        <v>372</v>
      </c>
      <c r="D29" s="7" t="s">
        <v>1</v>
      </c>
      <c r="E29" s="7" t="s">
        <v>921</v>
      </c>
      <c r="F29" s="9">
        <v>0.008712465277777779</v>
      </c>
      <c r="G29" s="21" t="s">
        <v>922</v>
      </c>
      <c r="H29" s="9">
        <v>0.00963101851851852</v>
      </c>
      <c r="I29" s="21" t="s">
        <v>923</v>
      </c>
      <c r="J29" s="9">
        <v>0.009735104166666664</v>
      </c>
      <c r="K29" s="21" t="s">
        <v>923</v>
      </c>
      <c r="L29" s="12">
        <v>0.0089340625</v>
      </c>
      <c r="M29" s="41"/>
      <c r="N29" s="41"/>
      <c r="O29" s="41"/>
      <c r="P29" s="41"/>
    </row>
    <row r="30" spans="1:16" ht="13.5">
      <c r="A30" s="45">
        <v>22</v>
      </c>
      <c r="B30" s="9">
        <v>0.03706547453703704</v>
      </c>
      <c r="C30" s="8">
        <v>392</v>
      </c>
      <c r="D30" s="7" t="s">
        <v>77</v>
      </c>
      <c r="E30" s="7" t="s">
        <v>924</v>
      </c>
      <c r="F30" s="9">
        <v>0.010454895833333333</v>
      </c>
      <c r="G30" s="21" t="s">
        <v>925</v>
      </c>
      <c r="H30" s="9">
        <v>0.008969675925925926</v>
      </c>
      <c r="I30" s="21" t="s">
        <v>926</v>
      </c>
      <c r="J30" s="9">
        <v>0.008978865740740739</v>
      </c>
      <c r="K30" s="21" t="s">
        <v>927</v>
      </c>
      <c r="L30" s="12">
        <v>0.008662037037037038</v>
      </c>
      <c r="M30" s="41"/>
      <c r="N30" s="41"/>
      <c r="O30" s="41"/>
      <c r="P30" s="41"/>
    </row>
    <row r="31" spans="1:16" ht="13.5">
      <c r="A31" s="45">
        <v>23</v>
      </c>
      <c r="B31" s="9">
        <v>0.037610844907407404</v>
      </c>
      <c r="C31" s="8">
        <v>394</v>
      </c>
      <c r="D31" s="7" t="s">
        <v>42</v>
      </c>
      <c r="E31" s="7" t="s">
        <v>928</v>
      </c>
      <c r="F31" s="9">
        <v>0.009866631944444443</v>
      </c>
      <c r="G31" s="21" t="s">
        <v>929</v>
      </c>
      <c r="H31" s="9">
        <v>0.010080787037037036</v>
      </c>
      <c r="I31" s="21" t="s">
        <v>930</v>
      </c>
      <c r="J31" s="6"/>
      <c r="K31" s="23" t="s">
        <v>931</v>
      </c>
      <c r="L31" s="12">
        <v>0.017663425925925926</v>
      </c>
      <c r="M31" s="41"/>
      <c r="N31" s="41"/>
      <c r="O31" s="41"/>
      <c r="P31" s="41"/>
    </row>
    <row r="32" spans="1:16" s="146" customFormat="1" ht="13.5">
      <c r="A32" s="141">
        <v>24</v>
      </c>
      <c r="B32" s="147">
        <v>0.03767361111111111</v>
      </c>
      <c r="C32" s="148">
        <v>273</v>
      </c>
      <c r="D32" s="143" t="s">
        <v>69</v>
      </c>
      <c r="E32" s="143" t="s">
        <v>1953</v>
      </c>
      <c r="F32" s="147"/>
      <c r="G32" s="159" t="s">
        <v>1956</v>
      </c>
      <c r="H32" s="147"/>
      <c r="I32" s="159" t="s">
        <v>1959</v>
      </c>
      <c r="J32" s="142"/>
      <c r="K32" s="160" t="s">
        <v>1962</v>
      </c>
      <c r="L32" s="149"/>
      <c r="M32" s="155"/>
      <c r="N32" s="155"/>
      <c r="O32" s="155"/>
      <c r="P32" s="155"/>
    </row>
    <row r="33" spans="1:16" ht="13.5">
      <c r="A33" s="45"/>
      <c r="B33" s="9"/>
      <c r="C33" s="8">
        <v>397</v>
      </c>
      <c r="D33" s="7" t="s">
        <v>29</v>
      </c>
      <c r="E33" s="7" t="s">
        <v>932</v>
      </c>
      <c r="F33" s="9">
        <v>0.008018090277777778</v>
      </c>
      <c r="G33" s="21" t="s">
        <v>933</v>
      </c>
      <c r="H33" s="9">
        <v>0.009148888888888889</v>
      </c>
      <c r="I33" s="21" t="s">
        <v>934</v>
      </c>
      <c r="J33" s="9">
        <v>0.009348495370370368</v>
      </c>
      <c r="K33" s="21"/>
      <c r="L33" s="12"/>
      <c r="M33" s="41"/>
      <c r="N33" s="41"/>
      <c r="O33" s="41"/>
      <c r="P33" s="41"/>
    </row>
    <row r="34" spans="1:16" ht="13.5">
      <c r="A34" s="45"/>
      <c r="B34" s="9"/>
      <c r="C34" s="8">
        <v>395</v>
      </c>
      <c r="D34" s="7" t="s">
        <v>28</v>
      </c>
      <c r="E34" s="7" t="s">
        <v>935</v>
      </c>
      <c r="F34" s="9">
        <v>0.008215474537037037</v>
      </c>
      <c r="G34" s="21" t="s">
        <v>936</v>
      </c>
      <c r="H34" s="9">
        <v>0.009307789351851852</v>
      </c>
      <c r="I34" s="21" t="s">
        <v>937</v>
      </c>
      <c r="J34" s="9">
        <v>0.009523414351851854</v>
      </c>
      <c r="K34" s="21"/>
      <c r="L34" s="12"/>
      <c r="M34" s="41"/>
      <c r="N34" s="41"/>
      <c r="O34" s="41"/>
      <c r="P34" s="41"/>
    </row>
    <row r="35" spans="1:16" ht="13.5">
      <c r="A35" s="45"/>
      <c r="B35" s="9"/>
      <c r="C35" s="8">
        <v>403</v>
      </c>
      <c r="D35" s="7" t="s">
        <v>10</v>
      </c>
      <c r="E35" s="7" t="s">
        <v>938</v>
      </c>
      <c r="F35" s="9">
        <v>0.008642326388888889</v>
      </c>
      <c r="G35" s="21" t="s">
        <v>939</v>
      </c>
      <c r="H35" s="9">
        <v>0.009267430555555555</v>
      </c>
      <c r="I35" s="21" t="s">
        <v>940</v>
      </c>
      <c r="J35" s="9">
        <v>0.009706296296296296</v>
      </c>
      <c r="K35" s="21"/>
      <c r="L35" s="12"/>
      <c r="M35" s="41"/>
      <c r="N35" s="41"/>
      <c r="O35" s="41"/>
      <c r="P35" s="41"/>
    </row>
    <row r="36" spans="1:16" ht="13.5">
      <c r="A36" s="45"/>
      <c r="B36" s="9"/>
      <c r="C36" s="8">
        <v>411</v>
      </c>
      <c r="D36" s="7" t="s">
        <v>12</v>
      </c>
      <c r="E36" s="7" t="s">
        <v>941</v>
      </c>
      <c r="F36" s="9">
        <v>0.00864846064814815</v>
      </c>
      <c r="G36" s="21" t="s">
        <v>942</v>
      </c>
      <c r="H36" s="9">
        <v>0.009437337962962962</v>
      </c>
      <c r="I36" s="21" t="s">
        <v>943</v>
      </c>
      <c r="J36" s="9">
        <v>0.01014672453703704</v>
      </c>
      <c r="K36" s="21"/>
      <c r="L36" s="12"/>
      <c r="M36" s="41"/>
      <c r="N36" s="41"/>
      <c r="O36" s="41"/>
      <c r="P36" s="41"/>
    </row>
    <row r="37" spans="1:16" ht="13.5">
      <c r="A37" s="45"/>
      <c r="B37" s="9"/>
      <c r="C37" s="8">
        <v>373</v>
      </c>
      <c r="D37" s="7" t="s">
        <v>1</v>
      </c>
      <c r="E37" s="7" t="s">
        <v>896</v>
      </c>
      <c r="F37" s="9">
        <v>0.008903553240740743</v>
      </c>
      <c r="G37" s="21" t="s">
        <v>944</v>
      </c>
      <c r="H37" s="9">
        <v>0.00963128472222222</v>
      </c>
      <c r="I37" s="21" t="s">
        <v>945</v>
      </c>
      <c r="J37" s="9">
        <v>0.0103</v>
      </c>
      <c r="K37" s="21"/>
      <c r="L37" s="12"/>
      <c r="M37" s="41"/>
      <c r="N37" s="41"/>
      <c r="O37" s="41"/>
      <c r="P37" s="41"/>
    </row>
    <row r="38" spans="1:16" ht="13.5">
      <c r="A38" s="45"/>
      <c r="B38" s="9"/>
      <c r="C38" s="8">
        <v>377</v>
      </c>
      <c r="D38" s="7" t="s">
        <v>8</v>
      </c>
      <c r="E38" s="7" t="s">
        <v>950</v>
      </c>
      <c r="F38" s="9">
        <v>0.008788888888888888</v>
      </c>
      <c r="G38" s="21" t="s">
        <v>951</v>
      </c>
      <c r="H38" s="9">
        <v>0.0092034375</v>
      </c>
      <c r="I38" s="21"/>
      <c r="J38" s="9"/>
      <c r="K38" s="21"/>
      <c r="L38" s="12"/>
      <c r="M38" s="41"/>
      <c r="N38" s="41"/>
      <c r="O38" s="41"/>
      <c r="P38" s="41"/>
    </row>
    <row r="39" spans="1:16" ht="13.5">
      <c r="A39" s="45"/>
      <c r="B39" s="9"/>
      <c r="C39" s="8">
        <v>410</v>
      </c>
      <c r="D39" s="7" t="s">
        <v>80</v>
      </c>
      <c r="E39" s="7" t="s">
        <v>952</v>
      </c>
      <c r="F39" s="9">
        <v>0.008362650462962966</v>
      </c>
      <c r="G39" s="21" t="s">
        <v>953</v>
      </c>
      <c r="H39" s="9">
        <v>0.010282604166666662</v>
      </c>
      <c r="I39" s="21"/>
      <c r="J39" s="9"/>
      <c r="K39" s="21"/>
      <c r="L39" s="12"/>
      <c r="M39" s="41"/>
      <c r="N39" s="41"/>
      <c r="O39" s="41"/>
      <c r="P39" s="41"/>
    </row>
    <row r="40" spans="1:16" ht="13.5">
      <c r="A40" s="45"/>
      <c r="B40" s="9"/>
      <c r="C40" s="8">
        <v>407</v>
      </c>
      <c r="D40" s="7" t="s">
        <v>58</v>
      </c>
      <c r="E40" s="7" t="s">
        <v>954</v>
      </c>
      <c r="F40" s="9">
        <v>0.009268136574074076</v>
      </c>
      <c r="G40" s="21" t="s">
        <v>955</v>
      </c>
      <c r="H40" s="9">
        <v>0.009744629629629629</v>
      </c>
      <c r="I40" s="21"/>
      <c r="J40" s="9"/>
      <c r="K40" s="21"/>
      <c r="L40" s="12"/>
      <c r="M40" s="41"/>
      <c r="N40" s="41"/>
      <c r="O40" s="41"/>
      <c r="P40" s="41"/>
    </row>
    <row r="41" spans="1:16" ht="13.5">
      <c r="A41" s="45"/>
      <c r="B41" s="9"/>
      <c r="C41" s="8">
        <v>382</v>
      </c>
      <c r="D41" s="7" t="s">
        <v>60</v>
      </c>
      <c r="E41" s="7" t="s">
        <v>956</v>
      </c>
      <c r="F41" s="9">
        <v>0.008355787037037038</v>
      </c>
      <c r="G41" s="21"/>
      <c r="H41" s="9"/>
      <c r="I41" s="21"/>
      <c r="J41" s="9"/>
      <c r="K41" s="21"/>
      <c r="L41" s="12"/>
      <c r="M41" s="41"/>
      <c r="N41" s="41"/>
      <c r="O41" s="41"/>
      <c r="P41" s="41"/>
    </row>
    <row r="42" spans="1:16" ht="13.5">
      <c r="A42" s="45"/>
      <c r="B42" s="9"/>
      <c r="C42" s="8">
        <v>388</v>
      </c>
      <c r="D42" s="7" t="s">
        <v>36</v>
      </c>
      <c r="E42" s="7" t="s">
        <v>957</v>
      </c>
      <c r="F42" s="9">
        <v>0.008600775462962961</v>
      </c>
      <c r="G42" s="21"/>
      <c r="H42" s="9"/>
      <c r="I42" s="21"/>
      <c r="J42" s="9"/>
      <c r="K42" s="21"/>
      <c r="L42" s="12"/>
      <c r="M42" s="41"/>
      <c r="N42" s="41"/>
      <c r="O42" s="41"/>
      <c r="P42" s="41"/>
    </row>
    <row r="43" spans="1:16" ht="13.5">
      <c r="A43" s="45"/>
      <c r="B43" s="9"/>
      <c r="C43" s="8">
        <v>384</v>
      </c>
      <c r="D43" s="7" t="s">
        <v>4</v>
      </c>
      <c r="E43" s="7" t="s">
        <v>958</v>
      </c>
      <c r="F43" s="9">
        <v>0.008902627314814816</v>
      </c>
      <c r="G43" s="21"/>
      <c r="H43" s="9"/>
      <c r="I43" s="21"/>
      <c r="J43" s="9"/>
      <c r="K43" s="21"/>
      <c r="L43" s="12"/>
      <c r="M43" s="41"/>
      <c r="N43" s="41"/>
      <c r="O43" s="41"/>
      <c r="P43" s="41"/>
    </row>
    <row r="44" spans="1:16" ht="13.5">
      <c r="A44" s="45"/>
      <c r="B44" s="9"/>
      <c r="C44" s="8">
        <v>374</v>
      </c>
      <c r="D44" s="7" t="s">
        <v>14</v>
      </c>
      <c r="E44" s="7" t="s">
        <v>959</v>
      </c>
      <c r="F44" s="9">
        <v>0.0095934375</v>
      </c>
      <c r="G44" s="21"/>
      <c r="H44" s="9"/>
      <c r="I44" s="21"/>
      <c r="J44" s="9"/>
      <c r="K44" s="21"/>
      <c r="L44" s="12"/>
      <c r="M44" s="41"/>
      <c r="N44" s="41"/>
      <c r="O44" s="41"/>
      <c r="P44" s="41"/>
    </row>
    <row r="45" spans="1:16" ht="13.5">
      <c r="A45" s="45"/>
      <c r="B45" s="9"/>
      <c r="C45" s="8">
        <v>386</v>
      </c>
      <c r="D45" s="7" t="s">
        <v>51</v>
      </c>
      <c r="E45" s="7" t="s">
        <v>960</v>
      </c>
      <c r="F45" s="9">
        <v>0.009752858796296298</v>
      </c>
      <c r="G45" s="21"/>
      <c r="H45" s="9"/>
      <c r="I45" s="21"/>
      <c r="J45" s="9"/>
      <c r="K45" s="21"/>
      <c r="L45" s="12"/>
      <c r="M45" s="41"/>
      <c r="N45" s="41"/>
      <c r="O45" s="41"/>
      <c r="P45" s="41"/>
    </row>
    <row r="46" spans="1:16" ht="13.5">
      <c r="A46" s="45"/>
      <c r="B46" s="9"/>
      <c r="C46" s="8">
        <v>390</v>
      </c>
      <c r="D46" s="7" t="s">
        <v>78</v>
      </c>
      <c r="E46" s="7" t="s">
        <v>961</v>
      </c>
      <c r="F46" s="9">
        <v>0.010417511574074074</v>
      </c>
      <c r="G46" s="21"/>
      <c r="H46" s="9"/>
      <c r="I46" s="21"/>
      <c r="J46" s="9"/>
      <c r="K46" s="21"/>
      <c r="L46" s="12"/>
      <c r="M46" s="41"/>
      <c r="N46" s="41"/>
      <c r="O46" s="41"/>
      <c r="P46" s="41"/>
    </row>
    <row r="47" spans="1:12" ht="15" thickBot="1">
      <c r="A47" s="13"/>
      <c r="B47" s="53"/>
      <c r="C47" s="15">
        <v>398</v>
      </c>
      <c r="D47" s="14" t="s">
        <v>23</v>
      </c>
      <c r="E47" s="50" t="s">
        <v>962</v>
      </c>
      <c r="F47" s="53"/>
      <c r="G47" s="79"/>
      <c r="H47" s="53"/>
      <c r="I47" s="79"/>
      <c r="J47" s="53"/>
      <c r="K47" s="79"/>
      <c r="L47" s="16"/>
    </row>
  </sheetData>
  <sheetProtection/>
  <mergeCells count="1">
    <mergeCell ref="E2:G2"/>
  </mergeCells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34" sqref="A34:IV34"/>
    </sheetView>
  </sheetViews>
  <sheetFormatPr defaultColWidth="43.57421875" defaultRowHeight="15"/>
  <cols>
    <col min="1" max="1" width="4.140625" style="38" bestFit="1" customWidth="1"/>
    <col min="2" max="2" width="10.28125" style="38" bestFit="1" customWidth="1"/>
    <col min="3" max="3" width="28.421875" style="40" bestFit="1" customWidth="1"/>
    <col min="4" max="4" width="7.8515625" style="38" bestFit="1" customWidth="1"/>
    <col min="5" max="5" width="22.7109375" style="40" bestFit="1" customWidth="1"/>
    <col min="6" max="6" width="8.140625" style="38" bestFit="1" customWidth="1"/>
    <col min="7" max="7" width="22.00390625" style="38" bestFit="1" customWidth="1"/>
    <col min="8" max="8" width="8.140625" style="38" bestFit="1" customWidth="1"/>
    <col min="9" max="9" width="21.421875" style="38" bestFit="1" customWidth="1"/>
    <col min="10" max="10" width="8.140625" style="38" bestFit="1" customWidth="1"/>
    <col min="11" max="16384" width="43.421875" style="40" customWidth="1"/>
  </cols>
  <sheetData>
    <row r="1" spans="2:12" ht="13.5">
      <c r="B1" s="39"/>
      <c r="F1" s="41"/>
      <c r="G1" s="41"/>
      <c r="H1" s="41"/>
      <c r="I1" s="41"/>
      <c r="J1" s="41"/>
      <c r="K1" s="41"/>
      <c r="L1" s="41"/>
    </row>
    <row r="2" spans="2:12" ht="13.5">
      <c r="B2" s="39"/>
      <c r="F2" s="41"/>
      <c r="G2" s="41"/>
      <c r="H2" s="41"/>
      <c r="I2" s="41"/>
      <c r="J2" s="41"/>
      <c r="K2" s="41"/>
      <c r="L2" s="41"/>
    </row>
    <row r="3" spans="2:12" ht="15" thickBot="1">
      <c r="B3" s="39"/>
      <c r="F3" s="41"/>
      <c r="G3" s="41"/>
      <c r="H3" s="41"/>
      <c r="I3" s="41"/>
      <c r="J3" s="41"/>
      <c r="K3" s="41"/>
      <c r="L3" s="41"/>
    </row>
    <row r="4" spans="1:11" s="74" customFormat="1" ht="13.5">
      <c r="A4" s="66" t="s">
        <v>61</v>
      </c>
      <c r="B4" s="70" t="s">
        <v>62</v>
      </c>
      <c r="C4" s="67" t="s">
        <v>63</v>
      </c>
      <c r="D4" s="71" t="s">
        <v>88</v>
      </c>
      <c r="E4" s="67" t="s">
        <v>264</v>
      </c>
      <c r="F4" s="70" t="s">
        <v>65</v>
      </c>
      <c r="G4" s="70" t="s">
        <v>264</v>
      </c>
      <c r="H4" s="70" t="s">
        <v>66</v>
      </c>
      <c r="I4" s="70" t="s">
        <v>264</v>
      </c>
      <c r="J4" s="72" t="s">
        <v>67</v>
      </c>
      <c r="K4" s="73"/>
    </row>
    <row r="5" spans="1:10" ht="13.5">
      <c r="A5" s="45">
        <v>1</v>
      </c>
      <c r="B5" s="9">
        <v>0.01956327546296296</v>
      </c>
      <c r="C5" s="7" t="s">
        <v>8</v>
      </c>
      <c r="D5" s="8">
        <v>426</v>
      </c>
      <c r="E5" s="7" t="str">
        <f>'[1]U17 Girls'!$C$14</f>
        <v>Yasmin Marghini</v>
      </c>
      <c r="F5" s="9">
        <v>0.006437962962962964</v>
      </c>
      <c r="G5" s="9" t="str">
        <f>'[1]U17 Girls'!$C$15</f>
        <v>Eloise O'Hanghnessy</v>
      </c>
      <c r="H5" s="9">
        <v>0.006528321759259259</v>
      </c>
      <c r="I5" s="9" t="str">
        <f>'[1]U17 Girls'!$C$16</f>
        <v>Sophie Hoare</v>
      </c>
      <c r="J5" s="12">
        <v>0.006596990740740738</v>
      </c>
    </row>
    <row r="6" spans="1:10" ht="13.5">
      <c r="A6" s="45">
        <v>2</v>
      </c>
      <c r="B6" s="9">
        <v>0.01977515046296296</v>
      </c>
      <c r="C6" s="7" t="s">
        <v>90</v>
      </c>
      <c r="D6" s="8">
        <v>446</v>
      </c>
      <c r="E6" s="7" t="str">
        <f>'[1]U17 Girls'!$C$83</f>
        <v>Molly Sweetman </v>
      </c>
      <c r="F6" s="9">
        <v>0.0065215625000000004</v>
      </c>
      <c r="G6" s="9" t="str">
        <f>'[1]U17 Girls'!$C$84</f>
        <v>Kate O'Neill</v>
      </c>
      <c r="H6" s="9">
        <v>0.006830833333333334</v>
      </c>
      <c r="I6" s="9" t="str">
        <f>'[1]U17 Girls'!$C$85</f>
        <v>Jessica Mitchell</v>
      </c>
      <c r="J6" s="12">
        <v>0.006422754629629627</v>
      </c>
    </row>
    <row r="7" spans="1:10" ht="13.5">
      <c r="A7" s="45">
        <v>3</v>
      </c>
      <c r="B7" s="9">
        <v>0.020563854166666666</v>
      </c>
      <c r="C7" s="7" t="s">
        <v>6</v>
      </c>
      <c r="D7" s="8">
        <v>424</v>
      </c>
      <c r="E7" s="7" t="str">
        <f>'[1]U17 Girls'!$C$91</f>
        <v>Tia Wilson</v>
      </c>
      <c r="F7" s="9">
        <v>0.006423611111111112</v>
      </c>
      <c r="G7" s="9" t="str">
        <f>'[1]U17 Girls'!$C$92</f>
        <v>Lucy-Mae Shepherd</v>
      </c>
      <c r="H7" s="9">
        <v>0.006994606481481482</v>
      </c>
      <c r="I7" s="9" t="str">
        <f>'[1]U17 Girls'!$C$93</f>
        <v>Rose Abbott</v>
      </c>
      <c r="J7" s="12">
        <v>0.0071421296296296285</v>
      </c>
    </row>
    <row r="8" spans="1:11" ht="13.5">
      <c r="A8" s="45">
        <v>4</v>
      </c>
      <c r="B8" s="9">
        <v>0.02063133101851852</v>
      </c>
      <c r="C8" s="5" t="s">
        <v>14</v>
      </c>
      <c r="D8" s="8">
        <v>474</v>
      </c>
      <c r="E8" s="7" t="str">
        <f>'[1]U17 Girls'!$C$10</f>
        <v>Rebecca Bullock </v>
      </c>
      <c r="F8" s="9">
        <v>0.0067607986111111115</v>
      </c>
      <c r="G8" s="9" t="str">
        <f>'[1]U17 Girls'!$C$11</f>
        <v>Izzy Mannion</v>
      </c>
      <c r="H8" s="9">
        <v>0.00685474537037037</v>
      </c>
      <c r="I8" s="9" t="str">
        <f>'[1]U17 Girls'!$C$12</f>
        <v>Rebecca Poole</v>
      </c>
      <c r="J8" s="12">
        <v>0.007015787037037037</v>
      </c>
      <c r="K8" s="41"/>
    </row>
    <row r="9" spans="1:10" ht="13.5">
      <c r="A9" s="45">
        <v>5</v>
      </c>
      <c r="B9" s="9">
        <v>0.02094490740740741</v>
      </c>
      <c r="C9" s="7" t="s">
        <v>10</v>
      </c>
      <c r="D9" s="8">
        <v>458</v>
      </c>
      <c r="E9" s="7" t="str">
        <f>'[1]U17 Girls'!$C$113</f>
        <v>Lia Radus</v>
      </c>
      <c r="F9" s="9">
        <v>0.00687013888888889</v>
      </c>
      <c r="G9" s="9" t="str">
        <f>'[1]U17 Girls'!$C$114</f>
        <v>Mia Groom</v>
      </c>
      <c r="H9" s="9">
        <v>0.007124849537037035</v>
      </c>
      <c r="I9" s="9" t="str">
        <f>'[1]U17 Girls'!$C$115</f>
        <v>Lidia Kyriacou</v>
      </c>
      <c r="J9" s="12">
        <v>0.006949918981481484</v>
      </c>
    </row>
    <row r="10" spans="1:10" ht="13.5">
      <c r="A10" s="45">
        <v>6</v>
      </c>
      <c r="B10" s="9">
        <v>0.021395717592592595</v>
      </c>
      <c r="C10" s="7" t="s">
        <v>13</v>
      </c>
      <c r="D10" s="8">
        <v>447</v>
      </c>
      <c r="E10" s="7" t="str">
        <f>'[1]U17 Girls'!$C$5</f>
        <v>Katie Balme</v>
      </c>
      <c r="F10" s="9">
        <v>0.006930937499999999</v>
      </c>
      <c r="G10" s="9" t="str">
        <f>'[1]U17 Girls'!$C$6</f>
        <v>Lily Newton</v>
      </c>
      <c r="H10" s="9">
        <v>0.007127476851851853</v>
      </c>
      <c r="I10" s="9" t="str">
        <f>'[1]U17 Girls'!$C$7</f>
        <v>Eimear Griffin</v>
      </c>
      <c r="J10" s="12">
        <v>0.007337303240740743</v>
      </c>
    </row>
    <row r="11" spans="1:10" ht="13.5">
      <c r="A11" s="45">
        <v>7</v>
      </c>
      <c r="B11" s="9">
        <v>0.021496493055555555</v>
      </c>
      <c r="C11" s="7" t="s">
        <v>36</v>
      </c>
      <c r="D11" s="8">
        <v>438</v>
      </c>
      <c r="E11" s="7" t="str">
        <f>'[1]U17 Girls'!$C$121</f>
        <v>Ekllie Taylor</v>
      </c>
      <c r="F11" s="9">
        <v>0.006838576388888889</v>
      </c>
      <c r="G11" s="9" t="str">
        <f>'[1]U17 Girls'!$C$122</f>
        <v>Lucy Emmett</v>
      </c>
      <c r="H11" s="9">
        <v>0.007646921296296296</v>
      </c>
      <c r="I11" s="9" t="str">
        <f>'[1]U17 Girls'!$C$123</f>
        <v>Katie Goldsmith</v>
      </c>
      <c r="J11" s="12">
        <v>0.0070109953703703706</v>
      </c>
    </row>
    <row r="12" spans="1:10" ht="13.5">
      <c r="A12" s="45">
        <v>8</v>
      </c>
      <c r="B12" s="9">
        <v>0.02161570601851852</v>
      </c>
      <c r="C12" s="7" t="s">
        <v>1</v>
      </c>
      <c r="D12" s="8">
        <v>420</v>
      </c>
      <c r="E12" s="7" t="str">
        <f>'[1]U17 Girls'!$C$70</f>
        <v>Emmie Savory</v>
      </c>
      <c r="F12" s="9">
        <v>0.0073030439814814815</v>
      </c>
      <c r="G12" s="9" t="str">
        <f>'[1]U17 Girls'!$C$71</f>
        <v>Josie Cox</v>
      </c>
      <c r="H12" s="9">
        <v>0.007273344907407407</v>
      </c>
      <c r="I12" s="9" t="str">
        <f>'[1]U17 Girls'!$C$72</f>
        <v>Katriona Brown</v>
      </c>
      <c r="J12" s="12">
        <v>0.00703931712962963</v>
      </c>
    </row>
    <row r="13" spans="1:10" ht="13.5">
      <c r="A13" s="45">
        <v>9</v>
      </c>
      <c r="B13" s="9">
        <v>0.021655636574074075</v>
      </c>
      <c r="C13" s="7" t="s">
        <v>8</v>
      </c>
      <c r="D13" s="8">
        <v>427</v>
      </c>
      <c r="E13" s="7" t="str">
        <f>'[1]U17 Girls'!$C$17</f>
        <v>Kelsi Cornish</v>
      </c>
      <c r="F13" s="9">
        <v>0.007555636574074074</v>
      </c>
      <c r="G13" s="9" t="str">
        <f>'[1]U17 Girls'!$C$18</f>
        <v>Macalina Samolia</v>
      </c>
      <c r="H13" s="9">
        <v>0.006961805555555556</v>
      </c>
      <c r="I13" s="9" t="str">
        <f>'[1]U17 Girls'!$C$19</f>
        <v>Millie Smith</v>
      </c>
      <c r="J13" s="12">
        <v>0.007138194444444445</v>
      </c>
    </row>
    <row r="14" spans="1:10" ht="13.5">
      <c r="A14" s="45">
        <v>10</v>
      </c>
      <c r="B14" s="9">
        <v>0.02177384259259259</v>
      </c>
      <c r="C14" s="7" t="s">
        <v>76</v>
      </c>
      <c r="D14" s="8">
        <v>430</v>
      </c>
      <c r="E14" s="7" t="str">
        <f>'[1]U17 Girls'!$C$29</f>
        <v>Clarissa Nicholls</v>
      </c>
      <c r="F14" s="9">
        <v>0.007340196759259259</v>
      </c>
      <c r="G14" s="9" t="str">
        <f>'[1]U17 Girls'!$C$30</f>
        <v>Amelia Wills</v>
      </c>
      <c r="H14" s="9">
        <v>0.007083263888888888</v>
      </c>
      <c r="I14" s="9" t="str">
        <f>'[1]U17 Girls'!$C$31</f>
        <v>Emily Jones</v>
      </c>
      <c r="J14" s="12">
        <v>0.007350381944444444</v>
      </c>
    </row>
    <row r="15" spans="1:10" ht="13.5">
      <c r="A15" s="45">
        <v>11</v>
      </c>
      <c r="B15" s="9">
        <v>0.021885150462962962</v>
      </c>
      <c r="C15" s="7" t="s">
        <v>76</v>
      </c>
      <c r="D15" s="8">
        <v>429</v>
      </c>
      <c r="E15" s="7" t="str">
        <f>'[1]U17 Girls'!$C$26</f>
        <v>Kaya Sittampakam-Main</v>
      </c>
      <c r="F15" s="6">
        <v>0.007094907407407407</v>
      </c>
      <c r="G15" s="6" t="str">
        <f>'[1]U17 Girls'!$C$27</f>
        <v>Elena Jones</v>
      </c>
      <c r="H15" s="9">
        <f>TIME(0,21,20)-F15</f>
        <v>0.007719907407407406</v>
      </c>
      <c r="I15" s="9" t="str">
        <f>'[1]U17 Girls'!$C$28</f>
        <v>Amelia Wicks</v>
      </c>
      <c r="J15" s="12">
        <v>0.007087314814814814</v>
      </c>
    </row>
    <row r="16" spans="1:10" ht="13.5">
      <c r="A16" s="45">
        <v>12</v>
      </c>
      <c r="B16" s="9">
        <v>0.02193773148148148</v>
      </c>
      <c r="C16" s="7" t="s">
        <v>86</v>
      </c>
      <c r="D16" s="8">
        <v>463</v>
      </c>
      <c r="E16" s="7" t="str">
        <f>'[1]U17 Girls'!$C$80</f>
        <v>Isabel Livesey</v>
      </c>
      <c r="F16" s="9">
        <v>0.0072978819444444445</v>
      </c>
      <c r="G16" s="9" t="str">
        <f>'[1]U17 Girls'!$C$81</f>
        <v>Helena Samarasinghe</v>
      </c>
      <c r="H16" s="9">
        <v>0.007283483796296294</v>
      </c>
      <c r="I16" s="9" t="str">
        <f>'[1]U17 Girls'!$C$82</f>
        <v>Carla Novakovic</v>
      </c>
      <c r="J16" s="12">
        <v>0.007356365740740743</v>
      </c>
    </row>
    <row r="17" spans="1:10" ht="13.5">
      <c r="A17" s="45">
        <v>13</v>
      </c>
      <c r="B17" s="9">
        <v>0.02195373842592593</v>
      </c>
      <c r="C17" s="7" t="s">
        <v>60</v>
      </c>
      <c r="D17" s="8">
        <v>435</v>
      </c>
      <c r="E17" s="7" t="str">
        <f>'[1]U17 Girls'!$C$38</f>
        <v>Sandra Stapihoiu</v>
      </c>
      <c r="F17" s="9">
        <v>0.007232604166666667</v>
      </c>
      <c r="G17" s="9" t="str">
        <f>'[1]U17 Girls'!$C$39</f>
        <v>Kathryn Becjett</v>
      </c>
      <c r="H17" s="9">
        <v>0.0073997222222222225</v>
      </c>
      <c r="I17" s="9" t="str">
        <f>'[1]U17 Girls'!$C$40</f>
        <v>Charlie Holden </v>
      </c>
      <c r="J17" s="12">
        <v>0.007321412037037041</v>
      </c>
    </row>
    <row r="18" spans="1:10" ht="13.5">
      <c r="A18" s="45">
        <v>14</v>
      </c>
      <c r="B18" s="9">
        <v>0.022012349537037037</v>
      </c>
      <c r="C18" s="7" t="s">
        <v>9</v>
      </c>
      <c r="D18" s="8">
        <v>434</v>
      </c>
      <c r="E18" s="7" t="str">
        <f>'[1]U17 Girls'!$C$47</f>
        <v>Amber Wright</v>
      </c>
      <c r="F18" s="9">
        <v>0.007399733796296296</v>
      </c>
      <c r="G18" s="9" t="str">
        <f>'[1]U17 Girls'!$C$48</f>
        <v>Olivia Lyon-Monk</v>
      </c>
      <c r="H18" s="6">
        <f>TIME(0,20,48)-F18</f>
        <v>0.00704471064814815</v>
      </c>
      <c r="I18" s="6" t="str">
        <f>'[1]U17 Girls'!$C$49</f>
        <v>Niamh Halloren</v>
      </c>
      <c r="J18" s="12">
        <f>B18-F18-H18</f>
        <v>0.007567905092592592</v>
      </c>
    </row>
    <row r="19" spans="1:10" ht="13.5">
      <c r="A19" s="45">
        <v>15</v>
      </c>
      <c r="B19" s="9">
        <v>0.02230829861111111</v>
      </c>
      <c r="C19" s="7" t="s">
        <v>4</v>
      </c>
      <c r="D19" s="8">
        <v>437</v>
      </c>
      <c r="E19" s="7" t="str">
        <f>'[1]U17 Girls'!$C$96</f>
        <v>Helena Dyce</v>
      </c>
      <c r="F19" s="9">
        <v>0.007240393518518518</v>
      </c>
      <c r="G19" s="9" t="str">
        <f>'[1]U17 Girls'!$C$97</f>
        <v>Beth Wilson</v>
      </c>
      <c r="H19" s="9">
        <v>0.007455358796296296</v>
      </c>
      <c r="I19" s="9" t="str">
        <f>'[1]U17 Girls'!$C$98</f>
        <v>Beth Irving</v>
      </c>
      <c r="J19" s="12">
        <v>0.007612546296296296</v>
      </c>
    </row>
    <row r="20" spans="1:10" ht="13.5">
      <c r="A20" s="45">
        <v>16</v>
      </c>
      <c r="B20" s="9">
        <v>0.022354629629629627</v>
      </c>
      <c r="C20" s="7" t="s">
        <v>54</v>
      </c>
      <c r="D20" s="8">
        <v>469</v>
      </c>
      <c r="E20" s="7" t="str">
        <f>'[1]U17 Girls'!$C$62</f>
        <v>Alice Clements</v>
      </c>
      <c r="F20" s="9">
        <v>0.006996493055555555</v>
      </c>
      <c r="G20" s="9" t="str">
        <f>'[1]U17 Girls'!$C$63</f>
        <v>Poppy Clements</v>
      </c>
      <c r="H20" s="9">
        <v>0.007831400462962962</v>
      </c>
      <c r="I20" s="9" t="str">
        <f>'[1]U17 Girls'!$C$64</f>
        <v>Grace Mann</v>
      </c>
      <c r="J20" s="12">
        <v>0.007526736111111111</v>
      </c>
    </row>
    <row r="21" spans="1:10" ht="13.5">
      <c r="A21" s="45">
        <v>17</v>
      </c>
      <c r="B21" s="9">
        <v>0.022431134259259262</v>
      </c>
      <c r="C21" s="7" t="s">
        <v>25</v>
      </c>
      <c r="D21" s="8">
        <v>460</v>
      </c>
      <c r="E21" s="7" t="str">
        <f>'[1]U17 Girls'!$C$56</f>
        <v>Jessica Itwer</v>
      </c>
      <c r="F21" s="9">
        <v>0.00771269675925926</v>
      </c>
      <c r="G21" s="9" t="str">
        <f>'[1]U17 Girls'!$C$57</f>
        <v>Emily Anders</v>
      </c>
      <c r="H21" s="9">
        <v>0.007693634259259257</v>
      </c>
      <c r="I21" s="9" t="str">
        <f>'[1]U17 Girls'!$C$58</f>
        <v>Keira Stekin</v>
      </c>
      <c r="J21" s="12">
        <v>0.007024803240740745</v>
      </c>
    </row>
    <row r="22" spans="1:10" ht="13.5">
      <c r="A22" s="45">
        <v>18</v>
      </c>
      <c r="B22" s="9">
        <v>0.022528009259259258</v>
      </c>
      <c r="C22" s="7" t="s">
        <v>78</v>
      </c>
      <c r="D22" s="8">
        <v>439</v>
      </c>
      <c r="E22" s="7" t="str">
        <f>'[1]U17 Girls'!$C$109</f>
        <v>Mia Billings</v>
      </c>
      <c r="F22" s="9">
        <v>0.007468518518518519</v>
      </c>
      <c r="G22" s="9" t="str">
        <f>'[1]U17 Girls'!$C$110</f>
        <v>Katie Simister</v>
      </c>
      <c r="H22" s="9">
        <v>0.007200081018518518</v>
      </c>
      <c r="I22" s="9" t="str">
        <f>'[1]U17 Girls'!$C$111</f>
        <v>Eleanor Purdue</v>
      </c>
      <c r="J22" s="12">
        <v>0.00785940972222222</v>
      </c>
    </row>
    <row r="23" spans="1:10" ht="13.5">
      <c r="A23" s="45">
        <v>19</v>
      </c>
      <c r="B23" s="9">
        <v>0.022532326388888888</v>
      </c>
      <c r="C23" s="7" t="s">
        <v>8</v>
      </c>
      <c r="D23" s="8">
        <v>428</v>
      </c>
      <c r="E23" s="7" t="str">
        <f>'[1]U17 Girls'!$C$20</f>
        <v>Lily Tappenden</v>
      </c>
      <c r="F23" s="9">
        <v>0.0071524652777777776</v>
      </c>
      <c r="G23" s="9" t="str">
        <f>'[1]U17 Girls'!$C$21</f>
        <v>Gracie Horton</v>
      </c>
      <c r="H23" s="9">
        <v>0.007529594907407408</v>
      </c>
      <c r="I23" s="9" t="str">
        <f>'[1]U17 Girls'!$C$22</f>
        <v>Jess Sellar</v>
      </c>
      <c r="J23" s="12">
        <v>0.007850266203703703</v>
      </c>
    </row>
    <row r="24" spans="1:10" ht="13.5">
      <c r="A24" s="45">
        <v>20</v>
      </c>
      <c r="B24" s="9">
        <v>0.02260413194444445</v>
      </c>
      <c r="C24" s="7" t="s">
        <v>48</v>
      </c>
      <c r="D24" s="8">
        <v>472</v>
      </c>
      <c r="E24" s="7" t="str">
        <f>'[1]U17 Girls'!$C$103</f>
        <v>Cerys Vico</v>
      </c>
      <c r="F24" s="9">
        <v>0.007205752314814815</v>
      </c>
      <c r="G24" s="9" t="str">
        <f>'[1]U17 Girls'!$C$104</f>
        <v>Emma Styles</v>
      </c>
      <c r="H24" s="9">
        <v>0.007755324074074073</v>
      </c>
      <c r="I24" s="9" t="str">
        <f>'[1]U17 Girls'!$C$105</f>
        <v>Bettina Hanlon</v>
      </c>
      <c r="J24" s="12">
        <v>0.007643055555555561</v>
      </c>
    </row>
    <row r="25" spans="1:10" s="146" customFormat="1" ht="13.5">
      <c r="A25" s="141">
        <v>21</v>
      </c>
      <c r="B25" s="147">
        <v>0.02273148148148148</v>
      </c>
      <c r="C25" s="143" t="s">
        <v>69</v>
      </c>
      <c r="D25" s="148">
        <v>604</v>
      </c>
      <c r="E25" s="143" t="s">
        <v>1984</v>
      </c>
      <c r="F25" s="147">
        <v>0.007569444444444445</v>
      </c>
      <c r="G25" s="147" t="s">
        <v>1987</v>
      </c>
      <c r="H25" s="147">
        <f>TIME(0,21,59)-F25</f>
        <v>0.007696759259259261</v>
      </c>
      <c r="I25" s="147" t="s">
        <v>1989</v>
      </c>
      <c r="J25" s="147">
        <f>TIME(0,32,44)-H25-F25</f>
        <v>0.0074652777777777755</v>
      </c>
    </row>
    <row r="26" spans="1:10" ht="13.5">
      <c r="A26" s="45">
        <v>22</v>
      </c>
      <c r="B26" s="9">
        <v>0.02279644675925926</v>
      </c>
      <c r="C26" s="7" t="s">
        <v>81</v>
      </c>
      <c r="D26" s="8">
        <v>443</v>
      </c>
      <c r="E26" s="7" t="str">
        <f>'[1]U17 Girls'!$C$44</f>
        <v>Issy Stockley </v>
      </c>
      <c r="F26" s="9">
        <v>0.0072788194444444445</v>
      </c>
      <c r="G26" s="9" t="str">
        <f>'[1]U17 Girls'!$C$45</f>
        <v>Lauren Flack</v>
      </c>
      <c r="H26" s="9">
        <v>0.0076714120370370365</v>
      </c>
      <c r="I26" s="9" t="str">
        <f>'[1]U17 Girls'!$C$46</f>
        <v>Laura Howley</v>
      </c>
      <c r="J26" s="12">
        <v>0.00784621527777778</v>
      </c>
    </row>
    <row r="27" spans="1:10" ht="13.5">
      <c r="A27" s="45">
        <v>23</v>
      </c>
      <c r="B27" s="9">
        <v>0.022860844907407408</v>
      </c>
      <c r="C27" s="7" t="s">
        <v>84</v>
      </c>
      <c r="D27" s="8">
        <v>456</v>
      </c>
      <c r="E27" s="7" t="str">
        <f>'[1]U17 Girls'!$C$53</f>
        <v>Katie Driver</v>
      </c>
      <c r="F27" s="9">
        <v>0.007301886574074074</v>
      </c>
      <c r="G27" s="9" t="str">
        <f>'[1]U17 Girls'!$C$54</f>
        <v>Maddy Pullen</v>
      </c>
      <c r="H27" s="9">
        <v>0.007863391203703704</v>
      </c>
      <c r="I27" s="9" t="str">
        <f>'[1]U17 Girls'!$C$55</f>
        <v>Emelye Kenyon-Brown</v>
      </c>
      <c r="J27" s="12">
        <v>0.00769556712962963</v>
      </c>
    </row>
    <row r="28" spans="1:10" ht="13.5">
      <c r="A28" s="45">
        <v>24</v>
      </c>
      <c r="B28" s="9">
        <v>0.023117743055555556</v>
      </c>
      <c r="C28" s="7" t="s">
        <v>17</v>
      </c>
      <c r="D28" s="8">
        <v>452</v>
      </c>
      <c r="E28" s="7" t="str">
        <f>'[1]U17 Girls'!$C$106</f>
        <v>Melody Batt</v>
      </c>
      <c r="F28" s="9">
        <v>0.007414664351851852</v>
      </c>
      <c r="G28" s="9" t="str">
        <f>'[1]U17 Girls'!$C$107</f>
        <v>Sadie Charles</v>
      </c>
      <c r="H28" s="9">
        <v>0.00812662037037037</v>
      </c>
      <c r="I28" s="9" t="str">
        <f>'[1]U17 Girls'!$C$108</f>
        <v>Hermione Walker</v>
      </c>
      <c r="J28" s="12">
        <v>0.007576458333333334</v>
      </c>
    </row>
    <row r="29" spans="1:10" ht="13.5">
      <c r="A29" s="45">
        <v>25</v>
      </c>
      <c r="B29" s="9">
        <v>0.02314545138888889</v>
      </c>
      <c r="C29" s="7" t="s">
        <v>76</v>
      </c>
      <c r="D29" s="8">
        <v>431</v>
      </c>
      <c r="E29" s="7" t="str">
        <f>'[1]U17 Girls'!$C$32</f>
        <v>Emily Spencer-Jones</v>
      </c>
      <c r="F29" s="9">
        <v>0.007686539351851852</v>
      </c>
      <c r="G29" s="9" t="str">
        <f>'[1]U17 Girls'!$C$33</f>
        <v>Charlotte Rice</v>
      </c>
      <c r="H29" s="9">
        <v>0.007747685185185184</v>
      </c>
      <c r="I29" s="9" t="str">
        <f>'[1]U17 Girls'!$C$34</f>
        <v>Lottie Ambridge</v>
      </c>
      <c r="J29" s="12">
        <v>0.0077112268518518545</v>
      </c>
    </row>
    <row r="30" spans="1:10" ht="13.5">
      <c r="A30" s="45">
        <v>26</v>
      </c>
      <c r="B30" s="9">
        <v>0.023302349537037036</v>
      </c>
      <c r="C30" s="7" t="s">
        <v>80</v>
      </c>
      <c r="D30" s="8">
        <v>468</v>
      </c>
      <c r="E30" s="7" t="str">
        <f>'[1]U17 Girls'!$C$88</f>
        <v>Olivia Allum</v>
      </c>
      <c r="F30" s="9">
        <v>0.006823761574074074</v>
      </c>
      <c r="G30" s="9" t="str">
        <f>'[1]U17 Girls'!$C$89</f>
        <v>Catherine McKear</v>
      </c>
      <c r="H30" s="9">
        <v>0.008359259259259259</v>
      </c>
      <c r="I30" s="9" t="str">
        <f>'[1]U17 Girls'!$C$90</f>
        <v>Libby Walshe</v>
      </c>
      <c r="J30" s="12">
        <v>0.008119328703703703</v>
      </c>
    </row>
    <row r="31" spans="1:10" ht="13.5">
      <c r="A31" s="45">
        <v>27</v>
      </c>
      <c r="B31" s="9">
        <v>0.023312534722222222</v>
      </c>
      <c r="C31" s="7" t="s">
        <v>91</v>
      </c>
      <c r="D31" s="8">
        <v>450</v>
      </c>
      <c r="E31" s="7" t="str">
        <f>'[1]U17 Girls'!$C$2</f>
        <v>Libby Jay</v>
      </c>
      <c r="F31" s="9">
        <v>0.007253703703703704</v>
      </c>
      <c r="G31" s="9" t="str">
        <f>'[1]U17 Girls'!$C$3</f>
        <v>Georgie Nunn</v>
      </c>
      <c r="H31" s="9">
        <v>0.008338622685185187</v>
      </c>
      <c r="I31" s="9" t="str">
        <f>'[1]U17 Girls'!$C$4</f>
        <v>Elizabeth Bentham</v>
      </c>
      <c r="J31" s="12">
        <v>0.007720208333333332</v>
      </c>
    </row>
    <row r="32" spans="1:10" ht="13.5">
      <c r="A32" s="45">
        <v>28</v>
      </c>
      <c r="B32" s="9">
        <v>0.023718518518518517</v>
      </c>
      <c r="C32" s="7" t="s">
        <v>54</v>
      </c>
      <c r="D32" s="8">
        <v>470</v>
      </c>
      <c r="E32" s="7" t="str">
        <f>'[1]U17 Girls'!$C$65</f>
        <v>Emily Coulson</v>
      </c>
      <c r="F32" s="9">
        <v>0.007970219907407409</v>
      </c>
      <c r="G32" s="9" t="str">
        <f>'[1]U17 Girls'!$C$66</f>
        <v>Gabrielle Spelman</v>
      </c>
      <c r="H32" s="9">
        <v>0.0077268865740740735</v>
      </c>
      <c r="I32" s="9" t="str">
        <f>'[1]U17 Girls'!$C$67</f>
        <v>Natasha Miles</v>
      </c>
      <c r="J32" s="12">
        <v>0.008021412037037035</v>
      </c>
    </row>
    <row r="33" spans="1:10" ht="13.5">
      <c r="A33" s="45">
        <v>29</v>
      </c>
      <c r="B33" s="9">
        <v>0.02423622685185185</v>
      </c>
      <c r="C33" s="7" t="s">
        <v>26</v>
      </c>
      <c r="D33" s="8">
        <v>464</v>
      </c>
      <c r="E33" s="7" t="str">
        <f>'[1]U17 Girls'!$C$74</f>
        <v>Sophie Capel</v>
      </c>
      <c r="F33" s="9">
        <v>0.008140011574074074</v>
      </c>
      <c r="G33" s="9" t="str">
        <f>'[1]U17 Girls'!$C$75</f>
        <v>Georgina Robbins</v>
      </c>
      <c r="H33" s="9">
        <v>0.008096712962962964</v>
      </c>
      <c r="I33" s="9" t="str">
        <f>'[1]U17 Girls'!$C$76</f>
        <v>Anna Curtis</v>
      </c>
      <c r="J33" s="12">
        <v>0.007999502314814812</v>
      </c>
    </row>
    <row r="34" spans="1:10" s="146" customFormat="1" ht="13.5">
      <c r="A34" s="141">
        <v>30</v>
      </c>
      <c r="B34" s="147">
        <v>0.02431712962962963</v>
      </c>
      <c r="C34" s="143" t="s">
        <v>69</v>
      </c>
      <c r="D34" s="148">
        <v>605</v>
      </c>
      <c r="E34" s="143" t="s">
        <v>1985</v>
      </c>
      <c r="F34" s="147">
        <v>0.007754629629629629</v>
      </c>
      <c r="G34" s="147" t="s">
        <v>1988</v>
      </c>
      <c r="H34" s="147">
        <f>TIME(0,21,59)-F34</f>
        <v>0.007511574074074077</v>
      </c>
      <c r="I34" s="147" t="s">
        <v>1990</v>
      </c>
      <c r="J34" s="147">
        <f>TIME(0,35,1)-H34-F34</f>
        <v>0.009050925925925924</v>
      </c>
    </row>
    <row r="35" spans="1:10" ht="13.5">
      <c r="A35" s="45">
        <v>31</v>
      </c>
      <c r="B35" s="9">
        <v>0.02460393518518519</v>
      </c>
      <c r="C35" s="7" t="s">
        <v>82</v>
      </c>
      <c r="D35" s="8">
        <v>451</v>
      </c>
      <c r="E35" s="7" t="str">
        <f>'[1]U17 Girls'!$C$118</f>
        <v>Isabelle Taylor</v>
      </c>
      <c r="F35" s="9">
        <v>0.007643634259259259</v>
      </c>
      <c r="G35" s="9" t="str">
        <f>'[1]U17 Girls'!$C$119</f>
        <v>Carla Sheppard</v>
      </c>
      <c r="H35" s="9">
        <v>0.008529826388888887</v>
      </c>
      <c r="I35" s="9" t="str">
        <f>'[1]U17 Girls'!$C$120</f>
        <v>Emily Jeffries</v>
      </c>
      <c r="J35" s="12">
        <v>0.008430474537037044</v>
      </c>
    </row>
    <row r="36" spans="1:10" ht="13.5">
      <c r="A36" s="45">
        <v>32</v>
      </c>
      <c r="B36" s="9">
        <v>0.024941319444444447</v>
      </c>
      <c r="C36" s="7" t="s">
        <v>26</v>
      </c>
      <c r="D36" s="8">
        <v>465</v>
      </c>
      <c r="E36" s="7" t="str">
        <f>'[1]U17 Girls'!$C$77</f>
        <v>Chloe Hayward</v>
      </c>
      <c r="F36" s="9">
        <v>0.008272187499999998</v>
      </c>
      <c r="G36" s="9" t="str">
        <f>'[1]U17 Girls'!$C$78</f>
        <v>Supita Bonnetti</v>
      </c>
      <c r="H36" s="9">
        <v>0.00826060185185185</v>
      </c>
      <c r="I36" s="9" t="str">
        <f>'[1]U17 Girls'!$C$79</f>
        <v>Dara Kelly</v>
      </c>
      <c r="J36" s="12">
        <v>0.008408530092592598</v>
      </c>
    </row>
    <row r="37" spans="1:10" ht="13.5">
      <c r="A37" s="45">
        <v>33</v>
      </c>
      <c r="B37" s="9">
        <v>0.024942974537037036</v>
      </c>
      <c r="C37" s="7" t="s">
        <v>76</v>
      </c>
      <c r="D37" s="8">
        <v>432</v>
      </c>
      <c r="E37" s="7" t="str">
        <f>'[1]U17 Girls'!$C$35</f>
        <v>Sophie Poole</v>
      </c>
      <c r="F37" s="9">
        <v>0.007982870370370371</v>
      </c>
      <c r="G37" s="9" t="str">
        <f>'[1]U17 Girls'!$C$36</f>
        <v>Matilda Cole</v>
      </c>
      <c r="H37" s="9">
        <v>0.008258298611111112</v>
      </c>
      <c r="I37" s="9" t="str">
        <f>'[1]U17 Girls'!$C$37</f>
        <v>Ella D'Abreo</v>
      </c>
      <c r="J37" s="12">
        <v>0.008701805555555553</v>
      </c>
    </row>
    <row r="38" spans="1:10" ht="13.5">
      <c r="A38" s="45">
        <v>34</v>
      </c>
      <c r="B38" s="9">
        <v>0.025011574074074075</v>
      </c>
      <c r="C38" s="7" t="s">
        <v>48</v>
      </c>
      <c r="D38" s="8">
        <v>473</v>
      </c>
      <c r="E38" s="7" t="str">
        <f>'[1]U17 Girls'!$C$100</f>
        <v>Ana Montgomery </v>
      </c>
      <c r="F38" s="9">
        <v>0.008928900462962963</v>
      </c>
      <c r="G38" s="9" t="str">
        <f>'[1]U17 Girls'!$C$101</f>
        <v>Sian Vico</v>
      </c>
      <c r="H38" s="9">
        <v>0.00792673611111111</v>
      </c>
      <c r="I38" s="9" t="str">
        <f>'[1]U17 Girls'!$C$102</f>
        <v>Mia Waterhouse</v>
      </c>
      <c r="J38" s="12">
        <f>B38-F38-H38</f>
        <v>0.008155937500000002</v>
      </c>
    </row>
    <row r="39" spans="1:10" ht="13.5">
      <c r="A39" s="45">
        <v>35</v>
      </c>
      <c r="B39" s="9">
        <v>0.025053009259259258</v>
      </c>
      <c r="C39" s="7" t="s">
        <v>60</v>
      </c>
      <c r="D39" s="8">
        <v>436</v>
      </c>
      <c r="E39" s="7" t="str">
        <f>'[1]U17 Girls'!$C$41</f>
        <v>Sophie Dove</v>
      </c>
      <c r="F39" s="9">
        <v>0.007852777777777778</v>
      </c>
      <c r="G39" s="9" t="str">
        <f>'[1]U17 Girls'!$C$42</f>
        <v>Alana Helens</v>
      </c>
      <c r="H39" s="9">
        <v>0.008436226851851854</v>
      </c>
      <c r="I39" s="9" t="str">
        <f>'[1]U17 Girls'!$C$43</f>
        <v>Ines Goncalves</v>
      </c>
      <c r="J39" s="12">
        <v>0.008764004629629625</v>
      </c>
    </row>
    <row r="40" spans="1:10" ht="13.5">
      <c r="A40" s="45">
        <v>36</v>
      </c>
      <c r="B40" s="9">
        <v>0.025273263888888894</v>
      </c>
      <c r="C40" s="7" t="s">
        <v>42</v>
      </c>
      <c r="D40" s="8">
        <v>442</v>
      </c>
      <c r="E40" s="7" t="str">
        <f>'[1]U17 Girls'!$C$50</f>
        <v>Jessica Moore</v>
      </c>
      <c r="F40" s="9">
        <v>0.007641550925925926</v>
      </c>
      <c r="G40" s="9" t="str">
        <f>'[1]U17 Girls'!$C$51</f>
        <v>Marcauia McCarthy</v>
      </c>
      <c r="H40" s="9">
        <v>0.008993368055555555</v>
      </c>
      <c r="I40" s="9" t="str">
        <f>'[1]U17 Girls'!$C$52</f>
        <v>Kiera-Grace Gordon</v>
      </c>
      <c r="J40" s="12">
        <v>0.008638344907407412</v>
      </c>
    </row>
    <row r="41" spans="1:10" ht="13.5">
      <c r="A41" s="45">
        <v>37</v>
      </c>
      <c r="B41" s="9">
        <v>0.028341435185185185</v>
      </c>
      <c r="C41" s="7" t="s">
        <v>25</v>
      </c>
      <c r="D41" s="8">
        <v>461</v>
      </c>
      <c r="E41" s="7" t="str">
        <f>'[1]U17 Girls'!$C$59</f>
        <v>Aysha Saifuliah</v>
      </c>
      <c r="F41" s="9">
        <v>0.00900940972222222</v>
      </c>
      <c r="G41" s="9" t="str">
        <f>'[1]U17 Girls'!$C$60</f>
        <v>Emuly Barnes</v>
      </c>
      <c r="H41" s="9">
        <v>0.010073726851851856</v>
      </c>
      <c r="I41" s="9" t="str">
        <f>'[1]U17 Girls'!$C$61</f>
        <v>Freya Weddell</v>
      </c>
      <c r="J41" s="12">
        <v>0.009258298611111108</v>
      </c>
    </row>
    <row r="42" spans="1:10" ht="13.5">
      <c r="A42" s="45"/>
      <c r="B42" s="9"/>
      <c r="C42" s="7" t="s">
        <v>69</v>
      </c>
      <c r="D42" s="8">
        <v>606</v>
      </c>
      <c r="E42" s="7" t="s">
        <v>1986</v>
      </c>
      <c r="F42" s="9">
        <v>0.0078009259259259256</v>
      </c>
      <c r="G42" s="9"/>
      <c r="H42" s="9"/>
      <c r="I42" s="9"/>
      <c r="J42" s="12"/>
    </row>
    <row r="43" spans="1:10" ht="13.5">
      <c r="A43" s="45"/>
      <c r="B43" s="9"/>
      <c r="C43" s="7" t="s">
        <v>13</v>
      </c>
      <c r="D43" s="8">
        <v>448</v>
      </c>
      <c r="E43" s="7" t="str">
        <f>'[1]U17 Girls'!$C$8</f>
        <v>Kayah Wilks</v>
      </c>
      <c r="F43" s="9">
        <v>0.007056631944444444</v>
      </c>
      <c r="G43" s="9" t="str">
        <f>'[1]U17 Girls'!$C$9</f>
        <v>Jemima Keyward-Bhika</v>
      </c>
      <c r="H43" s="9">
        <v>0.007656597222222222</v>
      </c>
      <c r="I43" s="9"/>
      <c r="J43" s="12"/>
    </row>
    <row r="44" spans="1:10" ht="13.5">
      <c r="A44" s="45"/>
      <c r="B44" s="9"/>
      <c r="C44" s="7" t="s">
        <v>12</v>
      </c>
      <c r="D44" s="8">
        <v>471</v>
      </c>
      <c r="E44" s="7" t="str">
        <f>'[1]U17 Girls'!$C$68</f>
        <v>Morsan Hanson</v>
      </c>
      <c r="F44" s="9">
        <v>0.007364965277777778</v>
      </c>
      <c r="G44" s="9" t="str">
        <f>'[1]U17 Girls'!$C$69</f>
        <v>Maya Hodgson</v>
      </c>
      <c r="H44" s="9">
        <v>0.007374421296296296</v>
      </c>
      <c r="I44" s="9"/>
      <c r="J44" s="12"/>
    </row>
    <row r="45" spans="1:10" ht="13.5">
      <c r="A45" s="45"/>
      <c r="B45" s="9"/>
      <c r="C45" s="7" t="s">
        <v>10</v>
      </c>
      <c r="D45" s="8">
        <v>459</v>
      </c>
      <c r="E45" s="7" t="str">
        <f>'[1]U17 Girls'!$C$116</f>
        <v>Scarlett Kent</v>
      </c>
      <c r="F45" s="9">
        <v>0.007876539351851853</v>
      </c>
      <c r="G45" s="9" t="str">
        <f>'[1]U17 Girls'!$C$117</f>
        <v>Josephine Chadwick</v>
      </c>
      <c r="H45" s="9">
        <v>0.007757638888888885</v>
      </c>
      <c r="I45" s="9"/>
      <c r="J45" s="12"/>
    </row>
    <row r="46" spans="1:10" ht="13.5">
      <c r="A46" s="45"/>
      <c r="B46" s="9"/>
      <c r="C46" s="7" t="s">
        <v>75</v>
      </c>
      <c r="D46" s="8">
        <v>441</v>
      </c>
      <c r="E46" s="7" t="str">
        <f>'[1]U17 Girls'!$C$86</f>
        <v>Imogen Wood</v>
      </c>
      <c r="F46" s="9">
        <v>0.007401539351851852</v>
      </c>
      <c r="G46" s="9" t="str">
        <f>'[1]U17 Girls'!$C$87</f>
        <v>Lilly Tawse</v>
      </c>
      <c r="H46" s="9">
        <v>0.008425810185185185</v>
      </c>
      <c r="I46" s="9"/>
      <c r="J46" s="12"/>
    </row>
    <row r="47" spans="1:10" ht="13.5">
      <c r="A47" s="45"/>
      <c r="B47" s="9"/>
      <c r="C47" s="7" t="s">
        <v>28</v>
      </c>
      <c r="D47" s="8">
        <v>445</v>
      </c>
      <c r="E47" s="7" t="str">
        <f>'[1]U17 Girls'!$C$99</f>
        <v>Harmony Cooper</v>
      </c>
      <c r="F47" s="9">
        <v>0.006708796296296296</v>
      </c>
      <c r="G47" s="9"/>
      <c r="H47" s="9"/>
      <c r="I47" s="9"/>
      <c r="J47" s="12"/>
    </row>
    <row r="48" spans="1:10" ht="13.5">
      <c r="A48" s="45"/>
      <c r="B48" s="9"/>
      <c r="C48" s="7" t="s">
        <v>78</v>
      </c>
      <c r="D48" s="8">
        <v>440</v>
      </c>
      <c r="E48" s="7" t="str">
        <f>'[1]U17 Girls'!$C$112</f>
        <v>Penelope Batty</v>
      </c>
      <c r="F48" s="9">
        <v>0.007992210648148148</v>
      </c>
      <c r="G48" s="9"/>
      <c r="H48" s="9"/>
      <c r="I48" s="9"/>
      <c r="J48" s="12"/>
    </row>
    <row r="49" spans="1:10" ht="13.5">
      <c r="A49" s="45"/>
      <c r="B49" s="9"/>
      <c r="C49" s="7" t="s">
        <v>1</v>
      </c>
      <c r="D49" s="8">
        <v>421</v>
      </c>
      <c r="E49" s="7" t="str">
        <f>'[1]U17 Girls'!$C$73</f>
        <v>Amy Barry</v>
      </c>
      <c r="F49" s="9">
        <v>0.009741087962962964</v>
      </c>
      <c r="G49" s="9"/>
      <c r="H49" s="9"/>
      <c r="I49" s="9"/>
      <c r="J49" s="12"/>
    </row>
    <row r="50" spans="1:10" ht="13.5">
      <c r="A50" s="10"/>
      <c r="B50" s="4"/>
      <c r="C50" s="5" t="s">
        <v>14</v>
      </c>
      <c r="D50" s="4">
        <v>475</v>
      </c>
      <c r="E50" s="5" t="str">
        <f>'[1]U17 Girls'!$C$13</f>
        <v>Ella Noble</v>
      </c>
      <c r="F50" s="4"/>
      <c r="G50" s="4"/>
      <c r="H50" s="4"/>
      <c r="I50" s="4"/>
      <c r="J50" s="69"/>
    </row>
    <row r="51" spans="1:10" ht="13.5">
      <c r="A51" s="10"/>
      <c r="B51" s="4"/>
      <c r="C51" s="7" t="s">
        <v>8</v>
      </c>
      <c r="D51" s="4">
        <v>903</v>
      </c>
      <c r="E51" s="5" t="str">
        <f>'[1]U17 Girls'!$C$23</f>
        <v>Stephanie Taylor</v>
      </c>
      <c r="F51" s="4"/>
      <c r="G51" s="4" t="str">
        <f>'[1]U17 Girls'!$C$24</f>
        <v>Charlotte Faries</v>
      </c>
      <c r="H51" s="4"/>
      <c r="I51" s="4"/>
      <c r="J51" s="69"/>
    </row>
    <row r="52" spans="1:10" ht="13.5">
      <c r="A52" s="10"/>
      <c r="B52" s="4"/>
      <c r="C52" s="7" t="s">
        <v>23</v>
      </c>
      <c r="D52" s="4">
        <v>449</v>
      </c>
      <c r="E52" s="5" t="str">
        <f>'[1]U17 Girls'!$C$25</f>
        <v>Kathryn Buntho</v>
      </c>
      <c r="F52" s="4"/>
      <c r="G52" s="4"/>
      <c r="H52" s="4"/>
      <c r="I52" s="4"/>
      <c r="J52" s="69"/>
    </row>
    <row r="53" spans="1:10" ht="15" thickBot="1">
      <c r="A53" s="13"/>
      <c r="B53" s="15"/>
      <c r="C53" s="50" t="s">
        <v>6</v>
      </c>
      <c r="D53" s="15">
        <v>425</v>
      </c>
      <c r="E53" s="50" t="str">
        <f>'[1]U17 Girls'!$C$94</f>
        <v>Emma Smith</v>
      </c>
      <c r="F53" s="80">
        <v>0.0076157407407407415</v>
      </c>
      <c r="G53" s="15" t="str">
        <f>'[1]U17 Girls'!$C$95</f>
        <v>Maisie Relton</v>
      </c>
      <c r="H53" s="53">
        <v>0.007664421296296297</v>
      </c>
      <c r="I53" s="15"/>
      <c r="J53" s="51"/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workbookViewId="0" topLeftCell="A75">
      <selection activeCell="A105" sqref="A105:IV105"/>
    </sheetView>
  </sheetViews>
  <sheetFormatPr defaultColWidth="55.8515625" defaultRowHeight="15"/>
  <cols>
    <col min="1" max="1" width="5.421875" style="86" bestFit="1" customWidth="1"/>
    <col min="2" max="2" width="8.140625" style="97" customWidth="1"/>
    <col min="3" max="3" width="30.421875" style="86" bestFit="1" customWidth="1"/>
    <col min="4" max="4" width="8.421875" style="86" bestFit="1" customWidth="1"/>
    <col min="5" max="5" width="21.8515625" style="86" bestFit="1" customWidth="1"/>
    <col min="6" max="6" width="8.140625" style="97" customWidth="1"/>
    <col min="7" max="7" width="27.140625" style="97" bestFit="1" customWidth="1"/>
    <col min="8" max="8" width="8.140625" style="97" bestFit="1" customWidth="1"/>
    <col min="9" max="9" width="26.140625" style="97" bestFit="1" customWidth="1"/>
    <col min="10" max="10" width="8.140625" style="97" bestFit="1" customWidth="1"/>
    <col min="11" max="11" width="18.421875" style="97" bestFit="1" customWidth="1"/>
    <col min="12" max="12" width="8.140625" style="97" bestFit="1" customWidth="1"/>
    <col min="13" max="13" width="22.28125" style="97" bestFit="1" customWidth="1"/>
    <col min="14" max="14" width="8.140625" style="97" bestFit="1" customWidth="1"/>
    <col min="15" max="15" width="20.421875" style="97" bestFit="1" customWidth="1"/>
    <col min="16" max="16" width="8.140625" style="97" bestFit="1" customWidth="1"/>
    <col min="17" max="17" width="8.140625" style="97" customWidth="1"/>
    <col min="18" max="18" width="28.421875" style="86" bestFit="1" customWidth="1"/>
    <col min="19" max="19" width="8.140625" style="86" bestFit="1" customWidth="1"/>
    <col min="20" max="16384" width="55.8515625" style="86" customWidth="1"/>
  </cols>
  <sheetData>
    <row r="1" spans="1:13" s="40" customFormat="1" ht="13.5">
      <c r="A1" s="38"/>
      <c r="B1" s="39"/>
      <c r="E1" s="38"/>
      <c r="G1" s="41"/>
      <c r="H1" s="41"/>
      <c r="I1" s="41"/>
      <c r="J1" s="41"/>
      <c r="K1" s="41"/>
      <c r="L1" s="41"/>
      <c r="M1" s="41"/>
    </row>
    <row r="2" spans="1:13" s="40" customFormat="1" ht="13.5">
      <c r="A2" s="38"/>
      <c r="B2" s="39"/>
      <c r="E2" s="38"/>
      <c r="G2" s="41"/>
      <c r="H2" s="41"/>
      <c r="I2" s="41"/>
      <c r="J2" s="41"/>
      <c r="K2" s="41"/>
      <c r="L2" s="41"/>
      <c r="M2" s="41"/>
    </row>
    <row r="3" spans="1:13" s="40" customFormat="1" ht="15" thickBot="1">
      <c r="A3" s="38"/>
      <c r="B3" s="39"/>
      <c r="E3" s="38"/>
      <c r="G3" s="41"/>
      <c r="H3" s="41"/>
      <c r="I3" s="41"/>
      <c r="J3" s="41"/>
      <c r="K3" s="41"/>
      <c r="L3" s="41"/>
      <c r="M3" s="41"/>
    </row>
    <row r="4" spans="1:19" ht="13.5">
      <c r="A4" s="101" t="s">
        <v>70</v>
      </c>
      <c r="B4" s="102" t="s">
        <v>71</v>
      </c>
      <c r="C4" s="103" t="s">
        <v>72</v>
      </c>
      <c r="D4" s="103" t="s">
        <v>85</v>
      </c>
      <c r="E4" s="103"/>
      <c r="F4" s="103" t="s">
        <v>65</v>
      </c>
      <c r="G4" s="103"/>
      <c r="H4" s="102" t="s">
        <v>66</v>
      </c>
      <c r="I4" s="102"/>
      <c r="J4" s="102" t="s">
        <v>67</v>
      </c>
      <c r="K4" s="102"/>
      <c r="L4" s="104" t="s">
        <v>68</v>
      </c>
      <c r="M4" s="104"/>
      <c r="N4" s="104" t="s">
        <v>73</v>
      </c>
      <c r="O4" s="104"/>
      <c r="P4" s="105" t="s">
        <v>74</v>
      </c>
      <c r="R4" s="95"/>
      <c r="S4" s="95"/>
    </row>
    <row r="5" spans="1:16" ht="13.5">
      <c r="A5" s="106">
        <v>1</v>
      </c>
      <c r="B5" s="21">
        <v>0.06262839120370371</v>
      </c>
      <c r="C5" s="22" t="s">
        <v>0</v>
      </c>
      <c r="D5" s="22">
        <v>534</v>
      </c>
      <c r="E5" s="22" t="s">
        <v>1677</v>
      </c>
      <c r="F5" s="108">
        <v>0.010625925925925926</v>
      </c>
      <c r="G5" s="109" t="s">
        <v>1678</v>
      </c>
      <c r="H5" s="108">
        <v>0.010473414351851852</v>
      </c>
      <c r="I5" s="109" t="s">
        <v>1679</v>
      </c>
      <c r="J5" s="110">
        <v>0.010458877314814815</v>
      </c>
      <c r="K5" s="109" t="s">
        <v>1680</v>
      </c>
      <c r="L5" s="110">
        <v>0.010332523148148143</v>
      </c>
      <c r="M5" s="109" t="s">
        <v>1681</v>
      </c>
      <c r="N5" s="110">
        <v>0.01029525462962963</v>
      </c>
      <c r="O5" s="109" t="s">
        <v>1682</v>
      </c>
      <c r="P5" s="111">
        <v>0.010442395833333347</v>
      </c>
    </row>
    <row r="6" spans="1:17" s="166" customFormat="1" ht="13.5">
      <c r="A6" s="161">
        <v>2</v>
      </c>
      <c r="B6" s="159">
        <v>0.06280092592592593</v>
      </c>
      <c r="C6" s="162" t="s">
        <v>69</v>
      </c>
      <c r="D6" s="162">
        <v>561</v>
      </c>
      <c r="E6" s="162" t="s">
        <v>1406</v>
      </c>
      <c r="F6" s="163">
        <v>0.010416666666666666</v>
      </c>
      <c r="G6" s="162" t="s">
        <v>1911</v>
      </c>
      <c r="H6" s="159">
        <v>0.010879629629629633</v>
      </c>
      <c r="I6" s="162" t="s">
        <v>1916</v>
      </c>
      <c r="J6" s="160">
        <v>0.010208333333333326</v>
      </c>
      <c r="K6" s="162" t="s">
        <v>1921</v>
      </c>
      <c r="L6" s="160">
        <v>0.010439814814814818</v>
      </c>
      <c r="M6" s="162" t="s">
        <v>1926</v>
      </c>
      <c r="N6" s="160">
        <v>0.010706018518518517</v>
      </c>
      <c r="O6" s="162" t="s">
        <v>1931</v>
      </c>
      <c r="P6" s="164">
        <v>0.010150462962962965</v>
      </c>
      <c r="Q6" s="165"/>
    </row>
    <row r="7" spans="1:19" ht="13.5">
      <c r="A7" s="106">
        <v>3</v>
      </c>
      <c r="B7" s="21">
        <v>0.06294603009259259</v>
      </c>
      <c r="C7" s="22" t="s">
        <v>1</v>
      </c>
      <c r="D7" s="22">
        <v>487</v>
      </c>
      <c r="E7" s="22" t="s">
        <v>1423</v>
      </c>
      <c r="F7" s="108">
        <v>0.010762152777777778</v>
      </c>
      <c r="G7" s="109" t="s">
        <v>1424</v>
      </c>
      <c r="H7" s="108">
        <v>0.010214780092592595</v>
      </c>
      <c r="I7" s="109" t="s">
        <v>1425</v>
      </c>
      <c r="J7" s="110">
        <v>0.010771562499999995</v>
      </c>
      <c r="K7" s="109" t="s">
        <v>1426</v>
      </c>
      <c r="L7" s="110">
        <v>0.010419212962962963</v>
      </c>
      <c r="M7" s="109" t="s">
        <v>1427</v>
      </c>
      <c r="N7" s="110">
        <v>0.010565046296296295</v>
      </c>
      <c r="O7" s="109" t="s">
        <v>1428</v>
      </c>
      <c r="P7" s="111">
        <v>0.01021327546296296</v>
      </c>
      <c r="R7" s="95"/>
      <c r="S7" s="96"/>
    </row>
    <row r="8" spans="1:16" ht="13.5">
      <c r="A8" s="106">
        <v>4</v>
      </c>
      <c r="B8" s="21">
        <v>0.06374583333333333</v>
      </c>
      <c r="C8" s="22" t="s">
        <v>2</v>
      </c>
      <c r="D8" s="22">
        <v>570</v>
      </c>
      <c r="E8" s="22" t="s">
        <v>1839</v>
      </c>
      <c r="F8" s="110">
        <v>0.010131909722222223</v>
      </c>
      <c r="G8" s="109" t="s">
        <v>1840</v>
      </c>
      <c r="H8" s="108">
        <v>0.010597916666666667</v>
      </c>
      <c r="I8" s="109" t="s">
        <v>1841</v>
      </c>
      <c r="J8" s="110">
        <v>0.01094320601851852</v>
      </c>
      <c r="K8" s="109" t="s">
        <v>1842</v>
      </c>
      <c r="L8" s="110">
        <v>0.011218287037037034</v>
      </c>
      <c r="M8" s="109" t="s">
        <v>1843</v>
      </c>
      <c r="N8" s="110">
        <v>0.01070234953703704</v>
      </c>
      <c r="O8" s="109" t="s">
        <v>1844</v>
      </c>
      <c r="P8" s="111">
        <v>0.010152164351851851</v>
      </c>
    </row>
    <row r="9" spans="1:16" ht="13.5">
      <c r="A9" s="106">
        <v>5</v>
      </c>
      <c r="B9" s="21">
        <v>0.0641335300925926</v>
      </c>
      <c r="C9" s="22" t="s">
        <v>34</v>
      </c>
      <c r="D9" s="22">
        <v>529</v>
      </c>
      <c r="E9" s="22" t="s">
        <v>1647</v>
      </c>
      <c r="F9" s="108">
        <v>0.010729166666666666</v>
      </c>
      <c r="G9" s="109" t="s">
        <v>1648</v>
      </c>
      <c r="H9" s="108">
        <f>TIME(0,30,23)-F9</f>
        <v>0.010370370370370372</v>
      </c>
      <c r="I9" s="109" t="s">
        <v>1649</v>
      </c>
      <c r="J9" s="110">
        <v>0.011117199074074078</v>
      </c>
      <c r="K9" s="109" t="s">
        <v>1650</v>
      </c>
      <c r="L9" s="110">
        <v>0.010731064814814811</v>
      </c>
      <c r="M9" s="109" t="s">
        <v>1651</v>
      </c>
      <c r="N9" s="110">
        <v>0.010573333333333337</v>
      </c>
      <c r="O9" s="109" t="s">
        <v>1652</v>
      </c>
      <c r="P9" s="111">
        <v>0.010603402777777778</v>
      </c>
    </row>
    <row r="10" spans="1:16" ht="13.5">
      <c r="A10" s="106">
        <v>6</v>
      </c>
      <c r="B10" s="21">
        <v>0.06429019675925926</v>
      </c>
      <c r="C10" s="22" t="s">
        <v>1</v>
      </c>
      <c r="D10" s="22">
        <v>488</v>
      </c>
      <c r="E10" s="22" t="s">
        <v>1429</v>
      </c>
      <c r="F10" s="108">
        <v>0.010393946759259259</v>
      </c>
      <c r="G10" s="109" t="s">
        <v>1430</v>
      </c>
      <c r="H10" s="108">
        <v>0.011195520833333332</v>
      </c>
      <c r="I10" s="109" t="s">
        <v>1431</v>
      </c>
      <c r="J10" s="110">
        <v>0.010761192129629633</v>
      </c>
      <c r="K10" s="109" t="s">
        <v>1432</v>
      </c>
      <c r="L10" s="110">
        <v>0.010857986111111113</v>
      </c>
      <c r="M10" s="109" t="s">
        <v>1433</v>
      </c>
      <c r="N10" s="110">
        <v>0.010509756944444441</v>
      </c>
      <c r="O10" s="109" t="s">
        <v>1434</v>
      </c>
      <c r="P10" s="111">
        <v>0.010571793981481482</v>
      </c>
    </row>
    <row r="11" spans="1:16" ht="14.25" customHeight="1">
      <c r="A11" s="106">
        <v>7</v>
      </c>
      <c r="B11" s="21">
        <v>0.06448483796296296</v>
      </c>
      <c r="C11" s="22" t="s">
        <v>3</v>
      </c>
      <c r="D11" s="22">
        <v>505</v>
      </c>
      <c r="E11" s="22" t="s">
        <v>1518</v>
      </c>
      <c r="F11" s="108">
        <v>0.010375347222222222</v>
      </c>
      <c r="G11" s="109" t="s">
        <v>1519</v>
      </c>
      <c r="H11" s="108">
        <v>0.011010104166666668</v>
      </c>
      <c r="I11" s="109" t="s">
        <v>1520</v>
      </c>
      <c r="J11" s="110">
        <v>0.010425046296296297</v>
      </c>
      <c r="K11" s="109" t="s">
        <v>1521</v>
      </c>
      <c r="L11" s="110">
        <v>0.010840659722222222</v>
      </c>
      <c r="M11" s="109" t="s">
        <v>1522</v>
      </c>
      <c r="N11" s="110">
        <v>0.011098182870370371</v>
      </c>
      <c r="O11" s="109" t="s">
        <v>1523</v>
      </c>
      <c r="P11" s="111">
        <v>0.010735497685185183</v>
      </c>
    </row>
    <row r="12" spans="1:16" ht="13.5">
      <c r="A12" s="106">
        <v>8</v>
      </c>
      <c r="B12" s="21">
        <v>0.06470358796296295</v>
      </c>
      <c r="C12" s="22" t="s">
        <v>4</v>
      </c>
      <c r="D12" s="22">
        <v>508</v>
      </c>
      <c r="E12" s="22" t="s">
        <v>1532</v>
      </c>
      <c r="F12" s="108">
        <v>0.010215706018518518</v>
      </c>
      <c r="G12" s="138" t="s">
        <v>2126</v>
      </c>
      <c r="H12" s="108">
        <v>0.010653738425925926</v>
      </c>
      <c r="I12" s="109" t="s">
        <v>1534</v>
      </c>
      <c r="J12" s="110">
        <v>0.011247303240740743</v>
      </c>
      <c r="K12" s="109" t="s">
        <v>1535</v>
      </c>
      <c r="L12" s="110">
        <v>0.01074332175925926</v>
      </c>
      <c r="M12" s="109" t="s">
        <v>1536</v>
      </c>
      <c r="N12" s="110">
        <v>0.010715127314814811</v>
      </c>
      <c r="O12" s="109" t="s">
        <v>1537</v>
      </c>
      <c r="P12" s="111">
        <v>0.011128391203703694</v>
      </c>
    </row>
    <row r="13" spans="1:16" ht="13.5">
      <c r="A13" s="106">
        <v>9</v>
      </c>
      <c r="B13" s="21">
        <v>0.06485697916666666</v>
      </c>
      <c r="C13" s="22" t="s">
        <v>5</v>
      </c>
      <c r="D13" s="22">
        <v>549</v>
      </c>
      <c r="E13" s="22" t="s">
        <v>1760</v>
      </c>
      <c r="F13" s="108">
        <v>0.010768900462962963</v>
      </c>
      <c r="G13" s="109" t="s">
        <v>1761</v>
      </c>
      <c r="H13" s="108">
        <v>0.010962430555555553</v>
      </c>
      <c r="I13" s="109" t="s">
        <v>1762</v>
      </c>
      <c r="J13" s="110">
        <v>0.010985798611111115</v>
      </c>
      <c r="K13" s="109" t="s">
        <v>1763</v>
      </c>
      <c r="L13" s="110">
        <v>0.011055057870370373</v>
      </c>
      <c r="M13" s="109" t="s">
        <v>1764</v>
      </c>
      <c r="N13" s="110">
        <v>0.010380439814814811</v>
      </c>
      <c r="O13" s="109" t="s">
        <v>1765</v>
      </c>
      <c r="P13" s="111">
        <v>0.010704351851851847</v>
      </c>
    </row>
    <row r="14" spans="1:16" ht="13.5">
      <c r="A14" s="106">
        <v>10</v>
      </c>
      <c r="B14" s="21">
        <v>0.06516697916666667</v>
      </c>
      <c r="C14" s="22" t="s">
        <v>6</v>
      </c>
      <c r="D14" s="22">
        <v>494</v>
      </c>
      <c r="E14" s="22" t="s">
        <v>1461</v>
      </c>
      <c r="F14" s="108">
        <v>0.010639780092592593</v>
      </c>
      <c r="G14" s="109" t="s">
        <v>1462</v>
      </c>
      <c r="H14" s="108">
        <v>0.010335335648148146</v>
      </c>
      <c r="I14" s="109" t="s">
        <v>1463</v>
      </c>
      <c r="J14" s="110">
        <v>0.010950381944444445</v>
      </c>
      <c r="K14" s="109" t="s">
        <v>1464</v>
      </c>
      <c r="L14" s="110">
        <v>0.011017407407407413</v>
      </c>
      <c r="M14" s="109" t="s">
        <v>1465</v>
      </c>
      <c r="N14" s="110">
        <v>0.011066006944444443</v>
      </c>
      <c r="O14" s="109" t="s">
        <v>1466</v>
      </c>
      <c r="P14" s="111">
        <v>0.011158067129629627</v>
      </c>
    </row>
    <row r="15" spans="1:16" ht="13.5">
      <c r="A15" s="106">
        <v>11</v>
      </c>
      <c r="B15" s="21">
        <v>0.06546304398148149</v>
      </c>
      <c r="C15" s="22" t="s">
        <v>29</v>
      </c>
      <c r="D15" s="22">
        <v>538</v>
      </c>
      <c r="E15" s="22" t="s">
        <v>1701</v>
      </c>
      <c r="F15" s="108">
        <v>0.010439814814814813</v>
      </c>
      <c r="G15" s="109" t="s">
        <v>1702</v>
      </c>
      <c r="H15" s="108">
        <f>TIME(0,30,39)-F15</f>
        <v>0.010844907407407409</v>
      </c>
      <c r="I15" s="109" t="s">
        <v>1703</v>
      </c>
      <c r="J15" s="110">
        <v>0.010703275462962961</v>
      </c>
      <c r="K15" s="109" t="s">
        <v>1704</v>
      </c>
      <c r="L15" s="110">
        <v>0.011812696759259264</v>
      </c>
      <c r="M15" s="109" t="s">
        <v>1705</v>
      </c>
      <c r="N15" s="110">
        <v>0.01107407407407407</v>
      </c>
      <c r="O15" s="109" t="s">
        <v>1706</v>
      </c>
      <c r="P15" s="111">
        <v>0.010582986111111123</v>
      </c>
    </row>
    <row r="16" spans="1:16" ht="13.5">
      <c r="A16" s="106">
        <v>12</v>
      </c>
      <c r="B16" s="21">
        <v>0.06549803240740741</v>
      </c>
      <c r="C16" s="22" t="s">
        <v>7</v>
      </c>
      <c r="D16" s="22">
        <v>498</v>
      </c>
      <c r="E16" s="22" t="s">
        <v>1482</v>
      </c>
      <c r="F16" s="108">
        <v>0.010247650462962962</v>
      </c>
      <c r="G16" s="109" t="s">
        <v>1483</v>
      </c>
      <c r="H16" s="108">
        <v>0.010531828703703705</v>
      </c>
      <c r="I16" s="109" t="s">
        <v>1484</v>
      </c>
      <c r="J16" s="110">
        <v>0.010531481481481485</v>
      </c>
      <c r="K16" s="109" t="s">
        <v>1485</v>
      </c>
      <c r="L16" s="110">
        <v>0.011397141203703706</v>
      </c>
      <c r="M16" s="109" t="s">
        <v>1486</v>
      </c>
      <c r="N16" s="110">
        <v>0.011225428240740729</v>
      </c>
      <c r="O16" s="109" t="s">
        <v>1487</v>
      </c>
      <c r="P16" s="111">
        <v>0.011564502314814824</v>
      </c>
    </row>
    <row r="17" spans="1:16" ht="13.5">
      <c r="A17" s="106">
        <v>13</v>
      </c>
      <c r="B17" s="21">
        <v>0.06556762731481482</v>
      </c>
      <c r="C17" s="22" t="s">
        <v>16</v>
      </c>
      <c r="D17" s="22">
        <v>541</v>
      </c>
      <c r="E17" s="22" t="s">
        <v>1719</v>
      </c>
      <c r="F17" s="108">
        <v>0.011333946759259259</v>
      </c>
      <c r="G17" s="109" t="s">
        <v>1720</v>
      </c>
      <c r="H17" s="108">
        <v>0.010640625000000003</v>
      </c>
      <c r="I17" s="109" t="s">
        <v>1721</v>
      </c>
      <c r="J17" s="110">
        <v>0.011066134259259255</v>
      </c>
      <c r="K17" s="109" t="s">
        <v>1722</v>
      </c>
      <c r="L17" s="110"/>
      <c r="M17" s="109" t="s">
        <v>1723</v>
      </c>
      <c r="N17" s="110"/>
      <c r="O17" s="109" t="s">
        <v>1724</v>
      </c>
      <c r="P17" s="111">
        <v>0.01065597222222222</v>
      </c>
    </row>
    <row r="18" spans="1:16" ht="13.5">
      <c r="A18" s="106">
        <v>14</v>
      </c>
      <c r="B18" s="21">
        <v>0.06565239583333334</v>
      </c>
      <c r="C18" s="22" t="s">
        <v>17</v>
      </c>
      <c r="D18" s="22">
        <v>556</v>
      </c>
      <c r="E18" s="22" t="s">
        <v>1788</v>
      </c>
      <c r="F18" s="108">
        <v>0.010575844907407407</v>
      </c>
      <c r="G18" s="109" t="s">
        <v>1789</v>
      </c>
      <c r="H18" s="108">
        <v>0.010812268518518516</v>
      </c>
      <c r="I18" s="109" t="s">
        <v>1790</v>
      </c>
      <c r="J18" s="110">
        <v>0.0109562962962963</v>
      </c>
      <c r="K18" s="109" t="s">
        <v>1791</v>
      </c>
      <c r="L18" s="110">
        <v>0.011155127314814814</v>
      </c>
      <c r="M18" s="109" t="s">
        <v>1792</v>
      </c>
      <c r="N18" s="110"/>
      <c r="O18" s="109" t="s">
        <v>1793</v>
      </c>
      <c r="P18" s="111"/>
    </row>
    <row r="19" spans="1:16" ht="13.5">
      <c r="A19" s="106">
        <v>15</v>
      </c>
      <c r="B19" s="21">
        <v>0.06605621527777777</v>
      </c>
      <c r="C19" s="22" t="s">
        <v>8</v>
      </c>
      <c r="D19" s="22">
        <v>499</v>
      </c>
      <c r="E19" s="22" t="s">
        <v>1488</v>
      </c>
      <c r="F19" s="108">
        <v>0.010025775462962962</v>
      </c>
      <c r="G19" s="109" t="s">
        <v>1489</v>
      </c>
      <c r="H19" s="108">
        <v>0.010534212962962962</v>
      </c>
      <c r="I19" s="109" t="s">
        <v>1490</v>
      </c>
      <c r="J19" s="110">
        <v>0.01099776620370371</v>
      </c>
      <c r="K19" s="109" t="s">
        <v>1491</v>
      </c>
      <c r="L19" s="110">
        <v>0.01150327546296296</v>
      </c>
      <c r="M19" s="109" t="s">
        <v>1492</v>
      </c>
      <c r="N19" s="110">
        <v>0.01135775462962963</v>
      </c>
      <c r="O19" s="109" t="s">
        <v>1493</v>
      </c>
      <c r="P19" s="111">
        <v>0.01163743055555555</v>
      </c>
    </row>
    <row r="20" spans="1:16" ht="13.5">
      <c r="A20" s="106">
        <v>16</v>
      </c>
      <c r="B20" s="21">
        <v>0.06608989583333334</v>
      </c>
      <c r="C20" s="22" t="s">
        <v>9</v>
      </c>
      <c r="D20" s="22">
        <v>503</v>
      </c>
      <c r="E20" s="22" t="s">
        <v>1509</v>
      </c>
      <c r="F20" s="108">
        <v>0.010636111111111112</v>
      </c>
      <c r="G20" s="109" t="s">
        <v>1510</v>
      </c>
      <c r="H20" s="108">
        <v>0.010993831018518517</v>
      </c>
      <c r="I20" s="109" t="s">
        <v>1511</v>
      </c>
      <c r="J20" s="110">
        <v>0.010739930555555558</v>
      </c>
      <c r="K20" s="109" t="s">
        <v>1512</v>
      </c>
      <c r="L20" s="110">
        <v>0.011191620370370373</v>
      </c>
      <c r="M20" s="109" t="s">
        <v>1513</v>
      </c>
      <c r="N20" s="110">
        <v>0.011034189814814806</v>
      </c>
      <c r="O20" s="109" t="s">
        <v>1514</v>
      </c>
      <c r="P20" s="111">
        <v>0.011494212962962977</v>
      </c>
    </row>
    <row r="21" spans="1:16" ht="13.5">
      <c r="A21" s="106">
        <v>17</v>
      </c>
      <c r="B21" s="21">
        <v>0.06631944444444444</v>
      </c>
      <c r="C21" s="22" t="s">
        <v>0</v>
      </c>
      <c r="D21" s="22">
        <v>535</v>
      </c>
      <c r="E21" s="22" t="s">
        <v>1683</v>
      </c>
      <c r="F21" s="108">
        <v>0.010737881944444444</v>
      </c>
      <c r="G21" s="109" t="s">
        <v>1684</v>
      </c>
      <c r="H21" s="108">
        <v>0.011546296296296294</v>
      </c>
      <c r="I21" s="109" t="s">
        <v>1685</v>
      </c>
      <c r="J21" s="110">
        <v>0.010940902777777779</v>
      </c>
      <c r="K21" s="109" t="s">
        <v>1686</v>
      </c>
      <c r="L21" s="110">
        <v>0.010926886574074077</v>
      </c>
      <c r="M21" s="109" t="s">
        <v>1687</v>
      </c>
      <c r="N21" s="110">
        <v>0.01105934027777778</v>
      </c>
      <c r="O21" s="109" t="s">
        <v>1688</v>
      </c>
      <c r="P21" s="111">
        <v>0.01110813657407407</v>
      </c>
    </row>
    <row r="22" spans="1:17" s="166" customFormat="1" ht="13.5">
      <c r="A22" s="161">
        <v>18</v>
      </c>
      <c r="B22" s="159">
        <v>0.06634259259259259</v>
      </c>
      <c r="C22" s="162" t="s">
        <v>69</v>
      </c>
      <c r="D22" s="162">
        <v>562</v>
      </c>
      <c r="E22" s="162" t="s">
        <v>1407</v>
      </c>
      <c r="F22" s="159">
        <v>0.01082175925925926</v>
      </c>
      <c r="G22" s="159" t="s">
        <v>1912</v>
      </c>
      <c r="H22" s="159">
        <v>0.01100694444444444</v>
      </c>
      <c r="I22" s="159" t="s">
        <v>1917</v>
      </c>
      <c r="J22" s="160">
        <v>0.011041666666666675</v>
      </c>
      <c r="K22" s="160" t="s">
        <v>1922</v>
      </c>
      <c r="L22" s="160">
        <v>0.011041666666666658</v>
      </c>
      <c r="M22" s="160" t="s">
        <v>1927</v>
      </c>
      <c r="N22" s="160">
        <v>0.011273148148148157</v>
      </c>
      <c r="O22" s="160" t="s">
        <v>1932</v>
      </c>
      <c r="P22" s="164">
        <v>0.0111574074074074</v>
      </c>
      <c r="Q22" s="165"/>
    </row>
    <row r="23" spans="1:16" ht="13.5">
      <c r="A23" s="106">
        <v>19</v>
      </c>
      <c r="B23" s="21">
        <v>0.066565625</v>
      </c>
      <c r="C23" s="22" t="s">
        <v>10</v>
      </c>
      <c r="D23" s="22">
        <v>566</v>
      </c>
      <c r="E23" s="20" t="s">
        <v>1944</v>
      </c>
      <c r="F23" s="108">
        <v>0.010505127314814814</v>
      </c>
      <c r="G23" s="23" t="s">
        <v>1945</v>
      </c>
      <c r="H23" s="108">
        <v>0.011033958333333335</v>
      </c>
      <c r="I23" s="23" t="s">
        <v>1946</v>
      </c>
      <c r="J23" s="110">
        <v>0.010844826388888885</v>
      </c>
      <c r="K23" s="23" t="s">
        <v>1947</v>
      </c>
      <c r="L23" s="110">
        <v>0.011435034722222223</v>
      </c>
      <c r="M23" s="23" t="s">
        <v>1948</v>
      </c>
      <c r="N23" s="110">
        <v>0.011523067129629638</v>
      </c>
      <c r="O23" s="109" t="s">
        <v>1949</v>
      </c>
      <c r="P23" s="111">
        <v>0.011223611111111108</v>
      </c>
    </row>
    <row r="24" spans="1:16" ht="13.5">
      <c r="A24" s="106">
        <v>20</v>
      </c>
      <c r="B24" s="21">
        <v>0.06694702546296295</v>
      </c>
      <c r="C24" s="22" t="s">
        <v>43</v>
      </c>
      <c r="D24" s="22">
        <v>564</v>
      </c>
      <c r="E24" s="22" t="s">
        <v>1817</v>
      </c>
      <c r="F24" s="108">
        <v>0.011113078703703705</v>
      </c>
      <c r="G24" s="109" t="s">
        <v>1818</v>
      </c>
      <c r="H24" s="108">
        <v>0.010225810185185185</v>
      </c>
      <c r="I24" s="109" t="s">
        <v>1819</v>
      </c>
      <c r="J24" s="110">
        <v>0.01131701388888889</v>
      </c>
      <c r="K24" s="109" t="s">
        <v>1820</v>
      </c>
      <c r="L24" s="110">
        <v>0.01166612268518518</v>
      </c>
      <c r="M24" s="109" t="s">
        <v>1821</v>
      </c>
      <c r="N24" s="110"/>
      <c r="O24" s="109" t="s">
        <v>1822</v>
      </c>
      <c r="P24" s="111"/>
    </row>
    <row r="25" spans="1:16" ht="13.5">
      <c r="A25" s="106">
        <v>21</v>
      </c>
      <c r="B25" s="21">
        <v>0.06715466435185186</v>
      </c>
      <c r="C25" s="22" t="s">
        <v>11</v>
      </c>
      <c r="D25" s="22">
        <v>497</v>
      </c>
      <c r="E25" s="22" t="s">
        <v>1476</v>
      </c>
      <c r="F25" s="108">
        <v>0.010179166666666666</v>
      </c>
      <c r="G25" s="109" t="s">
        <v>1477</v>
      </c>
      <c r="H25" s="108">
        <v>0.010943483796296297</v>
      </c>
      <c r="I25" s="109" t="s">
        <v>1478</v>
      </c>
      <c r="J25" s="110">
        <v>0.010893287037037038</v>
      </c>
      <c r="K25" s="109" t="s">
        <v>1479</v>
      </c>
      <c r="L25" s="110">
        <v>0.011065509259259261</v>
      </c>
      <c r="M25" s="109" t="s">
        <v>1480</v>
      </c>
      <c r="N25" s="110">
        <v>0.011356898148148144</v>
      </c>
      <c r="O25" s="109" t="s">
        <v>1481</v>
      </c>
      <c r="P25" s="111">
        <v>0.01271631944444445</v>
      </c>
    </row>
    <row r="26" spans="1:16" ht="13.5">
      <c r="A26" s="106">
        <v>22</v>
      </c>
      <c r="B26" s="21">
        <v>0.06775320601851852</v>
      </c>
      <c r="C26" s="22" t="s">
        <v>0</v>
      </c>
      <c r="D26" s="22">
        <v>536</v>
      </c>
      <c r="E26" s="22" t="s">
        <v>1689</v>
      </c>
      <c r="F26" s="108">
        <v>0.01081292824074074</v>
      </c>
      <c r="G26" s="109" t="s">
        <v>1690</v>
      </c>
      <c r="H26" s="108">
        <v>0.011349456018518521</v>
      </c>
      <c r="I26" s="109" t="s">
        <v>1691</v>
      </c>
      <c r="J26" s="110"/>
      <c r="K26" s="109" t="s">
        <v>1692</v>
      </c>
      <c r="L26" s="110"/>
      <c r="M26" s="109" t="s">
        <v>1693</v>
      </c>
      <c r="N26" s="110">
        <v>0.011456319444444446</v>
      </c>
      <c r="O26" s="109" t="s">
        <v>1694</v>
      </c>
      <c r="P26" s="111">
        <v>0.011230601851851853</v>
      </c>
    </row>
    <row r="27" spans="1:16" ht="13.5">
      <c r="A27" s="106">
        <v>23</v>
      </c>
      <c r="B27" s="21">
        <v>0.06787600694444444</v>
      </c>
      <c r="C27" s="22" t="s">
        <v>12</v>
      </c>
      <c r="D27" s="22">
        <v>584</v>
      </c>
      <c r="E27" s="22" t="s">
        <v>1898</v>
      </c>
      <c r="F27" s="108">
        <v>0.011126539351851851</v>
      </c>
      <c r="G27" s="109" t="s">
        <v>1899</v>
      </c>
      <c r="H27" s="108">
        <v>0.010847731481481483</v>
      </c>
      <c r="I27" s="109" t="s">
        <v>1900</v>
      </c>
      <c r="J27" s="110">
        <v>0.011185335648148147</v>
      </c>
      <c r="K27" s="109" t="s">
        <v>1901</v>
      </c>
      <c r="L27" s="110">
        <v>0.011540127314814817</v>
      </c>
      <c r="M27" s="109" t="s">
        <v>540</v>
      </c>
      <c r="N27" s="110">
        <v>0.011756944444444445</v>
      </c>
      <c r="O27" s="109" t="s">
        <v>1902</v>
      </c>
      <c r="P27" s="111">
        <v>0.011419328703703699</v>
      </c>
    </row>
    <row r="28" spans="1:16" ht="13.5">
      <c r="A28" s="106">
        <v>24</v>
      </c>
      <c r="B28" s="21">
        <v>0.06790355324074075</v>
      </c>
      <c r="C28" s="22" t="s">
        <v>13</v>
      </c>
      <c r="D28" s="22">
        <v>532</v>
      </c>
      <c r="E28" s="22" t="s">
        <v>1665</v>
      </c>
      <c r="F28" s="108">
        <v>0.010829016203703704</v>
      </c>
      <c r="G28" s="109" t="s">
        <v>1666</v>
      </c>
      <c r="H28" s="108">
        <v>0.01124787037037037</v>
      </c>
      <c r="I28" s="109" t="s">
        <v>1667</v>
      </c>
      <c r="J28" s="110">
        <v>0.011210000000000001</v>
      </c>
      <c r="K28" s="109" t="s">
        <v>1668</v>
      </c>
      <c r="L28" s="110">
        <v>0.011370486111111112</v>
      </c>
      <c r="M28" s="109" t="s">
        <v>1669</v>
      </c>
      <c r="N28" s="110">
        <v>0.011750879629629625</v>
      </c>
      <c r="O28" s="109" t="s">
        <v>1670</v>
      </c>
      <c r="P28" s="111">
        <v>0.01149530092592594</v>
      </c>
    </row>
    <row r="29" spans="1:16" ht="13.5">
      <c r="A29" s="106">
        <v>25</v>
      </c>
      <c r="B29" s="21">
        <v>0.0679639236111111</v>
      </c>
      <c r="C29" s="22" t="s">
        <v>14</v>
      </c>
      <c r="D29" s="22">
        <v>492</v>
      </c>
      <c r="E29" s="22" t="s">
        <v>1450</v>
      </c>
      <c r="F29" s="108">
        <v>0.010570682870370371</v>
      </c>
      <c r="G29" s="109" t="s">
        <v>1451</v>
      </c>
      <c r="H29" s="108">
        <v>0.010788692129629629</v>
      </c>
      <c r="I29" s="109" t="s">
        <v>1452</v>
      </c>
      <c r="J29" s="110">
        <v>0.011508831018518517</v>
      </c>
      <c r="K29" s="109" t="s">
        <v>1453</v>
      </c>
      <c r="L29" s="110">
        <v>0.011087546296296304</v>
      </c>
      <c r="M29" s="109" t="s">
        <v>1454</v>
      </c>
      <c r="N29" s="110">
        <v>0.012559641203703703</v>
      </c>
      <c r="O29" s="109" t="s">
        <v>1455</v>
      </c>
      <c r="P29" s="111">
        <v>0.011448530092592578</v>
      </c>
    </row>
    <row r="30" spans="1:16" ht="13.5">
      <c r="A30" s="106">
        <v>26</v>
      </c>
      <c r="B30" s="21">
        <v>0.06800015046296297</v>
      </c>
      <c r="C30" s="22" t="s">
        <v>15</v>
      </c>
      <c r="D30" s="22">
        <v>519</v>
      </c>
      <c r="E30" s="22" t="s">
        <v>1594</v>
      </c>
      <c r="F30" s="108">
        <v>0.01053607638888889</v>
      </c>
      <c r="G30" s="109" t="s">
        <v>1595</v>
      </c>
      <c r="H30" s="108">
        <v>0.010982754629629629</v>
      </c>
      <c r="I30" s="109" t="s">
        <v>1596</v>
      </c>
      <c r="J30" s="110">
        <v>0.01101261574074074</v>
      </c>
      <c r="K30" s="109" t="s">
        <v>1597</v>
      </c>
      <c r="L30" s="110">
        <v>0.011721759259259258</v>
      </c>
      <c r="M30" s="109" t="s">
        <v>1598</v>
      </c>
      <c r="N30" s="110">
        <v>0.011931863425925934</v>
      </c>
      <c r="O30" s="109" t="s">
        <v>1599</v>
      </c>
      <c r="P30" s="111">
        <v>0.011815081018518518</v>
      </c>
    </row>
    <row r="31" spans="1:16" ht="13.5">
      <c r="A31" s="106">
        <v>27</v>
      </c>
      <c r="B31" s="21">
        <v>0.0682559837962963</v>
      </c>
      <c r="C31" s="22" t="s">
        <v>33</v>
      </c>
      <c r="D31" s="22">
        <v>576</v>
      </c>
      <c r="E31" s="22" t="s">
        <v>1870</v>
      </c>
      <c r="F31" s="108"/>
      <c r="G31" s="109" t="s">
        <v>1871</v>
      </c>
      <c r="H31" s="108"/>
      <c r="I31" s="109" t="s">
        <v>1936</v>
      </c>
      <c r="J31" s="110"/>
      <c r="K31" s="109" t="s">
        <v>1872</v>
      </c>
      <c r="L31" s="110">
        <v>0.011323460648148154</v>
      </c>
      <c r="M31" s="109" t="s">
        <v>1873</v>
      </c>
      <c r="N31" s="110">
        <v>0.011814236111111105</v>
      </c>
      <c r="O31" s="109" t="s">
        <v>1874</v>
      </c>
      <c r="P31" s="111">
        <v>0.012015625000000002</v>
      </c>
    </row>
    <row r="32" spans="1:16" ht="13.5">
      <c r="A32" s="106">
        <v>28</v>
      </c>
      <c r="B32" s="21">
        <v>0.06833202546296296</v>
      </c>
      <c r="C32" s="22" t="s">
        <v>16</v>
      </c>
      <c r="D32" s="22">
        <v>542</v>
      </c>
      <c r="E32" s="22" t="s">
        <v>1725</v>
      </c>
      <c r="F32" s="108">
        <v>0.010948877314814816</v>
      </c>
      <c r="G32" s="109" t="s">
        <v>1726</v>
      </c>
      <c r="H32" s="108">
        <v>0.011180752314814812</v>
      </c>
      <c r="I32" s="109" t="s">
        <v>1727</v>
      </c>
      <c r="J32" s="110">
        <v>0.011244988425925927</v>
      </c>
      <c r="K32" s="109" t="s">
        <v>1728</v>
      </c>
      <c r="L32" s="110">
        <v>0.011553194444444442</v>
      </c>
      <c r="M32" s="109" t="s">
        <v>1729</v>
      </c>
      <c r="N32" s="110">
        <v>0.011745335648148149</v>
      </c>
      <c r="O32" s="109" t="s">
        <v>1730</v>
      </c>
      <c r="P32" s="111">
        <v>0.011658877314814818</v>
      </c>
    </row>
    <row r="33" spans="1:16" ht="13.5">
      <c r="A33" s="106">
        <v>29</v>
      </c>
      <c r="B33" s="21">
        <v>0.06882341435185185</v>
      </c>
      <c r="C33" s="22" t="s">
        <v>44</v>
      </c>
      <c r="D33" s="22">
        <v>568</v>
      </c>
      <c r="E33" s="22" t="s">
        <v>1834</v>
      </c>
      <c r="F33" s="108"/>
      <c r="G33" s="109"/>
      <c r="H33" s="108"/>
      <c r="I33" s="109" t="s">
        <v>1835</v>
      </c>
      <c r="J33" s="110">
        <v>0.01134877314814815</v>
      </c>
      <c r="K33" s="109" t="s">
        <v>1836</v>
      </c>
      <c r="L33" s="110">
        <v>0.01136030092592593</v>
      </c>
      <c r="M33" s="109" t="s">
        <v>1837</v>
      </c>
      <c r="N33" s="110">
        <v>0.01102048611111111</v>
      </c>
      <c r="O33" s="109" t="s">
        <v>1838</v>
      </c>
      <c r="P33" s="111">
        <v>0.012087453703703704</v>
      </c>
    </row>
    <row r="34" spans="1:19" ht="13.5">
      <c r="A34" s="106">
        <v>30</v>
      </c>
      <c r="B34" s="23">
        <v>0.06907407407407408</v>
      </c>
      <c r="C34" s="20" t="s">
        <v>1405</v>
      </c>
      <c r="D34" s="22">
        <v>514</v>
      </c>
      <c r="E34" s="20" t="s">
        <v>1567</v>
      </c>
      <c r="F34" s="113">
        <v>0.010697569444444445</v>
      </c>
      <c r="G34" s="110" t="s">
        <v>1568</v>
      </c>
      <c r="H34" s="113">
        <v>0.011851307870370366</v>
      </c>
      <c r="I34" s="110" t="s">
        <v>1569</v>
      </c>
      <c r="J34" s="110"/>
      <c r="K34" s="110" t="s">
        <v>1570</v>
      </c>
      <c r="L34" s="110"/>
      <c r="M34" s="110" t="s">
        <v>1571</v>
      </c>
      <c r="N34" s="110"/>
      <c r="O34" s="110" t="s">
        <v>1572</v>
      </c>
      <c r="P34" s="111"/>
      <c r="R34" s="95"/>
      <c r="S34" s="97"/>
    </row>
    <row r="35" spans="1:16" ht="13.5">
      <c r="A35" s="106">
        <v>31</v>
      </c>
      <c r="B35" s="21">
        <v>0.06908564814814815</v>
      </c>
      <c r="C35" s="22" t="s">
        <v>45</v>
      </c>
      <c r="D35" s="22">
        <v>575</v>
      </c>
      <c r="E35" s="22" t="s">
        <v>1866</v>
      </c>
      <c r="F35" s="108">
        <v>0.010820289351851852</v>
      </c>
      <c r="G35" s="109" t="s">
        <v>1867</v>
      </c>
      <c r="H35" s="132">
        <v>0.010676006944444443</v>
      </c>
      <c r="I35" s="109" t="s">
        <v>1868</v>
      </c>
      <c r="J35" s="132">
        <v>0.01210454861111111</v>
      </c>
      <c r="K35" s="109" t="s">
        <v>1869</v>
      </c>
      <c r="L35" s="132">
        <v>0.01155219907407408</v>
      </c>
      <c r="M35" s="109" t="s">
        <v>1069</v>
      </c>
      <c r="N35" s="110"/>
      <c r="O35" s="109" t="s">
        <v>1073</v>
      </c>
      <c r="P35" s="111"/>
    </row>
    <row r="36" spans="1:16" ht="13.5">
      <c r="A36" s="106">
        <v>32</v>
      </c>
      <c r="B36" s="21">
        <v>0.06914293981481481</v>
      </c>
      <c r="C36" s="22" t="s">
        <v>6</v>
      </c>
      <c r="D36" s="22">
        <v>495</v>
      </c>
      <c r="E36" s="22" t="s">
        <v>1467</v>
      </c>
      <c r="F36" s="108">
        <v>0.011074155092592594</v>
      </c>
      <c r="G36" s="109" t="s">
        <v>1468</v>
      </c>
      <c r="H36" s="108">
        <v>0.011284953703703702</v>
      </c>
      <c r="I36" s="109" t="s">
        <v>1469</v>
      </c>
      <c r="J36" s="110">
        <v>0.011520868055555557</v>
      </c>
      <c r="K36" s="109" t="s">
        <v>1470</v>
      </c>
      <c r="L36" s="110">
        <v>0.0115508912037037</v>
      </c>
      <c r="M36" s="109" t="s">
        <v>1471</v>
      </c>
      <c r="N36" s="110">
        <v>0.012129351851851863</v>
      </c>
      <c r="O36" s="109" t="s">
        <v>1472</v>
      </c>
      <c r="P36" s="111">
        <v>0.011582719907407397</v>
      </c>
    </row>
    <row r="37" spans="1:16" ht="13.5">
      <c r="A37" s="106">
        <v>33</v>
      </c>
      <c r="B37" s="21">
        <v>0.06924197916666668</v>
      </c>
      <c r="C37" s="22" t="s">
        <v>46</v>
      </c>
      <c r="D37" s="22">
        <v>554</v>
      </c>
      <c r="E37" s="22" t="s">
        <v>1780</v>
      </c>
      <c r="F37" s="108">
        <v>0.011609918981481481</v>
      </c>
      <c r="G37" s="109" t="s">
        <v>1781</v>
      </c>
      <c r="H37" s="108"/>
      <c r="I37" s="109" t="s">
        <v>1782</v>
      </c>
      <c r="J37" s="110"/>
      <c r="K37" s="109" t="s">
        <v>1783</v>
      </c>
      <c r="L37" s="113">
        <v>0.011790046296296305</v>
      </c>
      <c r="M37" s="109" t="s">
        <v>1784</v>
      </c>
      <c r="N37" s="110">
        <v>0.01149298611111111</v>
      </c>
      <c r="O37" s="109" t="s">
        <v>1785</v>
      </c>
      <c r="P37" s="111">
        <v>0.01165833333333334</v>
      </c>
    </row>
    <row r="38" spans="1:16" ht="13.5">
      <c r="A38" s="106">
        <v>34</v>
      </c>
      <c r="B38" s="21">
        <v>0.0693110300925926</v>
      </c>
      <c r="C38" s="22" t="s">
        <v>47</v>
      </c>
      <c r="D38" s="22">
        <v>552</v>
      </c>
      <c r="E38" s="22" t="s">
        <v>1774</v>
      </c>
      <c r="F38" s="108">
        <v>0.011082291666666667</v>
      </c>
      <c r="G38" s="109" t="s">
        <v>1775</v>
      </c>
      <c r="H38" s="108">
        <v>0.01125972222222222</v>
      </c>
      <c r="I38" s="109" t="s">
        <v>1776</v>
      </c>
      <c r="J38" s="110"/>
      <c r="K38" s="109" t="s">
        <v>1777</v>
      </c>
      <c r="L38" s="110">
        <v>0.04531369212962963</v>
      </c>
      <c r="M38" s="109" t="s">
        <v>1778</v>
      </c>
      <c r="N38" s="110">
        <v>0.012093715277777778</v>
      </c>
      <c r="O38" s="109" t="s">
        <v>1779</v>
      </c>
      <c r="P38" s="111">
        <v>0.011903622685185189</v>
      </c>
    </row>
    <row r="39" spans="1:16" ht="13.5">
      <c r="A39" s="106">
        <v>35</v>
      </c>
      <c r="B39" s="21">
        <v>0.06932106481481481</v>
      </c>
      <c r="C39" s="22" t="s">
        <v>17</v>
      </c>
      <c r="D39" s="22">
        <v>557</v>
      </c>
      <c r="E39" s="22" t="s">
        <v>1794</v>
      </c>
      <c r="F39" s="108">
        <v>0.011195486111111111</v>
      </c>
      <c r="G39" s="109" t="s">
        <v>1795</v>
      </c>
      <c r="H39" s="108">
        <v>0.012026585648148149</v>
      </c>
      <c r="I39" s="109" t="s">
        <v>1796</v>
      </c>
      <c r="J39" s="110">
        <v>0.011503194444444444</v>
      </c>
      <c r="K39" s="109" t="s">
        <v>1797</v>
      </c>
      <c r="L39" s="110">
        <v>0.011486770833333326</v>
      </c>
      <c r="M39" s="109" t="s">
        <v>1798</v>
      </c>
      <c r="N39" s="110">
        <v>0.011662418981481487</v>
      </c>
      <c r="O39" s="109" t="s">
        <v>1799</v>
      </c>
      <c r="P39" s="111">
        <v>0.011446608796296297</v>
      </c>
    </row>
    <row r="40" spans="1:16" ht="13.5">
      <c r="A40" s="106">
        <v>36</v>
      </c>
      <c r="B40" s="21">
        <v>0.06932461805555555</v>
      </c>
      <c r="C40" s="22" t="s">
        <v>18</v>
      </c>
      <c r="D40" s="22">
        <v>522</v>
      </c>
      <c r="E40" s="22" t="s">
        <v>1937</v>
      </c>
      <c r="F40" s="108">
        <v>0.011866354166666667</v>
      </c>
      <c r="G40" s="109" t="s">
        <v>1938</v>
      </c>
      <c r="H40" s="108">
        <v>0.010722499999999994</v>
      </c>
      <c r="I40" s="109" t="s">
        <v>1939</v>
      </c>
      <c r="J40" s="110">
        <v>0.011778043981481485</v>
      </c>
      <c r="K40" s="109" t="s">
        <v>1940</v>
      </c>
      <c r="L40" s="110">
        <v>0.0119147800925926</v>
      </c>
      <c r="M40" s="109" t="s">
        <v>1941</v>
      </c>
      <c r="N40" s="110">
        <v>0.011905046296296296</v>
      </c>
      <c r="O40" s="109" t="s">
        <v>1942</v>
      </c>
      <c r="P40" s="111">
        <v>0.011137893518518509</v>
      </c>
    </row>
    <row r="41" spans="1:16" ht="13.5">
      <c r="A41" s="106">
        <v>37</v>
      </c>
      <c r="B41" s="21">
        <v>0.06945112268518518</v>
      </c>
      <c r="C41" s="22" t="s">
        <v>2</v>
      </c>
      <c r="D41" s="22">
        <v>571</v>
      </c>
      <c r="E41" s="22" t="s">
        <v>1845</v>
      </c>
      <c r="F41" s="108">
        <v>0.010680127314814816</v>
      </c>
      <c r="G41" s="109" t="s">
        <v>1846</v>
      </c>
      <c r="H41" s="108">
        <v>0.011552013888888888</v>
      </c>
      <c r="I41" s="109" t="s">
        <v>1847</v>
      </c>
      <c r="J41" s="110">
        <v>0.011941550925925921</v>
      </c>
      <c r="K41" s="109" t="s">
        <v>1848</v>
      </c>
      <c r="L41" s="110">
        <v>0.011253969907407416</v>
      </c>
      <c r="M41" s="109" t="s">
        <v>1849</v>
      </c>
      <c r="N41" s="110">
        <v>0.012507951388888883</v>
      </c>
      <c r="O41" s="109" t="s">
        <v>1850</v>
      </c>
      <c r="P41" s="111">
        <v>0.011515509259259253</v>
      </c>
    </row>
    <row r="42" spans="1:16" ht="13.5">
      <c r="A42" s="106">
        <v>38</v>
      </c>
      <c r="B42" s="21">
        <v>0.06958086805555556</v>
      </c>
      <c r="C42" s="22" t="s">
        <v>94</v>
      </c>
      <c r="D42" s="22">
        <v>491</v>
      </c>
      <c r="E42" s="22" t="s">
        <v>1444</v>
      </c>
      <c r="F42" s="108">
        <v>0.010446527777777777</v>
      </c>
      <c r="G42" s="109" t="s">
        <v>1445</v>
      </c>
      <c r="H42" s="108">
        <v>0.011441932870370371</v>
      </c>
      <c r="I42" s="109" t="s">
        <v>1446</v>
      </c>
      <c r="J42" s="110">
        <v>0.011830486111111111</v>
      </c>
      <c r="K42" s="109" t="s">
        <v>1447</v>
      </c>
      <c r="L42" s="110">
        <v>0.012177384259259252</v>
      </c>
      <c r="M42" s="109" t="s">
        <v>1448</v>
      </c>
      <c r="N42" s="110">
        <v>0.011723657407407412</v>
      </c>
      <c r="O42" s="109" t="s">
        <v>1449</v>
      </c>
      <c r="P42" s="111">
        <v>0.01196087962962964</v>
      </c>
    </row>
    <row r="43" spans="1:16" ht="13.5">
      <c r="A43" s="106">
        <v>39</v>
      </c>
      <c r="B43" s="21">
        <v>0.07003475694444444</v>
      </c>
      <c r="C43" s="22" t="s">
        <v>19</v>
      </c>
      <c r="D43" s="22">
        <v>559</v>
      </c>
      <c r="E43" s="22" t="s">
        <v>1806</v>
      </c>
      <c r="F43" s="108">
        <v>0.01077619212962963</v>
      </c>
      <c r="G43" s="109" t="s">
        <v>1807</v>
      </c>
      <c r="H43" s="108">
        <v>0.011596064814814816</v>
      </c>
      <c r="I43" s="109" t="s">
        <v>1808</v>
      </c>
      <c r="J43" s="110">
        <v>0.010839050925925922</v>
      </c>
      <c r="K43" s="109" t="s">
        <v>1809</v>
      </c>
      <c r="L43" s="110">
        <v>0.011985486111111117</v>
      </c>
      <c r="M43" s="109" t="s">
        <v>1810</v>
      </c>
      <c r="N43" s="110">
        <v>0.012321527777777772</v>
      </c>
      <c r="O43" s="109" t="s">
        <v>1811</v>
      </c>
      <c r="P43" s="111">
        <v>0.012516435185185186</v>
      </c>
    </row>
    <row r="44" spans="1:16" ht="13.5">
      <c r="A44" s="106">
        <v>40</v>
      </c>
      <c r="B44" s="30">
        <v>0.07010980324074075</v>
      </c>
      <c r="C44" s="22" t="s">
        <v>54</v>
      </c>
      <c r="D44" s="22">
        <v>583</v>
      </c>
      <c r="E44" s="22" t="s">
        <v>1893</v>
      </c>
      <c r="F44" s="113">
        <v>0.010831597222222223</v>
      </c>
      <c r="G44" s="108" t="s">
        <v>1056</v>
      </c>
      <c r="H44" s="113">
        <v>0.012425844907407406</v>
      </c>
      <c r="I44" s="108" t="s">
        <v>1894</v>
      </c>
      <c r="J44" s="113">
        <v>0.012409687500000002</v>
      </c>
      <c r="K44" s="110" t="s">
        <v>1895</v>
      </c>
      <c r="L44" s="110">
        <f>TIME(1,8,25)-J44-H44-F44</f>
        <v>0.011844444444444444</v>
      </c>
      <c r="M44" s="110" t="s">
        <v>1896</v>
      </c>
      <c r="N44" s="110">
        <f>TIME(1,24,22)-L44-J44-H44-F44</f>
        <v>0.011076388888888887</v>
      </c>
      <c r="O44" s="110" t="s">
        <v>1897</v>
      </c>
      <c r="P44" s="111">
        <f>B44-F44-H44-J44-L44-N44</f>
        <v>0.011521840277777784</v>
      </c>
    </row>
    <row r="45" spans="1:17" s="166" customFormat="1" ht="13.5">
      <c r="A45" s="161">
        <v>41</v>
      </c>
      <c r="B45" s="159">
        <v>0.07019675925925926</v>
      </c>
      <c r="C45" s="162" t="s">
        <v>69</v>
      </c>
      <c r="D45" s="162">
        <v>563</v>
      </c>
      <c r="E45" s="162" t="s">
        <v>1408</v>
      </c>
      <c r="F45" s="159">
        <v>0.010960648148148148</v>
      </c>
      <c r="G45" s="159" t="s">
        <v>1913</v>
      </c>
      <c r="H45" s="159">
        <v>0.011261574074074075</v>
      </c>
      <c r="I45" s="159" t="s">
        <v>1918</v>
      </c>
      <c r="J45" s="160">
        <v>0.011446759259259257</v>
      </c>
      <c r="K45" s="160" t="s">
        <v>1923</v>
      </c>
      <c r="L45" s="160">
        <v>0.012511574074074078</v>
      </c>
      <c r="M45" s="160" t="s">
        <v>1928</v>
      </c>
      <c r="N45" s="160">
        <v>0.011956018518518519</v>
      </c>
      <c r="O45" s="160" t="s">
        <v>1933</v>
      </c>
      <c r="P45" s="164">
        <v>0.012060185185185188</v>
      </c>
      <c r="Q45" s="165"/>
    </row>
    <row r="46" spans="1:16" ht="13.5">
      <c r="A46" s="106">
        <v>42</v>
      </c>
      <c r="B46" s="21">
        <v>0.07027126157407408</v>
      </c>
      <c r="C46" s="22" t="s">
        <v>20</v>
      </c>
      <c r="D46" s="22">
        <v>512</v>
      </c>
      <c r="E46" s="22" t="s">
        <v>1556</v>
      </c>
      <c r="F46" s="108">
        <v>0.011372071759259259</v>
      </c>
      <c r="G46" s="109" t="s">
        <v>1557</v>
      </c>
      <c r="H46" s="108">
        <v>0.011730856481481483</v>
      </c>
      <c r="I46" s="109" t="s">
        <v>1558</v>
      </c>
      <c r="J46" s="110">
        <v>0.011377129629629626</v>
      </c>
      <c r="K46" s="109" t="s">
        <v>1559</v>
      </c>
      <c r="L46" s="110">
        <v>0.011959375000000001</v>
      </c>
      <c r="M46" s="109" t="s">
        <v>1558</v>
      </c>
      <c r="N46" s="110">
        <v>0.012018206018518517</v>
      </c>
      <c r="O46" s="109" t="s">
        <v>1560</v>
      </c>
      <c r="P46" s="111">
        <v>0.011813622685185196</v>
      </c>
    </row>
    <row r="47" spans="1:16" ht="13.5">
      <c r="A47" s="106">
        <v>43</v>
      </c>
      <c r="B47" s="21">
        <v>0.07053336805555556</v>
      </c>
      <c r="C47" s="22" t="s">
        <v>48</v>
      </c>
      <c r="D47" s="22">
        <v>588</v>
      </c>
      <c r="E47" s="22" t="s">
        <v>1904</v>
      </c>
      <c r="F47" s="108">
        <v>0.012600694444444444</v>
      </c>
      <c r="G47" s="109" t="s">
        <v>1905</v>
      </c>
      <c r="H47" s="108">
        <v>0.011492511574074079</v>
      </c>
      <c r="I47" s="109" t="s">
        <v>1906</v>
      </c>
      <c r="J47" s="110">
        <v>0.011680601851851848</v>
      </c>
      <c r="K47" s="109" t="s">
        <v>1907</v>
      </c>
      <c r="L47" s="110"/>
      <c r="M47" s="109" t="s">
        <v>1908</v>
      </c>
      <c r="N47" s="110"/>
      <c r="O47" s="109" t="s">
        <v>1909</v>
      </c>
      <c r="P47" s="111">
        <v>0.01252303240740741</v>
      </c>
    </row>
    <row r="48" spans="1:16" ht="13.5">
      <c r="A48" s="106">
        <v>44</v>
      </c>
      <c r="B48" s="21">
        <v>0.07053336805555556</v>
      </c>
      <c r="C48" s="22" t="s">
        <v>1</v>
      </c>
      <c r="D48" s="22">
        <v>489</v>
      </c>
      <c r="E48" s="22" t="s">
        <v>1435</v>
      </c>
      <c r="F48" s="108">
        <v>0.012600694444444444</v>
      </c>
      <c r="G48" s="109" t="s">
        <v>1436</v>
      </c>
      <c r="H48" s="108">
        <v>0.011492511574074079</v>
      </c>
      <c r="I48" s="109" t="s">
        <v>1437</v>
      </c>
      <c r="J48" s="108">
        <v>0.011680601851851848</v>
      </c>
      <c r="K48" s="109" t="s">
        <v>1438</v>
      </c>
      <c r="L48" s="110"/>
      <c r="M48" s="109" t="s">
        <v>1439</v>
      </c>
      <c r="N48" s="110"/>
      <c r="O48" s="109" t="s">
        <v>1440</v>
      </c>
      <c r="P48" s="112">
        <v>0.01252303240740741</v>
      </c>
    </row>
    <row r="49" spans="1:16" ht="13.5">
      <c r="A49" s="106">
        <v>45</v>
      </c>
      <c r="B49" s="21">
        <v>0.07119131944444444</v>
      </c>
      <c r="C49" s="22" t="s">
        <v>21</v>
      </c>
      <c r="D49" s="22">
        <v>547</v>
      </c>
      <c r="E49" s="22" t="s">
        <v>1753</v>
      </c>
      <c r="F49" s="108">
        <v>0.010847997685185186</v>
      </c>
      <c r="G49" s="109" t="s">
        <v>1754</v>
      </c>
      <c r="H49" s="108">
        <v>0.011468206018518516</v>
      </c>
      <c r="I49" s="109" t="s">
        <v>1755</v>
      </c>
      <c r="J49" s="110">
        <v>0.011692905092592593</v>
      </c>
      <c r="K49" s="109" t="s">
        <v>1756</v>
      </c>
      <c r="L49" s="110">
        <v>0.011332442129629632</v>
      </c>
      <c r="M49" s="109" t="s">
        <v>1757</v>
      </c>
      <c r="N49" s="110">
        <v>0.011531134259259258</v>
      </c>
      <c r="O49" s="109" t="s">
        <v>1758</v>
      </c>
      <c r="P49" s="111">
        <v>0.014318634259259257</v>
      </c>
    </row>
    <row r="50" spans="1:16" ht="13.5">
      <c r="A50" s="106">
        <v>46</v>
      </c>
      <c r="B50" s="21">
        <v>0.07125771990740741</v>
      </c>
      <c r="C50" s="22" t="s">
        <v>22</v>
      </c>
      <c r="D50" s="22">
        <v>524</v>
      </c>
      <c r="E50" s="22" t="s">
        <v>1617</v>
      </c>
      <c r="F50" s="108">
        <v>0.011514849537037039</v>
      </c>
      <c r="G50" s="109" t="s">
        <v>1618</v>
      </c>
      <c r="H50" s="108">
        <v>0.011541018518518515</v>
      </c>
      <c r="I50" s="109" t="s">
        <v>1619</v>
      </c>
      <c r="J50" s="110">
        <v>0.011238888888888889</v>
      </c>
      <c r="K50" s="109" t="s">
        <v>1620</v>
      </c>
      <c r="L50" s="110">
        <v>0.012077581018518524</v>
      </c>
      <c r="M50" s="109" t="s">
        <v>1621</v>
      </c>
      <c r="N50" s="110">
        <v>0.012948645833333335</v>
      </c>
      <c r="O50" s="109" t="s">
        <v>1622</v>
      </c>
      <c r="P50" s="111">
        <v>0.01193673611111111</v>
      </c>
    </row>
    <row r="51" spans="1:16" ht="13.5">
      <c r="A51" s="106">
        <v>47</v>
      </c>
      <c r="B51" s="21">
        <v>0.07125864583333334</v>
      </c>
      <c r="C51" s="22" t="s">
        <v>23</v>
      </c>
      <c r="D51" s="22">
        <v>544</v>
      </c>
      <c r="E51" s="22" t="s">
        <v>1736</v>
      </c>
      <c r="F51" s="108">
        <v>0.010521909722222222</v>
      </c>
      <c r="G51" s="109" t="s">
        <v>1737</v>
      </c>
      <c r="H51" s="108">
        <v>0.011308530092592594</v>
      </c>
      <c r="I51" s="109" t="s">
        <v>1738</v>
      </c>
      <c r="J51" s="110">
        <v>0.011923182870370367</v>
      </c>
      <c r="K51" s="109" t="s">
        <v>1739</v>
      </c>
      <c r="L51" s="110">
        <v>0.012632337962962967</v>
      </c>
      <c r="M51" s="109" t="s">
        <v>1740</v>
      </c>
      <c r="N51" s="110">
        <v>0.013476539351851856</v>
      </c>
      <c r="O51" s="109" t="s">
        <v>1741</v>
      </c>
      <c r="P51" s="111">
        <v>0.011396145833333336</v>
      </c>
    </row>
    <row r="52" spans="1:16" ht="13.5">
      <c r="A52" s="106">
        <v>48</v>
      </c>
      <c r="B52" s="21">
        <v>0.07129629629629629</v>
      </c>
      <c r="C52" s="22" t="s">
        <v>8</v>
      </c>
      <c r="D52" s="22">
        <v>500</v>
      </c>
      <c r="E52" s="22" t="s">
        <v>1500</v>
      </c>
      <c r="F52" s="108">
        <v>0.011338159722222222</v>
      </c>
      <c r="G52" s="108" t="s">
        <v>1501</v>
      </c>
      <c r="H52" s="108">
        <v>0.011997986111111114</v>
      </c>
      <c r="I52" s="108" t="s">
        <v>1502</v>
      </c>
      <c r="J52" s="108">
        <v>0.011762314814814816</v>
      </c>
      <c r="K52" s="110" t="s">
        <v>1503</v>
      </c>
      <c r="L52" s="110"/>
      <c r="M52" s="110" t="s">
        <v>1504</v>
      </c>
      <c r="N52" s="110"/>
      <c r="O52" s="110" t="s">
        <v>1505</v>
      </c>
      <c r="P52" s="111"/>
    </row>
    <row r="53" spans="1:16" ht="13.5">
      <c r="A53" s="106">
        <v>49</v>
      </c>
      <c r="B53" s="30">
        <v>0.07147677083333333</v>
      </c>
      <c r="C53" s="22" t="s">
        <v>43</v>
      </c>
      <c r="D53" s="22">
        <v>565</v>
      </c>
      <c r="E53" s="22" t="s">
        <v>1823</v>
      </c>
      <c r="F53" s="113">
        <v>0.01080474537037037</v>
      </c>
      <c r="G53" s="108" t="s">
        <v>1824</v>
      </c>
      <c r="H53" s="113">
        <v>0.011955520833333334</v>
      </c>
      <c r="I53" s="108" t="s">
        <v>1825</v>
      </c>
      <c r="J53" s="110"/>
      <c r="K53" s="110" t="s">
        <v>1826</v>
      </c>
      <c r="L53" s="110"/>
      <c r="M53" s="110" t="s">
        <v>1827</v>
      </c>
      <c r="N53" s="110"/>
      <c r="O53" s="110" t="s">
        <v>1828</v>
      </c>
      <c r="P53" s="114">
        <v>0.012320289351851844</v>
      </c>
    </row>
    <row r="54" spans="1:16" ht="13.5">
      <c r="A54" s="106">
        <v>50</v>
      </c>
      <c r="B54" s="21">
        <v>0.07165509259259259</v>
      </c>
      <c r="C54" s="22" t="s">
        <v>49</v>
      </c>
      <c r="D54" s="22">
        <v>507</v>
      </c>
      <c r="E54" s="22" t="s">
        <v>1526</v>
      </c>
      <c r="F54" s="108">
        <v>0.01144675925925926</v>
      </c>
      <c r="G54" s="109" t="s">
        <v>1527</v>
      </c>
      <c r="H54" s="108">
        <v>0.012013888888888888</v>
      </c>
      <c r="I54" s="109" t="s">
        <v>1528</v>
      </c>
      <c r="J54" s="110">
        <v>0.01255787037037037</v>
      </c>
      <c r="K54" s="109" t="s">
        <v>1529</v>
      </c>
      <c r="L54" s="110">
        <v>0.01244212962962963</v>
      </c>
      <c r="M54" s="109" t="s">
        <v>1530</v>
      </c>
      <c r="N54" s="110">
        <v>0.011516203703703702</v>
      </c>
      <c r="O54" s="109" t="s">
        <v>1531</v>
      </c>
      <c r="P54" s="111">
        <v>0.011590312499999991</v>
      </c>
    </row>
    <row r="55" spans="1:16" ht="15.75" customHeight="1">
      <c r="A55" s="106">
        <v>51</v>
      </c>
      <c r="B55" s="21">
        <v>0.07211041666666666</v>
      </c>
      <c r="C55" s="22" t="s">
        <v>24</v>
      </c>
      <c r="D55" s="22">
        <v>517</v>
      </c>
      <c r="E55" s="22" t="s">
        <v>1582</v>
      </c>
      <c r="F55" s="108">
        <v>0.010977430555555555</v>
      </c>
      <c r="G55" s="109" t="s">
        <v>1583</v>
      </c>
      <c r="H55" s="108">
        <v>0.011529548611111112</v>
      </c>
      <c r="I55" s="109" t="s">
        <v>1584</v>
      </c>
      <c r="J55" s="110">
        <v>0.011914895833333331</v>
      </c>
      <c r="K55" s="109" t="s">
        <v>1585</v>
      </c>
      <c r="L55" s="110">
        <v>0.01374270833333334</v>
      </c>
      <c r="M55" s="109" t="s">
        <v>1586</v>
      </c>
      <c r="N55" s="110">
        <v>0.012573229166666658</v>
      </c>
      <c r="O55" s="109" t="s">
        <v>1587</v>
      </c>
      <c r="P55" s="111">
        <v>0.011372604166666668</v>
      </c>
    </row>
    <row r="56" spans="1:16" ht="13.5">
      <c r="A56" s="106">
        <v>52</v>
      </c>
      <c r="B56" s="21">
        <v>0.07232184027777779</v>
      </c>
      <c r="C56" s="22" t="s">
        <v>4</v>
      </c>
      <c r="D56" s="22">
        <v>509</v>
      </c>
      <c r="E56" s="22" t="s">
        <v>1538</v>
      </c>
      <c r="F56" s="108">
        <v>0.012268518518518519</v>
      </c>
      <c r="G56" s="109" t="s">
        <v>1539</v>
      </c>
      <c r="H56" s="108">
        <v>0.011663657407407402</v>
      </c>
      <c r="I56" s="138" t="s">
        <v>2127</v>
      </c>
      <c r="J56" s="139">
        <v>0.012463541666666671</v>
      </c>
      <c r="K56" s="138" t="s">
        <v>1541</v>
      </c>
      <c r="L56" s="139">
        <v>0.011543252314814817</v>
      </c>
      <c r="M56" s="138" t="s">
        <v>1542</v>
      </c>
      <c r="N56" s="139">
        <v>0.011925960648148139</v>
      </c>
      <c r="O56" s="138" t="s">
        <v>2128</v>
      </c>
      <c r="P56" s="111">
        <v>0.012452824074074088</v>
      </c>
    </row>
    <row r="57" spans="1:16" ht="13.5">
      <c r="A57" s="106">
        <v>53</v>
      </c>
      <c r="B57" s="21">
        <v>0.07263935185185184</v>
      </c>
      <c r="C57" s="22" t="s">
        <v>25</v>
      </c>
      <c r="D57" s="22">
        <v>572</v>
      </c>
      <c r="E57" s="22" t="s">
        <v>1851</v>
      </c>
      <c r="F57" s="108">
        <v>0.011466516203703704</v>
      </c>
      <c r="G57" s="109" t="s">
        <v>1852</v>
      </c>
      <c r="H57" s="108">
        <v>0.013290277777777774</v>
      </c>
      <c r="I57" s="109" t="s">
        <v>1853</v>
      </c>
      <c r="J57" s="110">
        <v>0.012808101851851848</v>
      </c>
      <c r="K57" s="109" t="s">
        <v>1854</v>
      </c>
      <c r="L57" s="110">
        <v>0.011323495370370376</v>
      </c>
      <c r="M57" s="109" t="s">
        <v>1855</v>
      </c>
      <c r="N57" s="110">
        <v>0.011746759259259262</v>
      </c>
      <c r="O57" s="109" t="s">
        <v>1856</v>
      </c>
      <c r="P57" s="111">
        <v>0.012004201388888878</v>
      </c>
    </row>
    <row r="58" spans="1:19" ht="13.5">
      <c r="A58" s="106">
        <v>54</v>
      </c>
      <c r="B58" s="21">
        <v>0.07270135416666666</v>
      </c>
      <c r="C58" s="22" t="s">
        <v>50</v>
      </c>
      <c r="D58" s="22">
        <v>581</v>
      </c>
      <c r="E58" s="22"/>
      <c r="F58" s="108">
        <v>0.011105289351851852</v>
      </c>
      <c r="G58" s="109"/>
      <c r="H58" s="108">
        <v>0.011632013888888891</v>
      </c>
      <c r="I58" s="109"/>
      <c r="J58" s="110">
        <v>0.012492060185185182</v>
      </c>
      <c r="K58" s="109"/>
      <c r="L58" s="110"/>
      <c r="M58" s="109"/>
      <c r="N58" s="110"/>
      <c r="O58" s="109"/>
      <c r="P58" s="111">
        <v>0.012251932870370366</v>
      </c>
      <c r="R58" s="95"/>
      <c r="S58" s="96"/>
    </row>
    <row r="59" spans="1:16" ht="13.5">
      <c r="A59" s="106">
        <v>55</v>
      </c>
      <c r="B59" s="21">
        <v>0.07276944444444444</v>
      </c>
      <c r="C59" s="22" t="s">
        <v>26</v>
      </c>
      <c r="D59" s="22">
        <v>574</v>
      </c>
      <c r="E59" s="22" t="s">
        <v>1860</v>
      </c>
      <c r="F59" s="108">
        <v>0.011409606481481482</v>
      </c>
      <c r="G59" s="109" t="s">
        <v>1861</v>
      </c>
      <c r="H59" s="108">
        <v>0.011740011574074075</v>
      </c>
      <c r="I59" s="109" t="s">
        <v>1862</v>
      </c>
      <c r="J59" s="110">
        <v>0.011506134259259261</v>
      </c>
      <c r="K59" s="109" t="s">
        <v>1863</v>
      </c>
      <c r="L59" s="110">
        <v>0.013222604166666659</v>
      </c>
      <c r="M59" s="109" t="s">
        <v>1864</v>
      </c>
      <c r="N59" s="110">
        <v>0.01267581018518519</v>
      </c>
      <c r="O59" s="109" t="s">
        <v>1865</v>
      </c>
      <c r="P59" s="111">
        <v>0.012215277777777776</v>
      </c>
    </row>
    <row r="60" spans="1:16" ht="13.5">
      <c r="A60" s="106">
        <v>56</v>
      </c>
      <c r="B60" s="21">
        <v>0.07305949074074074</v>
      </c>
      <c r="C60" s="22" t="s">
        <v>27</v>
      </c>
      <c r="D60" s="22">
        <v>580</v>
      </c>
      <c r="E60" s="22" t="s">
        <v>1881</v>
      </c>
      <c r="F60" s="108">
        <v>0.011761921296296296</v>
      </c>
      <c r="G60" s="109" t="s">
        <v>1882</v>
      </c>
      <c r="H60" s="108">
        <v>0.013245752314814814</v>
      </c>
      <c r="I60" s="109" t="s">
        <v>1883</v>
      </c>
      <c r="J60" s="110">
        <v>0.01175497685185185</v>
      </c>
      <c r="K60" s="109" t="s">
        <v>1884</v>
      </c>
      <c r="L60" s="110">
        <v>0.01207681712962963</v>
      </c>
      <c r="M60" s="109" t="s">
        <v>1885</v>
      </c>
      <c r="N60" s="110">
        <v>0.01149019675925926</v>
      </c>
      <c r="O60" s="109" t="s">
        <v>1886</v>
      </c>
      <c r="P60" s="111">
        <v>0.012729826388888886</v>
      </c>
    </row>
    <row r="61" spans="1:16" ht="13.5">
      <c r="A61" s="106">
        <v>57</v>
      </c>
      <c r="B61" s="21">
        <v>0.07340945601851852</v>
      </c>
      <c r="C61" s="22" t="s">
        <v>17</v>
      </c>
      <c r="D61" s="22">
        <v>558</v>
      </c>
      <c r="E61" s="22" t="s">
        <v>1800</v>
      </c>
      <c r="F61" s="108">
        <v>0.012069791666666668</v>
      </c>
      <c r="G61" s="109" t="s">
        <v>1801</v>
      </c>
      <c r="H61" s="108">
        <v>0.011533101851851848</v>
      </c>
      <c r="I61" s="109" t="s">
        <v>1802</v>
      </c>
      <c r="J61" s="110">
        <v>0.012974340277777784</v>
      </c>
      <c r="K61" s="109" t="s">
        <v>1803</v>
      </c>
      <c r="L61" s="110">
        <v>0.011613657407407406</v>
      </c>
      <c r="M61" s="109" t="s">
        <v>1804</v>
      </c>
      <c r="N61" s="110">
        <v>0.012636111111111105</v>
      </c>
      <c r="O61" s="109" t="s">
        <v>1805</v>
      </c>
      <c r="P61" s="111">
        <v>0.012582453703703707</v>
      </c>
    </row>
    <row r="62" spans="1:16" ht="13.5">
      <c r="A62" s="106">
        <v>58</v>
      </c>
      <c r="B62" s="21">
        <v>0.0734837962962963</v>
      </c>
      <c r="C62" s="22" t="s">
        <v>28</v>
      </c>
      <c r="D62" s="22">
        <v>527</v>
      </c>
      <c r="E62" s="22" t="s">
        <v>1635</v>
      </c>
      <c r="F62" s="113">
        <v>0.010983645833333333</v>
      </c>
      <c r="G62" s="109" t="s">
        <v>1636</v>
      </c>
      <c r="H62" s="115">
        <v>0.011688263888888894</v>
      </c>
      <c r="I62" s="109" t="s">
        <v>1637</v>
      </c>
      <c r="J62" s="115">
        <v>0.012901273148148148</v>
      </c>
      <c r="K62" s="109" t="s">
        <v>1638</v>
      </c>
      <c r="L62" s="110">
        <v>0.012333796296296294</v>
      </c>
      <c r="M62" s="109" t="s">
        <v>1639</v>
      </c>
      <c r="N62" s="110">
        <v>0.013767673611111107</v>
      </c>
      <c r="O62" s="109" t="s">
        <v>1640</v>
      </c>
      <c r="P62" s="111">
        <v>0.011804664351851853</v>
      </c>
    </row>
    <row r="63" spans="1:16" ht="13.5">
      <c r="A63" s="106">
        <v>59</v>
      </c>
      <c r="B63" s="21">
        <v>0.07374490740740741</v>
      </c>
      <c r="C63" s="22" t="s">
        <v>29</v>
      </c>
      <c r="D63" s="22">
        <v>539</v>
      </c>
      <c r="E63" s="22" t="s">
        <v>1707</v>
      </c>
      <c r="F63" s="108">
        <v>0.011186076388888888</v>
      </c>
      <c r="G63" s="109" t="s">
        <v>1708</v>
      </c>
      <c r="H63" s="108">
        <v>0.012458449074074075</v>
      </c>
      <c r="I63" s="109" t="s">
        <v>1709</v>
      </c>
      <c r="J63" s="110">
        <v>0.012389386574074072</v>
      </c>
      <c r="K63" s="109" t="s">
        <v>1710</v>
      </c>
      <c r="L63" s="110">
        <v>0.012728206018518519</v>
      </c>
      <c r="M63" s="109" t="s">
        <v>1711</v>
      </c>
      <c r="N63" s="110">
        <v>0.012556168981481486</v>
      </c>
      <c r="O63" s="109" t="s">
        <v>1712</v>
      </c>
      <c r="P63" s="111">
        <v>0.012426620370370373</v>
      </c>
    </row>
    <row r="64" spans="1:16" ht="13.5">
      <c r="A64" s="106">
        <v>60</v>
      </c>
      <c r="B64" s="21">
        <v>0.07375570601851851</v>
      </c>
      <c r="C64" s="22" t="s">
        <v>5</v>
      </c>
      <c r="D64" s="22">
        <v>550</v>
      </c>
      <c r="E64" s="22" t="s">
        <v>1766</v>
      </c>
      <c r="F64" s="108">
        <v>0.013457789351851853</v>
      </c>
      <c r="G64" s="109" t="s">
        <v>1767</v>
      </c>
      <c r="H64" s="108">
        <v>0.011057106481481485</v>
      </c>
      <c r="I64" s="109" t="s">
        <v>1768</v>
      </c>
      <c r="J64" s="110">
        <v>0.013088692129629622</v>
      </c>
      <c r="K64" s="109" t="s">
        <v>1769</v>
      </c>
      <c r="L64" s="110">
        <v>0.011710034722222228</v>
      </c>
      <c r="M64" s="109" t="s">
        <v>1770</v>
      </c>
      <c r="N64" s="110">
        <v>0.012530011574074074</v>
      </c>
      <c r="O64" s="109" t="s">
        <v>1771</v>
      </c>
      <c r="P64" s="111">
        <v>0.011912071759259249</v>
      </c>
    </row>
    <row r="65" spans="1:16" s="86" customFormat="1" ht="13.5">
      <c r="A65" s="106">
        <v>61</v>
      </c>
      <c r="B65" s="21">
        <v>0.06935185185185185</v>
      </c>
      <c r="C65" s="22" t="s">
        <v>30</v>
      </c>
      <c r="D65" s="22">
        <v>582</v>
      </c>
      <c r="E65" s="22" t="s">
        <v>1887</v>
      </c>
      <c r="F65" s="108">
        <v>0.012244710648148147</v>
      </c>
      <c r="G65" s="109" t="s">
        <v>1888</v>
      </c>
      <c r="H65" s="108">
        <v>0.012452013888888886</v>
      </c>
      <c r="I65" s="109" t="s">
        <v>1889</v>
      </c>
      <c r="J65" s="110">
        <v>0.011613495370370371</v>
      </c>
      <c r="K65" s="109" t="s">
        <v>1890</v>
      </c>
      <c r="L65" s="110"/>
      <c r="M65" s="109" t="s">
        <v>1891</v>
      </c>
      <c r="N65" s="110"/>
      <c r="O65" s="109" t="s">
        <v>1892</v>
      </c>
      <c r="P65" s="111">
        <v>0.0107909375</v>
      </c>
    </row>
    <row r="66" spans="1:16" s="86" customFormat="1" ht="13.5">
      <c r="A66" s="106">
        <v>62</v>
      </c>
      <c r="B66" s="30">
        <v>0.07483645833333334</v>
      </c>
      <c r="C66" s="20" t="s">
        <v>0</v>
      </c>
      <c r="D66" s="22">
        <v>537</v>
      </c>
      <c r="E66" s="20" t="s">
        <v>1695</v>
      </c>
      <c r="F66" s="113">
        <v>0.012210219907407407</v>
      </c>
      <c r="G66" s="110" t="s">
        <v>1696</v>
      </c>
      <c r="H66" s="110"/>
      <c r="I66" s="110" t="s">
        <v>1697</v>
      </c>
      <c r="J66" s="110"/>
      <c r="K66" s="110" t="s">
        <v>1698</v>
      </c>
      <c r="L66" s="110"/>
      <c r="M66" s="110" t="s">
        <v>1699</v>
      </c>
      <c r="N66" s="113">
        <v>0.013881134259259263</v>
      </c>
      <c r="O66" s="110" t="s">
        <v>1700</v>
      </c>
      <c r="P66" s="111"/>
    </row>
    <row r="67" spans="1:16" s="86" customFormat="1" ht="13.5">
      <c r="A67" s="106">
        <v>63</v>
      </c>
      <c r="B67" s="21">
        <v>0.07525991898148147</v>
      </c>
      <c r="C67" s="22" t="s">
        <v>13</v>
      </c>
      <c r="D67" s="22">
        <v>533</v>
      </c>
      <c r="E67" s="22" t="s">
        <v>1671</v>
      </c>
      <c r="F67" s="108">
        <v>0.012097997685185186</v>
      </c>
      <c r="G67" s="109" t="s">
        <v>1672</v>
      </c>
      <c r="H67" s="108">
        <v>0.011702199074074073</v>
      </c>
      <c r="I67" s="109" t="s">
        <v>1673</v>
      </c>
      <c r="J67" s="110">
        <v>0.012435416666666668</v>
      </c>
      <c r="K67" s="109" t="s">
        <v>1674</v>
      </c>
      <c r="L67" s="110">
        <v>0.01279826388888889</v>
      </c>
      <c r="M67" s="109" t="s">
        <v>1675</v>
      </c>
      <c r="N67" s="110">
        <v>0.013745370370370366</v>
      </c>
      <c r="O67" s="109" t="s">
        <v>1676</v>
      </c>
      <c r="P67" s="111">
        <v>0.012480671296296292</v>
      </c>
    </row>
    <row r="68" spans="1:16" s="86" customFormat="1" ht="13.5">
      <c r="A68" s="106">
        <v>64</v>
      </c>
      <c r="B68" s="21">
        <v>0.07532638888888889</v>
      </c>
      <c r="C68" s="22" t="s">
        <v>31</v>
      </c>
      <c r="D68" s="22">
        <v>540</v>
      </c>
      <c r="E68" s="22" t="s">
        <v>1713</v>
      </c>
      <c r="F68" s="108">
        <v>0.0114034375</v>
      </c>
      <c r="G68" s="109" t="s">
        <v>1714</v>
      </c>
      <c r="H68" s="108">
        <v>0.011921643518518517</v>
      </c>
      <c r="I68" s="109" t="s">
        <v>1715</v>
      </c>
      <c r="J68" s="110">
        <v>0.013526921296296297</v>
      </c>
      <c r="K68" s="109" t="s">
        <v>1716</v>
      </c>
      <c r="L68" s="110">
        <v>0.012959768518518516</v>
      </c>
      <c r="M68" s="109" t="s">
        <v>1717</v>
      </c>
      <c r="N68" s="110">
        <v>0.012915624999999993</v>
      </c>
      <c r="O68" s="109" t="s">
        <v>1718</v>
      </c>
      <c r="P68" s="111">
        <v>0.012598993055555563</v>
      </c>
    </row>
    <row r="69" spans="1:16" s="86" customFormat="1" ht="13.5">
      <c r="A69" s="106">
        <v>65</v>
      </c>
      <c r="B69" s="21">
        <v>0.07546299768518518</v>
      </c>
      <c r="C69" s="22" t="s">
        <v>32</v>
      </c>
      <c r="D69" s="22">
        <v>560</v>
      </c>
      <c r="E69" s="22" t="s">
        <v>1812</v>
      </c>
      <c r="F69" s="108">
        <v>0.011307060185185186</v>
      </c>
      <c r="G69" s="109" t="s">
        <v>1813</v>
      </c>
      <c r="H69" s="108">
        <v>0.013066701388888888</v>
      </c>
      <c r="I69" s="109" t="s">
        <v>1814</v>
      </c>
      <c r="J69" s="110">
        <v>0.013188773148148147</v>
      </c>
      <c r="K69" s="109" t="s">
        <v>1815</v>
      </c>
      <c r="L69" s="110">
        <v>0.013243750000000006</v>
      </c>
      <c r="M69" s="109" t="s">
        <v>1816</v>
      </c>
      <c r="N69" s="110">
        <v>0.013015937499999998</v>
      </c>
      <c r="O69" s="109"/>
      <c r="P69" s="111">
        <v>0.011640775462962952</v>
      </c>
    </row>
    <row r="70" spans="1:16" s="86" customFormat="1" ht="13.5">
      <c r="A70" s="106">
        <v>66</v>
      </c>
      <c r="B70" s="21">
        <v>0.07562291666666666</v>
      </c>
      <c r="C70" s="22" t="s">
        <v>22</v>
      </c>
      <c r="D70" s="22">
        <v>525</v>
      </c>
      <c r="E70" s="22" t="s">
        <v>1623</v>
      </c>
      <c r="F70" s="108">
        <v>0.01235644675925926</v>
      </c>
      <c r="G70" s="109" t="s">
        <v>1624</v>
      </c>
      <c r="H70" s="108">
        <v>0.012648148148148148</v>
      </c>
      <c r="I70" s="109" t="s">
        <v>1625</v>
      </c>
      <c r="J70" s="110">
        <v>0.013777199074074074</v>
      </c>
      <c r="K70" s="109" t="s">
        <v>1626</v>
      </c>
      <c r="L70" s="110">
        <v>0.012241620370370368</v>
      </c>
      <c r="M70" s="109" t="s">
        <v>1627</v>
      </c>
      <c r="N70" s="110">
        <v>0.012746493055555565</v>
      </c>
      <c r="O70" s="109" t="s">
        <v>1628</v>
      </c>
      <c r="P70" s="111">
        <v>0.01185300925925925</v>
      </c>
    </row>
    <row r="71" spans="1:16" s="86" customFormat="1" ht="13.5">
      <c r="A71" s="106">
        <v>67</v>
      </c>
      <c r="B71" s="21">
        <v>0.07575119212962962</v>
      </c>
      <c r="C71" s="22" t="s">
        <v>8</v>
      </c>
      <c r="D71" s="22">
        <v>501</v>
      </c>
      <c r="E71" s="22" t="s">
        <v>1494</v>
      </c>
      <c r="F71" s="108">
        <v>0.012411805555555556</v>
      </c>
      <c r="G71" s="23" t="s">
        <v>1943</v>
      </c>
      <c r="H71" s="108">
        <v>0.0120033912037037</v>
      </c>
      <c r="I71" s="108" t="s">
        <v>1496</v>
      </c>
      <c r="J71" s="110">
        <v>0.011936770833333336</v>
      </c>
      <c r="K71" s="23" t="s">
        <v>1497</v>
      </c>
      <c r="L71" s="110">
        <v>0.012685150462962959</v>
      </c>
      <c r="M71" s="23" t="s">
        <v>1498</v>
      </c>
      <c r="N71" s="110">
        <v>0.012904351851851854</v>
      </c>
      <c r="O71" s="23" t="s">
        <v>1499</v>
      </c>
      <c r="P71" s="111">
        <v>0.013809722222222216</v>
      </c>
    </row>
    <row r="72" spans="1:16" s="86" customFormat="1" ht="13.5">
      <c r="A72" s="106">
        <v>68</v>
      </c>
      <c r="B72" s="21">
        <v>0.0763334837962963</v>
      </c>
      <c r="C72" s="22" t="s">
        <v>51</v>
      </c>
      <c r="D72" s="22">
        <v>510</v>
      </c>
      <c r="E72" s="22" t="s">
        <v>1544</v>
      </c>
      <c r="F72" s="108">
        <v>0.010558020833333334</v>
      </c>
      <c r="G72" s="109" t="s">
        <v>1545</v>
      </c>
      <c r="H72" s="108">
        <v>0.012066481481481484</v>
      </c>
      <c r="I72" s="109" t="s">
        <v>1546</v>
      </c>
      <c r="J72" s="110">
        <v>0.011828078703703698</v>
      </c>
      <c r="K72" s="109" t="s">
        <v>1547</v>
      </c>
      <c r="L72" s="110"/>
      <c r="M72" s="109" t="s">
        <v>1548</v>
      </c>
      <c r="N72" s="110"/>
      <c r="O72" s="109" t="s">
        <v>1549</v>
      </c>
      <c r="P72" s="111">
        <v>0.013858368055555556</v>
      </c>
    </row>
    <row r="73" spans="1:16" s="86" customFormat="1" ht="13.5">
      <c r="A73" s="106">
        <v>69</v>
      </c>
      <c r="B73" s="21">
        <v>0.07636547453703703</v>
      </c>
      <c r="C73" s="22" t="s">
        <v>33</v>
      </c>
      <c r="D73" s="22">
        <v>577</v>
      </c>
      <c r="E73" s="22" t="s">
        <v>1875</v>
      </c>
      <c r="F73" s="108">
        <v>0.011556979166666669</v>
      </c>
      <c r="G73" s="109" t="s">
        <v>1876</v>
      </c>
      <c r="H73" s="108">
        <v>0.014070370370370365</v>
      </c>
      <c r="I73" s="109" t="s">
        <v>1877</v>
      </c>
      <c r="J73" s="110">
        <v>0.014103125000000001</v>
      </c>
      <c r="K73" s="109" t="s">
        <v>1878</v>
      </c>
      <c r="L73" s="110">
        <v>0.013757222222222226</v>
      </c>
      <c r="M73" s="109" t="s">
        <v>1879</v>
      </c>
      <c r="N73" s="110">
        <v>0.014529085648148136</v>
      </c>
      <c r="O73" s="109" t="s">
        <v>1880</v>
      </c>
      <c r="P73" s="111"/>
    </row>
    <row r="74" spans="1:16" s="86" customFormat="1" ht="13.5">
      <c r="A74" s="106">
        <v>70</v>
      </c>
      <c r="B74" s="21">
        <v>0.028645833333333332</v>
      </c>
      <c r="C74" s="22" t="s">
        <v>34</v>
      </c>
      <c r="D74" s="22">
        <v>530</v>
      </c>
      <c r="E74" s="22" t="s">
        <v>1653</v>
      </c>
      <c r="F74" s="108">
        <v>0.011354166666666667</v>
      </c>
      <c r="G74" s="109" t="s">
        <v>1654</v>
      </c>
      <c r="H74" s="108">
        <v>0.011643518518518518</v>
      </c>
      <c r="I74" s="109" t="s">
        <v>1655</v>
      </c>
      <c r="J74" s="110">
        <v>0.011979166666666666</v>
      </c>
      <c r="K74" s="109" t="s">
        <v>1656</v>
      </c>
      <c r="L74" s="110"/>
      <c r="M74" s="109"/>
      <c r="N74" s="110"/>
      <c r="O74" s="109" t="s">
        <v>1658</v>
      </c>
      <c r="P74" s="111">
        <v>0.011689814814814814</v>
      </c>
    </row>
    <row r="75" spans="1:16" s="86" customFormat="1" ht="13.5">
      <c r="A75" s="106">
        <v>71</v>
      </c>
      <c r="B75" s="21">
        <v>0.07666909722222222</v>
      </c>
      <c r="C75" s="22" t="s">
        <v>16</v>
      </c>
      <c r="D75" s="22">
        <v>543</v>
      </c>
      <c r="E75" s="22" t="s">
        <v>1731</v>
      </c>
      <c r="F75" s="108">
        <v>0.012212962962962962</v>
      </c>
      <c r="G75" s="109" t="s">
        <v>1732</v>
      </c>
      <c r="H75" s="108">
        <v>0.011929895833333337</v>
      </c>
      <c r="I75" s="109" t="s">
        <v>1733</v>
      </c>
      <c r="J75" s="110">
        <v>0.013691631944444439</v>
      </c>
      <c r="K75" s="109" t="s">
        <v>1734</v>
      </c>
      <c r="L75" s="110">
        <v>0.01269166666666667</v>
      </c>
      <c r="M75" s="109" t="s">
        <v>879</v>
      </c>
      <c r="N75" s="110">
        <v>0.013432638888888883</v>
      </c>
      <c r="O75" s="109" t="s">
        <v>1735</v>
      </c>
      <c r="P75" s="111">
        <v>0.012710300925925927</v>
      </c>
    </row>
    <row r="76" spans="1:16" s="86" customFormat="1" ht="13.5">
      <c r="A76" s="106">
        <v>72</v>
      </c>
      <c r="B76" s="21">
        <v>0.07696987268518518</v>
      </c>
      <c r="C76" s="22" t="s">
        <v>35</v>
      </c>
      <c r="D76" s="22">
        <v>486</v>
      </c>
      <c r="E76" s="22" t="s">
        <v>1417</v>
      </c>
      <c r="F76" s="108">
        <v>0.011217708333333333</v>
      </c>
      <c r="G76" s="109" t="s">
        <v>1418</v>
      </c>
      <c r="H76" s="108">
        <v>0.012139849537037038</v>
      </c>
      <c r="I76" s="109" t="s">
        <v>1419</v>
      </c>
      <c r="J76" s="110">
        <v>0.014786886574074076</v>
      </c>
      <c r="K76" s="109" t="s">
        <v>1420</v>
      </c>
      <c r="L76" s="110">
        <v>0.011911574074074074</v>
      </c>
      <c r="M76" s="109" t="s">
        <v>1421</v>
      </c>
      <c r="N76" s="110">
        <v>0.012952395833333331</v>
      </c>
      <c r="O76" s="109" t="s">
        <v>1422</v>
      </c>
      <c r="P76" s="111">
        <v>0.01396145833333333</v>
      </c>
    </row>
    <row r="77" spans="1:16" s="86" customFormat="1" ht="13.5">
      <c r="A77" s="106">
        <v>73</v>
      </c>
      <c r="B77" s="21">
        <v>0.07788024305555556</v>
      </c>
      <c r="C77" s="22" t="s">
        <v>36</v>
      </c>
      <c r="D77" s="22">
        <v>511</v>
      </c>
      <c r="E77" s="22" t="s">
        <v>1550</v>
      </c>
      <c r="F77" s="108">
        <v>0.01016443287037037</v>
      </c>
      <c r="G77" s="109" t="s">
        <v>1551</v>
      </c>
      <c r="H77" s="108">
        <v>0.010526458333333336</v>
      </c>
      <c r="I77" s="109" t="s">
        <v>1552</v>
      </c>
      <c r="J77" s="110">
        <v>0.023644675925925927</v>
      </c>
      <c r="K77" s="109" t="s">
        <v>1553</v>
      </c>
      <c r="L77" s="110">
        <v>0.011033032407407405</v>
      </c>
      <c r="M77" s="109" t="s">
        <v>1554</v>
      </c>
      <c r="N77" s="110">
        <v>0.010777083333333333</v>
      </c>
      <c r="O77" s="109" t="s">
        <v>1555</v>
      </c>
      <c r="P77" s="111">
        <v>0.011734560185185192</v>
      </c>
    </row>
    <row r="78" spans="1:16" s="86" customFormat="1" ht="13.5">
      <c r="A78" s="106">
        <v>74</v>
      </c>
      <c r="B78" s="21">
        <v>0.07796292824074073</v>
      </c>
      <c r="C78" s="22" t="s">
        <v>37</v>
      </c>
      <c r="D78" s="22">
        <v>520</v>
      </c>
      <c r="E78" s="22" t="s">
        <v>1600</v>
      </c>
      <c r="F78" s="108">
        <v>0.011970983796296296</v>
      </c>
      <c r="G78" s="109" t="s">
        <v>1601</v>
      </c>
      <c r="H78" s="108">
        <v>0.013420601851851855</v>
      </c>
      <c r="I78" s="109" t="s">
        <v>1602</v>
      </c>
      <c r="J78" s="110">
        <v>0.01312673611111111</v>
      </c>
      <c r="K78" s="109" t="s">
        <v>1603</v>
      </c>
      <c r="L78" s="110">
        <v>0.014063622685185184</v>
      </c>
      <c r="M78" s="109" t="s">
        <v>1604</v>
      </c>
      <c r="N78" s="110">
        <v>0.012825428240740747</v>
      </c>
      <c r="O78" s="109" t="s">
        <v>1605</v>
      </c>
      <c r="P78" s="111">
        <v>0.012555555555555542</v>
      </c>
    </row>
    <row r="79" spans="1:16" s="86" customFormat="1" ht="13.5">
      <c r="A79" s="106">
        <v>75</v>
      </c>
      <c r="B79" s="21">
        <v>0.07796403935185185</v>
      </c>
      <c r="C79" s="22" t="s">
        <v>20</v>
      </c>
      <c r="D79" s="22">
        <v>513</v>
      </c>
      <c r="E79" s="22" t="s">
        <v>1561</v>
      </c>
      <c r="F79" s="108">
        <v>0.011378321759259262</v>
      </c>
      <c r="G79" s="109" t="s">
        <v>1562</v>
      </c>
      <c r="H79" s="108">
        <v>0.01199366898148148</v>
      </c>
      <c r="I79" s="109" t="s">
        <v>1563</v>
      </c>
      <c r="J79" s="110">
        <v>0.013611493055555555</v>
      </c>
      <c r="K79" s="109" t="s">
        <v>1564</v>
      </c>
      <c r="L79" s="110">
        <v>0.012335648148148151</v>
      </c>
      <c r="M79" s="109" t="s">
        <v>1565</v>
      </c>
      <c r="N79" s="110">
        <v>0.015349999999999996</v>
      </c>
      <c r="O79" s="109" t="s">
        <v>1566</v>
      </c>
      <c r="P79" s="111">
        <v>0.013294907407407408</v>
      </c>
    </row>
    <row r="80" spans="1:16" s="86" customFormat="1" ht="13.5">
      <c r="A80" s="106">
        <v>76</v>
      </c>
      <c r="B80" s="21">
        <v>0.07879903935185185</v>
      </c>
      <c r="C80" s="22" t="s">
        <v>38</v>
      </c>
      <c r="D80" s="22">
        <v>518</v>
      </c>
      <c r="E80" s="22" t="s">
        <v>1588</v>
      </c>
      <c r="F80" s="108">
        <v>0.01180162037037037</v>
      </c>
      <c r="G80" s="109" t="s">
        <v>1589</v>
      </c>
      <c r="H80" s="108">
        <v>0.011493900462962963</v>
      </c>
      <c r="I80" s="109" t="s">
        <v>1590</v>
      </c>
      <c r="J80" s="110">
        <v>0.012488391203703701</v>
      </c>
      <c r="K80" s="109" t="s">
        <v>1591</v>
      </c>
      <c r="L80" s="110">
        <v>0.013457060185185193</v>
      </c>
      <c r="M80" s="109" t="s">
        <v>1592</v>
      </c>
      <c r="N80" s="110">
        <v>0.01406612268518518</v>
      </c>
      <c r="O80" s="109" t="s">
        <v>1593</v>
      </c>
      <c r="P80" s="111">
        <v>0.015491944444444447</v>
      </c>
    </row>
    <row r="81" spans="1:16" s="86" customFormat="1" ht="13.5">
      <c r="A81" s="106">
        <v>77</v>
      </c>
      <c r="B81" s="21">
        <v>0.07891524305555556</v>
      </c>
      <c r="C81" s="22" t="s">
        <v>39</v>
      </c>
      <c r="D81" s="22">
        <v>485</v>
      </c>
      <c r="E81" s="22" t="s">
        <v>1411</v>
      </c>
      <c r="F81" s="108">
        <v>0.012900729166666666</v>
      </c>
      <c r="G81" s="109" t="s">
        <v>1412</v>
      </c>
      <c r="H81" s="108">
        <v>0.012875659722222224</v>
      </c>
      <c r="I81" s="109" t="s">
        <v>1413</v>
      </c>
      <c r="J81" s="110">
        <v>0.012990428240740738</v>
      </c>
      <c r="K81" s="109" t="s">
        <v>1414</v>
      </c>
      <c r="L81" s="110">
        <v>0.012670682870370369</v>
      </c>
      <c r="M81" s="109" t="s">
        <v>1415</v>
      </c>
      <c r="N81" s="110">
        <v>0.012664085648148152</v>
      </c>
      <c r="O81" s="109" t="s">
        <v>1416</v>
      </c>
      <c r="P81" s="111">
        <v>0.014813657407407407</v>
      </c>
    </row>
    <row r="82" spans="1:16" s="166" customFormat="1" ht="13.5">
      <c r="A82" s="161">
        <v>78</v>
      </c>
      <c r="B82" s="159">
        <v>0.07924768518518518</v>
      </c>
      <c r="C82" s="162" t="s">
        <v>69</v>
      </c>
      <c r="D82" s="162"/>
      <c r="E82" s="162" t="s">
        <v>1410</v>
      </c>
      <c r="F82" s="163">
        <v>0.012638888888888889</v>
      </c>
      <c r="G82" s="159" t="s">
        <v>1915</v>
      </c>
      <c r="H82" s="159">
        <v>0.012615740740740742</v>
      </c>
      <c r="I82" s="159" t="s">
        <v>1920</v>
      </c>
      <c r="J82" s="160">
        <v>0.012812500000000001</v>
      </c>
      <c r="K82" s="160" t="s">
        <v>1925</v>
      </c>
      <c r="L82" s="160">
        <v>0.013310185185185182</v>
      </c>
      <c r="M82" s="160" t="s">
        <v>1930</v>
      </c>
      <c r="N82" s="160">
        <v>0.013148148148148152</v>
      </c>
      <c r="O82" s="160" t="s">
        <v>1935</v>
      </c>
      <c r="P82" s="164">
        <v>0.01472222222222222</v>
      </c>
    </row>
    <row r="83" spans="1:16" s="86" customFormat="1" ht="13.5">
      <c r="A83" s="106">
        <v>79</v>
      </c>
      <c r="B83" s="21">
        <v>0.07932241898148147</v>
      </c>
      <c r="C83" s="22" t="s">
        <v>40</v>
      </c>
      <c r="D83" s="22">
        <v>545</v>
      </c>
      <c r="E83" s="22" t="s">
        <v>1742</v>
      </c>
      <c r="F83" s="108">
        <v>0.011682256944444443</v>
      </c>
      <c r="G83" s="109" t="s">
        <v>1743</v>
      </c>
      <c r="H83" s="108">
        <v>0.014680324074074077</v>
      </c>
      <c r="I83" s="109" t="s">
        <v>1744</v>
      </c>
      <c r="J83" s="110">
        <v>0.012320833333333326</v>
      </c>
      <c r="K83" s="109" t="s">
        <v>1745</v>
      </c>
      <c r="L83" s="110">
        <v>0.013396412037037043</v>
      </c>
      <c r="M83" s="109" t="s">
        <v>1054</v>
      </c>
      <c r="N83" s="110">
        <v>0.013754513888888889</v>
      </c>
      <c r="O83" s="109" t="s">
        <v>1746</v>
      </c>
      <c r="P83" s="111">
        <v>0.013488078703703693</v>
      </c>
    </row>
    <row r="84" spans="1:16" s="86" customFormat="1" ht="13.5">
      <c r="A84" s="106">
        <v>80</v>
      </c>
      <c r="B84" s="21">
        <v>0.0798116550925926</v>
      </c>
      <c r="C84" s="22" t="s">
        <v>41</v>
      </c>
      <c r="D84" s="22">
        <v>546</v>
      </c>
      <c r="E84" s="22" t="s">
        <v>1747</v>
      </c>
      <c r="F84" s="108">
        <v>0.013246261574074075</v>
      </c>
      <c r="G84" s="109" t="s">
        <v>1748</v>
      </c>
      <c r="H84" s="108">
        <v>0.013902465277777776</v>
      </c>
      <c r="I84" s="109" t="s">
        <v>1749</v>
      </c>
      <c r="J84" s="110">
        <v>0.012963229166666666</v>
      </c>
      <c r="K84" s="109" t="s">
        <v>1750</v>
      </c>
      <c r="L84" s="110">
        <v>0.013170532407407405</v>
      </c>
      <c r="M84" s="109" t="s">
        <v>1751</v>
      </c>
      <c r="N84" s="110">
        <v>0.014432708333333336</v>
      </c>
      <c r="O84" s="109" t="s">
        <v>1752</v>
      </c>
      <c r="P84" s="111">
        <v>0.012096458333333338</v>
      </c>
    </row>
    <row r="85" spans="1:16" s="86" customFormat="1" ht="13.5">
      <c r="A85" s="106">
        <v>81</v>
      </c>
      <c r="B85" s="30">
        <v>0.08117677083333334</v>
      </c>
      <c r="C85" s="22" t="s">
        <v>22</v>
      </c>
      <c r="D85" s="22">
        <v>526</v>
      </c>
      <c r="E85" s="22" t="s">
        <v>1629</v>
      </c>
      <c r="F85" s="108"/>
      <c r="G85" s="108" t="s">
        <v>1630</v>
      </c>
      <c r="H85" s="108"/>
      <c r="I85" s="108" t="s">
        <v>1631</v>
      </c>
      <c r="J85" s="110"/>
      <c r="K85" s="110" t="s">
        <v>1632</v>
      </c>
      <c r="L85" s="113">
        <v>0.012778854166666673</v>
      </c>
      <c r="M85" s="110" t="s">
        <v>1633</v>
      </c>
      <c r="N85" s="113">
        <v>0.012633877314814808</v>
      </c>
      <c r="O85" s="110" t="s">
        <v>1634</v>
      </c>
      <c r="P85" s="114">
        <v>0.013002500000000014</v>
      </c>
    </row>
    <row r="86" spans="1:16" s="86" customFormat="1" ht="13.5">
      <c r="A86" s="106">
        <v>82</v>
      </c>
      <c r="B86" s="23">
        <v>0.0817361111111111</v>
      </c>
      <c r="C86" s="22" t="s">
        <v>18</v>
      </c>
      <c r="D86" s="22">
        <v>523</v>
      </c>
      <c r="E86" s="20" t="s">
        <v>1612</v>
      </c>
      <c r="F86" s="23">
        <v>0.015011574074074075</v>
      </c>
      <c r="G86" s="23" t="s">
        <v>1613</v>
      </c>
      <c r="H86" s="23"/>
      <c r="I86" s="23" t="s">
        <v>1614</v>
      </c>
      <c r="J86" s="23"/>
      <c r="K86" s="23" t="s">
        <v>1615</v>
      </c>
      <c r="L86" s="23"/>
      <c r="M86" s="23" t="s">
        <v>1080</v>
      </c>
      <c r="N86" s="23">
        <v>0.012870370370370372</v>
      </c>
      <c r="O86" s="23" t="s">
        <v>1616</v>
      </c>
      <c r="P86" s="93">
        <v>0.010578703703703703</v>
      </c>
    </row>
    <row r="87" spans="1:16" s="86" customFormat="1" ht="13.5">
      <c r="A87" s="106">
        <v>83</v>
      </c>
      <c r="B87" s="21">
        <v>0.08630787037037037</v>
      </c>
      <c r="C87" s="22" t="s">
        <v>37</v>
      </c>
      <c r="D87" s="22">
        <v>521</v>
      </c>
      <c r="E87" s="22" t="s">
        <v>1606</v>
      </c>
      <c r="F87" s="108">
        <v>0.014085648148148151</v>
      </c>
      <c r="G87" s="109" t="s">
        <v>1607</v>
      </c>
      <c r="H87" s="108">
        <v>0.013842592592592594</v>
      </c>
      <c r="I87" s="109" t="s">
        <v>1608</v>
      </c>
      <c r="J87" s="110">
        <v>0.0146875</v>
      </c>
      <c r="K87" s="109" t="s">
        <v>1609</v>
      </c>
      <c r="L87" s="110">
        <v>0.015868055555555555</v>
      </c>
      <c r="M87" s="109" t="s">
        <v>1610</v>
      </c>
      <c r="N87" s="110">
        <v>0.01329861111111111</v>
      </c>
      <c r="O87" s="109" t="s">
        <v>1611</v>
      </c>
      <c r="P87" s="111">
        <v>0.014525462962962964</v>
      </c>
    </row>
    <row r="88" spans="1:16" s="86" customFormat="1" ht="13.5">
      <c r="A88" s="106">
        <v>84</v>
      </c>
      <c r="B88" s="21">
        <v>0.08631119212962962</v>
      </c>
      <c r="C88" s="22" t="s">
        <v>42</v>
      </c>
      <c r="D88" s="22">
        <v>516</v>
      </c>
      <c r="E88" s="22" t="s">
        <v>1579</v>
      </c>
      <c r="F88" s="108">
        <v>0.014087465277777779</v>
      </c>
      <c r="G88" s="109" t="s">
        <v>1580</v>
      </c>
      <c r="H88" s="108">
        <v>0.013841932870370372</v>
      </c>
      <c r="I88" s="109" t="s">
        <v>1573</v>
      </c>
      <c r="J88" s="110">
        <v>0.014689317129629623</v>
      </c>
      <c r="K88" s="109" t="s">
        <v>1056</v>
      </c>
      <c r="L88" s="110">
        <v>0.01587268518518519</v>
      </c>
      <c r="M88" s="109" t="s">
        <v>1574</v>
      </c>
      <c r="N88" s="110">
        <v>0.013294328703703694</v>
      </c>
      <c r="O88" s="109" t="s">
        <v>1581</v>
      </c>
      <c r="P88" s="111">
        <v>0.014525462962962962</v>
      </c>
    </row>
    <row r="89" spans="1:16" s="86" customFormat="1" ht="13.5">
      <c r="A89" s="106">
        <v>85</v>
      </c>
      <c r="B89" s="21">
        <v>0.08718749999999999</v>
      </c>
      <c r="C89" s="22" t="s">
        <v>28</v>
      </c>
      <c r="D89" s="22">
        <v>528</v>
      </c>
      <c r="E89" s="22" t="s">
        <v>1641</v>
      </c>
      <c r="F89" s="113">
        <v>0.014166469907407407</v>
      </c>
      <c r="G89" s="109" t="s">
        <v>1642</v>
      </c>
      <c r="H89" s="115">
        <v>0.013374351851851853</v>
      </c>
      <c r="I89" s="109" t="s">
        <v>1643</v>
      </c>
      <c r="J89" s="115">
        <v>0.014505358796296296</v>
      </c>
      <c r="K89" s="109" t="s">
        <v>1644</v>
      </c>
      <c r="L89" s="110">
        <v>0.014906446759259263</v>
      </c>
      <c r="M89" s="109" t="s">
        <v>1645</v>
      </c>
      <c r="N89" s="110">
        <v>0.014743634259259245</v>
      </c>
      <c r="O89" s="109" t="s">
        <v>1646</v>
      </c>
      <c r="P89" s="111">
        <v>0.01826388888888889</v>
      </c>
    </row>
    <row r="90" spans="1:16" s="86" customFormat="1" ht="13.5">
      <c r="A90" s="106">
        <v>86</v>
      </c>
      <c r="B90" s="21">
        <v>0.06613425925925925</v>
      </c>
      <c r="C90" s="22" t="s">
        <v>10</v>
      </c>
      <c r="D90" s="22">
        <v>567</v>
      </c>
      <c r="E90" s="22" t="s">
        <v>1829</v>
      </c>
      <c r="F90" s="108">
        <v>0.011782407407407406</v>
      </c>
      <c r="G90" s="109" t="s">
        <v>1830</v>
      </c>
      <c r="H90" s="108">
        <v>0.012858796296296297</v>
      </c>
      <c r="I90" s="109" t="s">
        <v>1950</v>
      </c>
      <c r="J90" s="110">
        <v>0.01357638888888889</v>
      </c>
      <c r="K90" s="109" t="s">
        <v>1832</v>
      </c>
      <c r="L90" s="110">
        <v>0.013599537037037037</v>
      </c>
      <c r="M90" s="109" t="s">
        <v>1833</v>
      </c>
      <c r="N90" s="110">
        <v>0.014317129629629631</v>
      </c>
      <c r="O90" s="109"/>
      <c r="P90" s="111"/>
    </row>
    <row r="91" spans="1:16" s="86" customFormat="1" ht="13.5">
      <c r="A91" s="106">
        <v>87</v>
      </c>
      <c r="B91" s="21">
        <v>0.06435605324074074</v>
      </c>
      <c r="C91" s="22" t="s">
        <v>14</v>
      </c>
      <c r="D91" s="22">
        <v>493</v>
      </c>
      <c r="E91" s="22" t="s">
        <v>1456</v>
      </c>
      <c r="F91" s="108">
        <v>0.011568750000000001</v>
      </c>
      <c r="G91" s="109" t="s">
        <v>1457</v>
      </c>
      <c r="H91" s="108">
        <v>0.012605405092592592</v>
      </c>
      <c r="I91" s="109" t="s">
        <v>1458</v>
      </c>
      <c r="J91" s="110">
        <v>0.013059328703703705</v>
      </c>
      <c r="K91" s="109" t="s">
        <v>1459</v>
      </c>
      <c r="L91" s="108">
        <v>0.012913657407407408</v>
      </c>
      <c r="M91" s="109" t="s">
        <v>1460</v>
      </c>
      <c r="N91" s="108">
        <v>0.014208912037037037</v>
      </c>
      <c r="O91" s="109" t="s">
        <v>1455</v>
      </c>
      <c r="P91" s="111"/>
    </row>
    <row r="92" spans="1:16" s="86" customFormat="1" ht="13.5">
      <c r="A92" s="106"/>
      <c r="B92" s="21">
        <v>0.06442542824074074</v>
      </c>
      <c r="C92" s="22" t="s">
        <v>42</v>
      </c>
      <c r="D92" s="22">
        <v>515</v>
      </c>
      <c r="E92" s="22" t="s">
        <v>1573</v>
      </c>
      <c r="F92" s="108">
        <v>0.011491435185185186</v>
      </c>
      <c r="G92" s="109" t="s">
        <v>1574</v>
      </c>
      <c r="H92" s="108">
        <v>0.011855092592592592</v>
      </c>
      <c r="I92" s="109" t="s">
        <v>1575</v>
      </c>
      <c r="J92" s="110">
        <v>0.01355744212962963</v>
      </c>
      <c r="K92" s="109" t="s">
        <v>1576</v>
      </c>
      <c r="L92" s="110">
        <v>0.014654675925925925</v>
      </c>
      <c r="M92" s="109" t="s">
        <v>1577</v>
      </c>
      <c r="N92" s="110">
        <v>0.012866782407407407</v>
      </c>
      <c r="O92" s="109" t="s">
        <v>1578</v>
      </c>
      <c r="P92" s="111"/>
    </row>
    <row r="93" spans="1:16" s="86" customFormat="1" ht="13.5">
      <c r="A93" s="106"/>
      <c r="B93" s="21">
        <v>0.06442542824074074</v>
      </c>
      <c r="C93" s="22" t="s">
        <v>1</v>
      </c>
      <c r="D93" s="22">
        <v>490</v>
      </c>
      <c r="E93" s="22" t="s">
        <v>1441</v>
      </c>
      <c r="F93" s="108">
        <v>0.011491435185185186</v>
      </c>
      <c r="G93" s="108"/>
      <c r="H93" s="108">
        <v>0.011855092592592592</v>
      </c>
      <c r="I93" s="108">
        <v>0.014654675925925925</v>
      </c>
      <c r="J93" s="108">
        <v>0.01355744212962963</v>
      </c>
      <c r="K93" s="109" t="s">
        <v>1442</v>
      </c>
      <c r="L93" s="108">
        <v>0.014654675925925925</v>
      </c>
      <c r="M93" s="109" t="s">
        <v>1443</v>
      </c>
      <c r="N93" s="108">
        <v>0.012866782407407407</v>
      </c>
      <c r="O93" s="109"/>
      <c r="P93" s="111"/>
    </row>
    <row r="94" spans="1:16" s="86" customFormat="1" ht="13.5">
      <c r="A94" s="106"/>
      <c r="B94" s="21">
        <v>0.03488425925925926</v>
      </c>
      <c r="C94" s="22" t="s">
        <v>34</v>
      </c>
      <c r="D94" s="22">
        <v>531</v>
      </c>
      <c r="E94" s="22" t="s">
        <v>1659</v>
      </c>
      <c r="F94" s="108">
        <v>0.012002314814814815</v>
      </c>
      <c r="G94" s="109" t="s">
        <v>1660</v>
      </c>
      <c r="H94" s="108">
        <v>0.013854166666666666</v>
      </c>
      <c r="I94" s="109" t="s">
        <v>1661</v>
      </c>
      <c r="J94" s="110">
        <v>0.012037037037037035</v>
      </c>
      <c r="K94" s="109" t="s">
        <v>1662</v>
      </c>
      <c r="L94" s="110">
        <v>0.011631944444444445</v>
      </c>
      <c r="M94" s="109" t="s">
        <v>1663</v>
      </c>
      <c r="N94" s="110">
        <v>0.012604166666666666</v>
      </c>
      <c r="O94" s="109" t="s">
        <v>1664</v>
      </c>
      <c r="P94" s="111">
        <v>0.014421296296296295</v>
      </c>
    </row>
    <row r="95" spans="1:16" s="86" customFormat="1" ht="13.5">
      <c r="A95" s="106"/>
      <c r="B95" s="21"/>
      <c r="C95" s="22" t="s">
        <v>6</v>
      </c>
      <c r="D95" s="22">
        <v>496</v>
      </c>
      <c r="E95" s="22" t="s">
        <v>1473</v>
      </c>
      <c r="F95" s="108">
        <v>0.011778275462962963</v>
      </c>
      <c r="G95" s="108" t="s">
        <v>1474</v>
      </c>
      <c r="H95" s="108">
        <v>0.012176666666666667</v>
      </c>
      <c r="I95" s="108" t="s">
        <v>1475</v>
      </c>
      <c r="J95" s="108">
        <v>0.012921527777777778</v>
      </c>
      <c r="K95" s="110"/>
      <c r="L95" s="110"/>
      <c r="M95" s="110"/>
      <c r="N95" s="110"/>
      <c r="O95" s="110"/>
      <c r="P95" s="111"/>
    </row>
    <row r="96" spans="1:16" s="86" customFormat="1" ht="13.5">
      <c r="A96" s="106"/>
      <c r="B96" s="21"/>
      <c r="C96" s="22" t="s">
        <v>8</v>
      </c>
      <c r="D96" s="22">
        <v>502</v>
      </c>
      <c r="E96" s="22" t="s">
        <v>1506</v>
      </c>
      <c r="F96" s="108">
        <v>0.013402581018518517</v>
      </c>
      <c r="G96" s="108" t="s">
        <v>1507</v>
      </c>
      <c r="H96" s="108">
        <v>0.013027708333333332</v>
      </c>
      <c r="I96" s="108" t="s">
        <v>1508</v>
      </c>
      <c r="J96" s="110"/>
      <c r="K96" s="110"/>
      <c r="L96" s="110"/>
      <c r="M96" s="110"/>
      <c r="N96" s="110"/>
      <c r="O96" s="110"/>
      <c r="P96" s="111"/>
    </row>
    <row r="97" spans="1:16" s="86" customFormat="1" ht="13.5">
      <c r="A97" s="107"/>
      <c r="B97" s="23"/>
      <c r="C97" s="20" t="s">
        <v>9</v>
      </c>
      <c r="D97" s="22">
        <v>504</v>
      </c>
      <c r="E97" s="20" t="s">
        <v>1515</v>
      </c>
      <c r="F97" s="108">
        <v>0.01183394675925926</v>
      </c>
      <c r="G97" s="110" t="s">
        <v>1516</v>
      </c>
      <c r="H97" s="108">
        <v>0.012293715277777778</v>
      </c>
      <c r="I97" s="110" t="s">
        <v>1517</v>
      </c>
      <c r="J97" s="108">
        <v>0.01195775462962963</v>
      </c>
      <c r="K97" s="110"/>
      <c r="L97" s="110"/>
      <c r="M97" s="110"/>
      <c r="N97" s="110"/>
      <c r="O97" s="110"/>
      <c r="P97" s="111"/>
    </row>
    <row r="98" spans="1:16" s="86" customFormat="1" ht="13.5">
      <c r="A98" s="106"/>
      <c r="B98" s="21"/>
      <c r="C98" s="22" t="s">
        <v>3</v>
      </c>
      <c r="D98" s="22">
        <v>506</v>
      </c>
      <c r="E98" s="22" t="s">
        <v>1524</v>
      </c>
      <c r="F98" s="113">
        <v>0.011909722222222223</v>
      </c>
      <c r="G98" s="108" t="s">
        <v>1525</v>
      </c>
      <c r="H98" s="113">
        <v>0.011917129629629626</v>
      </c>
      <c r="I98" s="108"/>
      <c r="J98" s="110"/>
      <c r="K98" s="110"/>
      <c r="L98" s="110"/>
      <c r="M98" s="110"/>
      <c r="N98" s="110"/>
      <c r="O98" s="110"/>
      <c r="P98" s="111"/>
    </row>
    <row r="99" spans="1:16" s="86" customFormat="1" ht="13.5">
      <c r="A99" s="107"/>
      <c r="B99" s="23"/>
      <c r="C99" s="20" t="s">
        <v>21</v>
      </c>
      <c r="D99" s="22">
        <v>548</v>
      </c>
      <c r="E99" s="20" t="s">
        <v>1759</v>
      </c>
      <c r="F99" s="113">
        <v>0.014708298611111113</v>
      </c>
      <c r="G99" s="110"/>
      <c r="H99" s="110"/>
      <c r="I99" s="110"/>
      <c r="J99" s="110"/>
      <c r="K99" s="110"/>
      <c r="L99" s="110"/>
      <c r="M99" s="110"/>
      <c r="N99" s="110"/>
      <c r="O99" s="110"/>
      <c r="P99" s="111"/>
    </row>
    <row r="100" spans="1:16" s="86" customFormat="1" ht="13.5">
      <c r="A100" s="106"/>
      <c r="B100" s="21"/>
      <c r="C100" s="22" t="s">
        <v>46</v>
      </c>
      <c r="D100" s="22">
        <v>555</v>
      </c>
      <c r="E100" s="22" t="s">
        <v>1786</v>
      </c>
      <c r="F100" s="113">
        <v>0.01198449074074074</v>
      </c>
      <c r="G100" s="108" t="s">
        <v>1787</v>
      </c>
      <c r="H100" s="113">
        <v>0.012558333333333335</v>
      </c>
      <c r="I100" s="108"/>
      <c r="J100" s="110"/>
      <c r="K100" s="110"/>
      <c r="L100" s="110"/>
      <c r="M100" s="110"/>
      <c r="N100" s="110"/>
      <c r="O100" s="110"/>
      <c r="P100" s="111"/>
    </row>
    <row r="101" spans="1:16" s="86" customFormat="1" ht="13.5">
      <c r="A101" s="106"/>
      <c r="B101" s="21"/>
      <c r="C101" s="22" t="s">
        <v>58</v>
      </c>
      <c r="D101" s="22">
        <v>573</v>
      </c>
      <c r="E101" s="22" t="s">
        <v>1857</v>
      </c>
      <c r="F101" s="113">
        <v>0.011547719907407406</v>
      </c>
      <c r="G101" s="108" t="s">
        <v>1858</v>
      </c>
      <c r="H101" s="113">
        <v>0.01090462962962963</v>
      </c>
      <c r="I101" s="108" t="s">
        <v>1859</v>
      </c>
      <c r="J101" s="113">
        <v>0.013412037037037035</v>
      </c>
      <c r="K101" s="110"/>
      <c r="L101" s="110"/>
      <c r="M101" s="110"/>
      <c r="N101" s="110"/>
      <c r="O101" s="110"/>
      <c r="P101" s="111"/>
    </row>
    <row r="102" spans="1:16" s="86" customFormat="1" ht="13.5">
      <c r="A102" s="106"/>
      <c r="B102" s="21"/>
      <c r="C102" s="22" t="s">
        <v>12</v>
      </c>
      <c r="D102" s="22">
        <v>585</v>
      </c>
      <c r="E102" s="22" t="s">
        <v>1903</v>
      </c>
      <c r="F102" s="113">
        <v>0.012517824074074075</v>
      </c>
      <c r="G102" s="108"/>
      <c r="H102" s="108"/>
      <c r="I102" s="108"/>
      <c r="J102" s="110"/>
      <c r="K102" s="110"/>
      <c r="L102" s="110"/>
      <c r="M102" s="110"/>
      <c r="N102" s="110"/>
      <c r="O102" s="110"/>
      <c r="P102" s="111"/>
    </row>
    <row r="103" spans="1:16" s="86" customFormat="1" ht="13.5">
      <c r="A103" s="107"/>
      <c r="B103" s="23"/>
      <c r="C103" s="20" t="s">
        <v>48</v>
      </c>
      <c r="D103" s="22">
        <v>589</v>
      </c>
      <c r="E103" s="20" t="s">
        <v>1910</v>
      </c>
      <c r="F103" s="113">
        <v>0.011449849537037036</v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1"/>
    </row>
    <row r="104" spans="1:16" s="86" customFormat="1" ht="13.5">
      <c r="A104" s="107"/>
      <c r="B104" s="23"/>
      <c r="C104" s="20" t="s">
        <v>5</v>
      </c>
      <c r="D104" s="22">
        <v>590</v>
      </c>
      <c r="E104" s="20" t="s">
        <v>1772</v>
      </c>
      <c r="F104" s="113">
        <v>0.013265856481481481</v>
      </c>
      <c r="G104" s="110" t="s">
        <v>1773</v>
      </c>
      <c r="H104" s="110"/>
      <c r="I104" s="110"/>
      <c r="J104" s="110"/>
      <c r="K104" s="110"/>
      <c r="L104" s="110"/>
      <c r="M104" s="110"/>
      <c r="N104" s="110"/>
      <c r="O104" s="110"/>
      <c r="P104" s="111"/>
    </row>
    <row r="105" spans="1:16" s="166" customFormat="1" ht="15" thickBot="1">
      <c r="A105" s="167"/>
      <c r="B105" s="168">
        <v>0.06255787037037037</v>
      </c>
      <c r="C105" s="169" t="s">
        <v>69</v>
      </c>
      <c r="D105" s="169"/>
      <c r="E105" s="169" t="s">
        <v>1409</v>
      </c>
      <c r="F105" s="170">
        <v>0.012372685185185186</v>
      </c>
      <c r="G105" s="168" t="s">
        <v>1914</v>
      </c>
      <c r="H105" s="168">
        <v>0.012222222222222223</v>
      </c>
      <c r="I105" s="168" t="s">
        <v>1919</v>
      </c>
      <c r="J105" s="171">
        <v>0.012418981481481479</v>
      </c>
      <c r="K105" s="171" t="s">
        <v>1924</v>
      </c>
      <c r="L105" s="171">
        <v>0.012685185185185181</v>
      </c>
      <c r="M105" s="171" t="s">
        <v>1929</v>
      </c>
      <c r="N105" s="171">
        <v>0.012858796296296306</v>
      </c>
      <c r="O105" s="171" t="s">
        <v>1934</v>
      </c>
      <c r="P105" s="17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34"/>
  <sheetViews>
    <sheetView workbookViewId="0" topLeftCell="A1">
      <selection activeCell="A19" sqref="A19:IV19"/>
    </sheetView>
  </sheetViews>
  <sheetFormatPr defaultColWidth="44.57421875" defaultRowHeight="15"/>
  <cols>
    <col min="1" max="1" width="4.140625" style="38" bestFit="1" customWidth="1"/>
    <col min="2" max="2" width="10.28125" style="39" bestFit="1" customWidth="1"/>
    <col min="3" max="3" width="28.421875" style="40" bestFit="1" customWidth="1"/>
    <col min="4" max="4" width="8.421875" style="38" bestFit="1" customWidth="1"/>
    <col min="5" max="5" width="17.28125" style="40" bestFit="1" customWidth="1"/>
    <col min="6" max="6" width="8.140625" style="41" bestFit="1" customWidth="1"/>
    <col min="7" max="7" width="25.7109375" style="41" customWidth="1"/>
    <col min="8" max="8" width="8.140625" style="41" bestFit="1" customWidth="1"/>
    <col min="9" max="9" width="25.421875" style="41" customWidth="1"/>
    <col min="10" max="10" width="8.140625" style="41" bestFit="1" customWidth="1"/>
    <col min="11" max="11" width="18.421875" style="41" bestFit="1" customWidth="1"/>
    <col min="12" max="12" width="8.140625" style="41" bestFit="1" customWidth="1"/>
    <col min="13" max="16384" width="44.421875" style="40" customWidth="1"/>
  </cols>
  <sheetData>
    <row r="3" ht="15" thickBot="1"/>
    <row r="4" spans="1:12" ht="13.5">
      <c r="A4" s="27" t="s">
        <v>61</v>
      </c>
      <c r="B4" s="43" t="s">
        <v>62</v>
      </c>
      <c r="C4" s="35" t="s">
        <v>63</v>
      </c>
      <c r="D4" s="28" t="s">
        <v>64</v>
      </c>
      <c r="E4" s="35"/>
      <c r="F4" s="44" t="s">
        <v>65</v>
      </c>
      <c r="G4" s="44"/>
      <c r="H4" s="44" t="s">
        <v>66</v>
      </c>
      <c r="I4" s="44"/>
      <c r="J4" s="44" t="s">
        <v>67</v>
      </c>
      <c r="K4" s="44"/>
      <c r="L4" s="36" t="s">
        <v>68</v>
      </c>
    </row>
    <row r="5" spans="1:12" ht="13.5">
      <c r="A5" s="45">
        <v>1</v>
      </c>
      <c r="B5" s="9">
        <v>0.045277662037037036</v>
      </c>
      <c r="C5" s="7" t="s">
        <v>16</v>
      </c>
      <c r="D5" s="8">
        <v>657</v>
      </c>
      <c r="E5" s="7" t="str">
        <f>'[1]Vet Men'!$C$152</f>
        <v>Phil Sanders</v>
      </c>
      <c r="F5" s="30">
        <v>0.011388078703703702</v>
      </c>
      <c r="G5" s="30" t="str">
        <f>'[1]Vet Men'!$C$153</f>
        <v>Chris Minns</v>
      </c>
      <c r="H5" s="30">
        <v>0.011951886574074075</v>
      </c>
      <c r="I5" s="30" t="str">
        <f>'[1]Vet Men'!$C$154</f>
        <v>Ben Hope</v>
      </c>
      <c r="J5" s="30">
        <v>0.011286192129629627</v>
      </c>
      <c r="K5" s="30" t="str">
        <f>'[1]Vet Men'!$C$155</f>
        <v>Chris Greenwood</v>
      </c>
      <c r="L5" s="31">
        <v>0.010651504629629632</v>
      </c>
    </row>
    <row r="6" spans="1:12" ht="13.5">
      <c r="A6" s="45">
        <v>2</v>
      </c>
      <c r="B6" s="9">
        <v>0.04564074074074074</v>
      </c>
      <c r="C6" s="7" t="s">
        <v>45</v>
      </c>
      <c r="D6" s="8">
        <v>670</v>
      </c>
      <c r="E6" s="7" t="str">
        <f>'[1]Vet Men'!$C$144</f>
        <v>Martin Shore</v>
      </c>
      <c r="F6" s="32"/>
      <c r="G6" s="32" t="str">
        <f>'[1]Vet Men'!$C$145</f>
        <v>Ben Reynolds</v>
      </c>
      <c r="H6" s="30"/>
      <c r="I6" s="30" t="str">
        <f>'[1]Vet Men'!$C$146</f>
        <v>Andy Weir</v>
      </c>
      <c r="J6" s="30">
        <v>0.011681435185185184</v>
      </c>
      <c r="K6" s="30" t="str">
        <f>'[1]Vet Men'!$C$147</f>
        <v>Simon Baines</v>
      </c>
      <c r="L6" s="31">
        <v>0.011190821759259256</v>
      </c>
    </row>
    <row r="7" spans="1:12" ht="13.5">
      <c r="A7" s="45">
        <v>3</v>
      </c>
      <c r="B7" s="9">
        <v>0.0457244212962963</v>
      </c>
      <c r="C7" s="7" t="s">
        <v>13</v>
      </c>
      <c r="D7" s="8">
        <v>654</v>
      </c>
      <c r="E7" s="7" t="str">
        <f>'[1]Vet Men'!$C$2</f>
        <v>Simon Coombes</v>
      </c>
      <c r="F7" s="30">
        <v>0.010934027777777777</v>
      </c>
      <c r="G7" s="30" t="str">
        <f>'[1]Vet Men'!$C$3</f>
        <v>John Kettle</v>
      </c>
      <c r="H7" s="30">
        <v>0.011369479166666667</v>
      </c>
      <c r="I7" s="30" t="str">
        <f>'[1]Vet Men'!$C$4</f>
        <v>Ras Paranandi</v>
      </c>
      <c r="J7" s="30">
        <v>0.0119762037037037</v>
      </c>
      <c r="K7" s="30" t="str">
        <f>'[1]Vet Men'!$C$5</f>
        <v>Ben Paviour</v>
      </c>
      <c r="L7" s="31">
        <v>0.011444710648148157</v>
      </c>
    </row>
    <row r="8" spans="1:12" ht="13.5">
      <c r="A8" s="45">
        <v>4</v>
      </c>
      <c r="B8" s="9">
        <v>0.047982986111111105</v>
      </c>
      <c r="C8" s="7" t="s">
        <v>33</v>
      </c>
      <c r="D8" s="8">
        <v>671</v>
      </c>
      <c r="E8" s="7" t="str">
        <f>'[1]Vet Men'!$C$109</f>
        <v>Andrew Mitchell</v>
      </c>
      <c r="F8" s="30">
        <v>0.011647650462962964</v>
      </c>
      <c r="G8" s="30" t="str">
        <f>'[1]Vet Men'!$C$110</f>
        <v>Naol Abaeibe</v>
      </c>
      <c r="H8" s="30">
        <v>0.012057060185185183</v>
      </c>
      <c r="I8" s="30" t="str">
        <f>'[1]Vet Men'!$C$111</f>
        <v>Stephen Nordis</v>
      </c>
      <c r="J8" s="30">
        <v>0.011424143518518514</v>
      </c>
      <c r="K8" s="30" t="str">
        <f>'[1]Vet Men'!$C$112</f>
        <v>David Franks</v>
      </c>
      <c r="L8" s="31">
        <v>0.012854131944444444</v>
      </c>
    </row>
    <row r="9" spans="1:12" ht="13.5">
      <c r="A9" s="45">
        <v>5</v>
      </c>
      <c r="B9" s="9">
        <v>0.04800046296296296</v>
      </c>
      <c r="C9" s="7" t="s">
        <v>38</v>
      </c>
      <c r="D9" s="8">
        <v>650</v>
      </c>
      <c r="E9" s="7" t="str">
        <f>'[1]Vet Men'!$C$164</f>
        <v>Andy Bond</v>
      </c>
      <c r="F9" s="30">
        <v>0.01161917824074074</v>
      </c>
      <c r="G9" s="30" t="str">
        <f>'[1]Vet Men'!$C$165</f>
        <v>Steve Davies </v>
      </c>
      <c r="H9" s="30">
        <v>0.011647337962962964</v>
      </c>
      <c r="I9" s="30" t="str">
        <f>'[1]Vet Men'!$C$166</f>
        <v>Buzz Shepard</v>
      </c>
      <c r="J9" s="30">
        <v>0.012157592592592591</v>
      </c>
      <c r="K9" s="30" t="str">
        <f>'[1]Vet Men'!$C$167</f>
        <v>Thomas South</v>
      </c>
      <c r="L9" s="31">
        <v>0.012576354166666665</v>
      </c>
    </row>
    <row r="10" spans="1:12" ht="13.5">
      <c r="A10" s="45">
        <v>6</v>
      </c>
      <c r="B10" s="9">
        <v>0.04914510416666667</v>
      </c>
      <c r="C10" s="7" t="s">
        <v>47</v>
      </c>
      <c r="D10" s="8">
        <v>659</v>
      </c>
      <c r="E10" s="7" t="str">
        <f>'[1]Vet Men'!$C$210</f>
        <v>James Sadlier</v>
      </c>
      <c r="F10" s="30">
        <v>0.012023460648148148</v>
      </c>
      <c r="G10" s="30" t="str">
        <f>'[1]Vet Men'!$C$211</f>
        <v>Steve Hall</v>
      </c>
      <c r="H10" s="30">
        <v>0.012522025462962964</v>
      </c>
      <c r="I10" s="30" t="str">
        <f>'[1]Vet Men'!$C$212</f>
        <v>Jon Peet</v>
      </c>
      <c r="J10" s="30">
        <v>0.012727430555555558</v>
      </c>
      <c r="K10" s="30" t="str">
        <f>'[1]Vet Men'!$C$213</f>
        <v>Kirk Brown</v>
      </c>
      <c r="L10" s="31">
        <v>0.011872187499999999</v>
      </c>
    </row>
    <row r="11" spans="1:12" ht="13.5">
      <c r="A11" s="45">
        <v>7</v>
      </c>
      <c r="B11" s="9">
        <v>0.04914679398148148</v>
      </c>
      <c r="C11" s="7" t="s">
        <v>52</v>
      </c>
      <c r="D11" s="8">
        <v>665</v>
      </c>
      <c r="E11" s="7" t="str">
        <f>'[1]Vet Men'!$C$198</f>
        <v>Richard Newsome</v>
      </c>
      <c r="F11" s="30">
        <v>0.011194594907407408</v>
      </c>
      <c r="G11" s="30" t="str">
        <f>'[1]Vet Men'!$C$199</f>
        <v>John Creane</v>
      </c>
      <c r="H11" s="30">
        <v>0.012595879629629627</v>
      </c>
      <c r="I11" s="30" t="str">
        <f>'[1]Vet Men'!$C$200</f>
        <v>William Smith</v>
      </c>
      <c r="J11" s="30">
        <v>0.013287384259259263</v>
      </c>
      <c r="K11" s="30" t="str">
        <f>'[1]Vet Men'!$C$201</f>
        <v>Sam Rigby</v>
      </c>
      <c r="L11" s="31">
        <v>0.012068935185185183</v>
      </c>
    </row>
    <row r="12" spans="1:12" ht="13.5">
      <c r="A12" s="45">
        <v>8</v>
      </c>
      <c r="B12" s="9">
        <v>0.04920358796296296</v>
      </c>
      <c r="C12" s="7" t="s">
        <v>2</v>
      </c>
      <c r="D12" s="8">
        <v>667</v>
      </c>
      <c r="E12" s="7" t="str">
        <f>'[1]Vet Men'!$C$178</f>
        <v>James Smith</v>
      </c>
      <c r="F12" s="32"/>
      <c r="G12" s="32" t="str">
        <f>'[1]Vet Men'!$C$179</f>
        <v>Steve Marcer</v>
      </c>
      <c r="H12" s="30"/>
      <c r="I12" s="30" t="str">
        <f>'[1]Vet Men'!$C$180</f>
        <v>Stuart Hicks</v>
      </c>
      <c r="J12" s="30">
        <v>0.012286990740740737</v>
      </c>
      <c r="K12" s="30" t="str">
        <f>'[1]Vet Men'!$C$181</f>
        <v>Jim Bennett</v>
      </c>
      <c r="L12" s="31">
        <v>0.013131909722222224</v>
      </c>
    </row>
    <row r="13" spans="1:12" ht="13.5">
      <c r="A13" s="45">
        <v>9</v>
      </c>
      <c r="B13" s="9">
        <v>0.049356631944444444</v>
      </c>
      <c r="C13" s="7" t="s">
        <v>9</v>
      </c>
      <c r="D13" s="8">
        <v>647</v>
      </c>
      <c r="E13" s="7" t="str">
        <f>'[1]Vet Men'!$C$160</f>
        <v>Matthew Bristow</v>
      </c>
      <c r="F13" s="30">
        <v>0.011876354166666665</v>
      </c>
      <c r="G13" s="30" t="str">
        <f>'[1]Vet Men'!$C$161</f>
        <v>Chris Stevenson</v>
      </c>
      <c r="H13" s="30">
        <v>0.012993518518518519</v>
      </c>
      <c r="I13" s="30" t="str">
        <f>'[1]Vet Men'!$C$162</f>
        <v>David Benton</v>
      </c>
      <c r="J13" s="30">
        <v>0.012669097222222227</v>
      </c>
      <c r="K13" s="30" t="str">
        <f>'[1]Vet Men'!$C$163</f>
        <v>Graham Godden</v>
      </c>
      <c r="L13" s="31">
        <v>0.011817662037037033</v>
      </c>
    </row>
    <row r="14" spans="1:12" ht="13.5">
      <c r="A14" s="45">
        <v>10</v>
      </c>
      <c r="B14" s="9">
        <v>0.0497391550925926</v>
      </c>
      <c r="C14" s="7" t="s">
        <v>33</v>
      </c>
      <c r="D14" s="8">
        <v>672</v>
      </c>
      <c r="E14" s="7" t="str">
        <f>'[1]Vet Men'!$C$113</f>
        <v>Greg Bennett</v>
      </c>
      <c r="F14" s="30">
        <v>0.013128854166666669</v>
      </c>
      <c r="G14" s="30" t="str">
        <f>'[1]Vet Men'!$C$114</f>
        <v>Richard Hooley</v>
      </c>
      <c r="H14" s="30">
        <v>0.013451585648148145</v>
      </c>
      <c r="I14" s="30" t="str">
        <f>'[1]Vet Men'!$C$115</f>
        <v>Philip Wetton</v>
      </c>
      <c r="J14" s="30">
        <v>0.014645983796296298</v>
      </c>
      <c r="K14" s="30" t="str">
        <f>'[1]Vet Men'!$C$116</f>
        <v>Paul Woodgate</v>
      </c>
      <c r="L14" s="31">
        <v>0.013310185185185187</v>
      </c>
    </row>
    <row r="15" spans="1:12" ht="13.5">
      <c r="A15" s="45">
        <v>11</v>
      </c>
      <c r="B15" s="9">
        <v>0.05005358796296296</v>
      </c>
      <c r="C15" s="7" t="s">
        <v>28</v>
      </c>
      <c r="D15" s="8">
        <v>651</v>
      </c>
      <c r="E15" s="7" t="str">
        <f>'[1]Vet Men'!$C$214</f>
        <v>Daniel Anderson </v>
      </c>
      <c r="F15" s="30">
        <v>0.011291400462962961</v>
      </c>
      <c r="G15" s="30" t="str">
        <f>'[1]Vet Men'!$C$215</f>
        <v>Paul McCleery</v>
      </c>
      <c r="H15" s="30">
        <v>0.01314170138888889</v>
      </c>
      <c r="I15" s="30" t="str">
        <f>'[1]Vet Men'!$C$216</f>
        <v>Mark Dobbs</v>
      </c>
      <c r="J15" s="30">
        <v>0.012667557870370376</v>
      </c>
      <c r="K15" s="30" t="str">
        <f>'[1]Vet Men'!$C$217</f>
        <v>Dean Constable</v>
      </c>
      <c r="L15" s="31">
        <v>0.012952928240740735</v>
      </c>
    </row>
    <row r="16" spans="1:12" ht="13.5">
      <c r="A16" s="45">
        <v>12</v>
      </c>
      <c r="B16" s="9">
        <v>0.05006215277777778</v>
      </c>
      <c r="C16" s="7" t="s">
        <v>54</v>
      </c>
      <c r="D16" s="8">
        <v>673</v>
      </c>
      <c r="E16" s="7" t="str">
        <f>'[1]Vet Men'!$C$97</f>
        <v>Mike Chambers</v>
      </c>
      <c r="F16" s="30">
        <v>0.012768668981481482</v>
      </c>
      <c r="G16" s="30" t="str">
        <f>'[1]Vet Men'!$C$98</f>
        <v>Richard Bidgood</v>
      </c>
      <c r="H16" s="30">
        <v>0.012000694444444444</v>
      </c>
      <c r="I16" s="30" t="str">
        <f>'[1]Vet Men'!$C$99</f>
        <v>Andy Parkinson</v>
      </c>
      <c r="J16" s="30">
        <v>0.01354541666666666</v>
      </c>
      <c r="K16" s="30" t="str">
        <f>'[1]Vet Men'!$C$100</f>
        <v>Pete Sansome</v>
      </c>
      <c r="L16" s="31">
        <v>0.011747372685185192</v>
      </c>
    </row>
    <row r="17" spans="1:12" ht="13.5">
      <c r="A17" s="45">
        <v>13</v>
      </c>
      <c r="B17" s="9">
        <v>0.051238159722222225</v>
      </c>
      <c r="C17" s="7" t="s">
        <v>40</v>
      </c>
      <c r="D17" s="8">
        <v>658</v>
      </c>
      <c r="E17" s="7" t="str">
        <f>'[1]Vet Men'!$C$206</f>
        <v>Dan Johns </v>
      </c>
      <c r="F17" s="30">
        <v>0.012146215277777777</v>
      </c>
      <c r="G17" s="30" t="str">
        <f>'[1]Vet Men'!$C$207</f>
        <v>Gavin Evans</v>
      </c>
      <c r="H17" s="30">
        <v>0.01367412037037037</v>
      </c>
      <c r="I17" s="30" t="str">
        <f>'[1]Vet Men'!$C$208</f>
        <v>Matt Collins</v>
      </c>
      <c r="J17" s="30">
        <v>0.012796597222222227</v>
      </c>
      <c r="K17" s="30" t="str">
        <f>'[1]Vet Men'!$C$209</f>
        <v>Jonathan Litchfield</v>
      </c>
      <c r="L17" s="31">
        <v>0.012621226851851852</v>
      </c>
    </row>
    <row r="18" spans="1:12" ht="13.5">
      <c r="A18" s="45">
        <v>14</v>
      </c>
      <c r="B18" s="9">
        <v>0.05140787037037037</v>
      </c>
      <c r="C18" s="7" t="s">
        <v>46</v>
      </c>
      <c r="D18" s="8">
        <v>660</v>
      </c>
      <c r="E18" s="7" t="str">
        <f>'[1]Vet Men'!$C$81</f>
        <v>Neil Rae</v>
      </c>
      <c r="F18" s="32"/>
      <c r="G18" s="32" t="str">
        <f>'[1]Vet Men'!$C$82</f>
        <v>Rick Jenner</v>
      </c>
      <c r="H18" s="30"/>
      <c r="I18" s="30" t="str">
        <f>'[1]Vet Men'!$C$83</f>
        <v>Duncan Mallison</v>
      </c>
      <c r="J18" s="30">
        <v>0.012720370370370365</v>
      </c>
      <c r="K18" s="30" t="str">
        <f>'[1]Vet Men'!$C$84</f>
        <v>Vaughan Ramsay</v>
      </c>
      <c r="L18" s="31">
        <v>0.01334675925925926</v>
      </c>
    </row>
    <row r="19" spans="1:12" s="146" customFormat="1" ht="13.5">
      <c r="A19" s="141">
        <v>15</v>
      </c>
      <c r="B19" s="173">
        <f>F19+H19+J19+L19</f>
        <v>0.051562500000000004</v>
      </c>
      <c r="C19" s="174" t="s">
        <v>69</v>
      </c>
      <c r="D19" s="175">
        <v>677</v>
      </c>
      <c r="E19" s="174" t="s">
        <v>1401</v>
      </c>
      <c r="F19" s="176">
        <v>0.012164351851851852</v>
      </c>
      <c r="G19" s="176" t="s">
        <v>1402</v>
      </c>
      <c r="H19" s="176">
        <v>0.012916666666666668</v>
      </c>
      <c r="I19" s="176" t="s">
        <v>1403</v>
      </c>
      <c r="J19" s="176">
        <v>0.012986111111111111</v>
      </c>
      <c r="K19" s="176" t="s">
        <v>1404</v>
      </c>
      <c r="L19" s="177">
        <v>0.013495370370370373</v>
      </c>
    </row>
    <row r="20" spans="1:12" ht="13.5">
      <c r="A20" s="45">
        <v>16</v>
      </c>
      <c r="B20" s="9">
        <v>0.05161956018518518</v>
      </c>
      <c r="C20" s="7" t="s">
        <v>13</v>
      </c>
      <c r="D20" s="8">
        <v>655</v>
      </c>
      <c r="E20" s="7" t="str">
        <f>'[1]Vet Men'!$C$6</f>
        <v>James Ward</v>
      </c>
      <c r="F20" s="30">
        <v>0.013573032407407407</v>
      </c>
      <c r="G20" s="30" t="str">
        <f>'[1]Vet Men'!$C$7</f>
        <v>Deron Fagan</v>
      </c>
      <c r="H20" s="30">
        <v>0.012298611111111113</v>
      </c>
      <c r="I20" s="30" t="str">
        <f>'[1]Vet Men'!$C$8</f>
        <v>Gavern Newsum</v>
      </c>
      <c r="J20" s="30">
        <v>0.012646608796296296</v>
      </c>
      <c r="K20" s="30" t="str">
        <f>'[1]Vet Men'!$C$9</f>
        <v>Robin Sanderson</v>
      </c>
      <c r="L20" s="31">
        <v>0.013101307870370366</v>
      </c>
    </row>
    <row r="21" spans="1:12" ht="13.5">
      <c r="A21" s="45">
        <v>17</v>
      </c>
      <c r="B21" s="9">
        <v>0.05246721064814815</v>
      </c>
      <c r="C21" s="7" t="s">
        <v>34</v>
      </c>
      <c r="D21" s="8">
        <v>653</v>
      </c>
      <c r="E21" s="7" t="str">
        <f>'[1]Vet Men'!$C$25</f>
        <v>Peter Collins</v>
      </c>
      <c r="F21" s="30">
        <v>0.012713923611111113</v>
      </c>
      <c r="G21" s="30" t="str">
        <f>'[1]Vet Men'!$C$26</f>
        <v>Andrew Davies</v>
      </c>
      <c r="H21" s="30">
        <v>0.013082372685185186</v>
      </c>
      <c r="I21" s="30" t="str">
        <f>'[1]Vet Men'!$C$27</f>
        <v>Matt De Freitas</v>
      </c>
      <c r="J21" s="30">
        <v>0.012930474537037034</v>
      </c>
      <c r="K21" s="30" t="str">
        <f>'[1]Vet Men'!$C$28</f>
        <v>Simon Woodley</v>
      </c>
      <c r="L21" s="31">
        <v>0.01374043981481482</v>
      </c>
    </row>
    <row r="22" spans="1:12" ht="13.5">
      <c r="A22" s="45">
        <v>18</v>
      </c>
      <c r="B22" s="9">
        <v>0.05271493055555556</v>
      </c>
      <c r="C22" s="7" t="s">
        <v>44</v>
      </c>
      <c r="D22" s="8">
        <v>666</v>
      </c>
      <c r="E22" s="7" t="str">
        <f>'[1]Vet Men'!$C$132</f>
        <v>Daniel Gillett</v>
      </c>
      <c r="F22" s="30">
        <v>0.012111608796296296</v>
      </c>
      <c r="G22" s="30" t="str">
        <f>'[1]Vet Men'!$C$133</f>
        <v>Stephen Vincent</v>
      </c>
      <c r="H22" s="30">
        <v>0.013422569444444442</v>
      </c>
      <c r="I22" s="30" t="str">
        <f>'[1]Vet Men'!$C$134</f>
        <v>Mike James</v>
      </c>
      <c r="J22" s="30">
        <v>0.013884340277777782</v>
      </c>
      <c r="K22" s="30" t="str">
        <f>'[1]Vet Men'!$C$135</f>
        <v>Daniel Vickers</v>
      </c>
      <c r="L22" s="31">
        <v>0.01329641203703704</v>
      </c>
    </row>
    <row r="23" spans="1:12" ht="13.5">
      <c r="A23" s="45">
        <v>19</v>
      </c>
      <c r="B23" s="9">
        <v>0.05326010416666666</v>
      </c>
      <c r="C23" s="7" t="s">
        <v>6</v>
      </c>
      <c r="D23" s="8">
        <v>645</v>
      </c>
      <c r="E23" s="7" t="str">
        <f>'[1]Vet Men'!$C$77</f>
        <v>Alan Turnball</v>
      </c>
      <c r="F23" s="30">
        <v>0.011649502314814814</v>
      </c>
      <c r="G23" s="30" t="str">
        <f>'[1]Vet Men'!$C$78</f>
        <v>Pete Benedickter</v>
      </c>
      <c r="H23" s="30">
        <v>0.014267430555555552</v>
      </c>
      <c r="I23" s="30" t="str">
        <f>'[1]Vet Men'!$C$79</f>
        <v>Steve Herring</v>
      </c>
      <c r="J23" s="30">
        <v>0.012442060185185188</v>
      </c>
      <c r="K23" s="30" t="str">
        <f>'[1]Vet Men'!$C$80</f>
        <v>Anthony Fitzpatrick</v>
      </c>
      <c r="L23" s="31">
        <v>0.014901111111111108</v>
      </c>
    </row>
    <row r="24" spans="1:12" ht="13.5">
      <c r="A24" s="45">
        <v>20</v>
      </c>
      <c r="B24" s="9">
        <v>0.05409371527777778</v>
      </c>
      <c r="C24" s="7" t="s">
        <v>60</v>
      </c>
      <c r="D24" s="8">
        <v>648</v>
      </c>
      <c r="E24" s="7" t="str">
        <f>'[1]Vet Men'!$C$136</f>
        <v>Darren Bradley</v>
      </c>
      <c r="F24" s="32"/>
      <c r="G24" s="32" t="str">
        <f>'[1]Vet Men'!$C$137</f>
        <v>John McCawley</v>
      </c>
      <c r="H24" s="30">
        <v>0.026126122685185188</v>
      </c>
      <c r="I24" s="30" t="str">
        <f>'[1]Vet Men'!$C$138</f>
        <v>Simon Harvey</v>
      </c>
      <c r="J24" s="30">
        <v>0.015325995370370361</v>
      </c>
      <c r="K24" s="30" t="str">
        <f>'[1]Vet Men'!$C$139</f>
        <v>Simon Pocock</v>
      </c>
      <c r="L24" s="31">
        <v>0.012641597222222231</v>
      </c>
    </row>
    <row r="25" spans="1:12" ht="13.5">
      <c r="A25" s="45">
        <v>21</v>
      </c>
      <c r="B25" s="9">
        <v>0.05558888888888889</v>
      </c>
      <c r="C25" s="7" t="s">
        <v>42</v>
      </c>
      <c r="D25" s="8">
        <v>649</v>
      </c>
      <c r="E25" s="7" t="str">
        <f>'[1]Vet Men'!$C$62</f>
        <v>Andy Del Nevo</v>
      </c>
      <c r="F25" s="30">
        <v>0.013326770833333335</v>
      </c>
      <c r="G25" s="30" t="str">
        <f>'[1]Vet Men'!$C$63</f>
        <v>James Moore</v>
      </c>
      <c r="H25" s="30">
        <v>0.013867060185185187</v>
      </c>
      <c r="I25" s="30" t="str">
        <f>'[1]Vet Men'!$C$64</f>
        <v>Colin Oxlade</v>
      </c>
      <c r="J25" s="30">
        <v>0.013431516203703704</v>
      </c>
      <c r="K25" s="30" t="str">
        <f>'[1]Vet Men'!$C$65</f>
        <v>Neil Aikman</v>
      </c>
      <c r="L25" s="31">
        <v>0.014963541666666663</v>
      </c>
    </row>
    <row r="26" spans="1:12" ht="13.5">
      <c r="A26" s="45">
        <v>22</v>
      </c>
      <c r="B26" s="9">
        <v>0.05568530092592592</v>
      </c>
      <c r="C26" s="7" t="s">
        <v>55</v>
      </c>
      <c r="D26" s="8">
        <v>669</v>
      </c>
      <c r="E26" s="7" t="str">
        <f>'[1]Vet Men'!$C$45</f>
        <v>Malcolm Fletcher</v>
      </c>
      <c r="F26" s="30">
        <v>0.013994872685185185</v>
      </c>
      <c r="G26" s="30" t="str">
        <f>'[1]Vet Men'!$C$46</f>
        <v>Rob Peacock</v>
      </c>
      <c r="H26" s="30">
        <v>0.014043668981481482</v>
      </c>
      <c r="I26" s="30" t="str">
        <f>'[1]Vet Men'!$C$47</f>
        <v>Martin Viriam</v>
      </c>
      <c r="J26" s="30">
        <v>0.014062534722222221</v>
      </c>
      <c r="K26" s="30" t="str">
        <f>'[1]Vet Men'!$C$48</f>
        <v>Gareth Pritchard</v>
      </c>
      <c r="L26" s="31">
        <v>0.013584224537037032</v>
      </c>
    </row>
    <row r="27" spans="1:12" ht="13.5">
      <c r="A27" s="45">
        <v>23</v>
      </c>
      <c r="B27" s="9">
        <v>0.056924965277777774</v>
      </c>
      <c r="C27" s="7" t="s">
        <v>8</v>
      </c>
      <c r="D27" s="8">
        <v>646</v>
      </c>
      <c r="E27" s="7" t="str">
        <f>'[1]Vet Men'!$C$33</f>
        <v>David Beadie</v>
      </c>
      <c r="F27" s="30">
        <v>0.013467789351851852</v>
      </c>
      <c r="G27" s="30" t="str">
        <f>'[1]Vet Men'!$C$34</f>
        <v>Steven Pairman</v>
      </c>
      <c r="H27" s="30">
        <v>0.013723032407407408</v>
      </c>
      <c r="I27" s="30" t="str">
        <f>'[1]Vet Men'!$C$35</f>
        <v>Andy Lawes</v>
      </c>
      <c r="J27" s="30">
        <v>0.015217511574074073</v>
      </c>
      <c r="K27" s="30" t="str">
        <f>'[1]Vet Men'!$C$36</f>
        <v>Andy Tucker</v>
      </c>
      <c r="L27" s="31">
        <v>0.014516631944444441</v>
      </c>
    </row>
    <row r="28" spans="1:12" ht="13.5">
      <c r="A28" s="45">
        <v>24</v>
      </c>
      <c r="B28" s="9">
        <v>0.0590778587962963</v>
      </c>
      <c r="C28" s="7" t="s">
        <v>46</v>
      </c>
      <c r="D28" s="8">
        <v>661</v>
      </c>
      <c r="E28" s="7" t="str">
        <f>'[1]Vet Men'!$C$85</f>
        <v>James Ritchie</v>
      </c>
      <c r="F28" s="30">
        <v>0.014040659722222223</v>
      </c>
      <c r="G28" s="30" t="str">
        <f>'[1]Vet Men'!$C$86</f>
        <v>Stewart Anderson</v>
      </c>
      <c r="H28" s="30">
        <v>0.014148229166666665</v>
      </c>
      <c r="I28" s="30" t="str">
        <f>'[1]Vet Men'!$C$87</f>
        <v>Philip Andrews</v>
      </c>
      <c r="J28" s="30">
        <v>0.015005983796296293</v>
      </c>
      <c r="K28" s="30" t="str">
        <f>'[1]Vet Men'!$C$88</f>
        <v>Rob Curtis</v>
      </c>
      <c r="L28" s="31">
        <v>0.015882986111111115</v>
      </c>
    </row>
    <row r="29" spans="1:12" ht="13.5">
      <c r="A29" s="45">
        <v>25</v>
      </c>
      <c r="B29" s="9">
        <v>0.05933900462962963</v>
      </c>
      <c r="C29" s="7" t="s">
        <v>26</v>
      </c>
      <c r="D29" s="8">
        <v>668</v>
      </c>
      <c r="E29" s="7" t="str">
        <f>'[1]Vet Men'!$C$29</f>
        <v>Darren Davidse</v>
      </c>
      <c r="F29" s="30">
        <v>0.01365355324074074</v>
      </c>
      <c r="G29" s="30" t="str">
        <f>'[1]Vet Men'!$C$30</f>
        <v>John Dill</v>
      </c>
      <c r="H29" s="30">
        <v>0.01505153935185185</v>
      </c>
      <c r="I29" s="30" t="str">
        <f>'[1]Vet Men'!$C$31</f>
        <v>Steve Connolly</v>
      </c>
      <c r="J29" s="30">
        <v>0.014726620370370373</v>
      </c>
      <c r="K29" s="30" t="str">
        <f>'[1]Vet Men'!$C$32</f>
        <v>Mat Ryden</v>
      </c>
      <c r="L29" s="31">
        <v>0.015907291666666663</v>
      </c>
    </row>
    <row r="30" spans="1:12" ht="13.5">
      <c r="A30" s="45">
        <v>26</v>
      </c>
      <c r="B30" s="9">
        <v>0.05987554398148148</v>
      </c>
      <c r="C30" s="7" t="s">
        <v>17</v>
      </c>
      <c r="D30" s="8">
        <v>663</v>
      </c>
      <c r="E30" s="7" t="str">
        <f>'[1]Vet Men'!$C$66</f>
        <v>Mick Huskinson</v>
      </c>
      <c r="F30" s="30">
        <v>0.014170914351851851</v>
      </c>
      <c r="G30" s="30" t="str">
        <f>'[1]Vet Men'!$C$67</f>
        <v>Duncan Prior</v>
      </c>
      <c r="H30" s="30">
        <v>0.014130856481481486</v>
      </c>
      <c r="I30" s="30" t="str">
        <f>'[1]Vet Men'!$C$68</f>
        <v>David Byrne</v>
      </c>
      <c r="J30" s="30">
        <v>0.015068449074074071</v>
      </c>
      <c r="K30" s="30" t="str">
        <f>'[1]Vet Men'!$C$69</f>
        <v>Gerrt O'Driscoll</v>
      </c>
      <c r="L30" s="31">
        <v>0.016505324074074075</v>
      </c>
    </row>
    <row r="31" spans="1:12" ht="13.5">
      <c r="A31" s="45">
        <v>27</v>
      </c>
      <c r="B31" s="9">
        <v>0.06065778935185185</v>
      </c>
      <c r="C31" s="7" t="s">
        <v>53</v>
      </c>
      <c r="D31" s="8">
        <v>652</v>
      </c>
      <c r="E31" s="7" t="str">
        <f>'[1]Vet Men'!$C$194</f>
        <v>Andy Edmonds</v>
      </c>
      <c r="F31" s="30">
        <v>0.014439780092592593</v>
      </c>
      <c r="G31" s="30" t="str">
        <f>'[1]Vet Men'!$C$195</f>
        <v>Kelvin Lowes</v>
      </c>
      <c r="H31" s="30">
        <v>0.01580983796296296</v>
      </c>
      <c r="I31" s="30" t="str">
        <f>'[1]Vet Men'!$C$196</f>
        <v>Nick Webb</v>
      </c>
      <c r="J31" s="30">
        <v>0.01565532407407407</v>
      </c>
      <c r="K31" s="30" t="str">
        <f>'[1]Vet Men'!$C$197</f>
        <v>David Bratby</v>
      </c>
      <c r="L31" s="31">
        <v>0.014752847222222226</v>
      </c>
    </row>
    <row r="32" spans="1:12" ht="13.5">
      <c r="A32" s="45">
        <v>28</v>
      </c>
      <c r="B32" s="9">
        <v>0.03474436342592593</v>
      </c>
      <c r="C32" s="7" t="s">
        <v>19</v>
      </c>
      <c r="D32" s="8">
        <v>675</v>
      </c>
      <c r="E32" s="7" t="str">
        <f>'[1]Vet Men'!$C$140</f>
        <v>Seb Briggs </v>
      </c>
      <c r="F32" s="30">
        <v>0.011161655092592593</v>
      </c>
      <c r="G32" s="30" t="str">
        <f>'[1]Vet Men'!$C$141</f>
        <v>Mark Worringham </v>
      </c>
      <c r="H32" s="30">
        <v>0.01123278935185185</v>
      </c>
      <c r="I32" s="30" t="str">
        <f>'[1]Vet Men'!$C$142</f>
        <v>Ben Whalley</v>
      </c>
      <c r="J32" s="30">
        <v>0.012349918981481484</v>
      </c>
      <c r="K32" s="30" t="str">
        <f>'[1]Vet Men'!$C$143</f>
        <v>Lance Nortcliff</v>
      </c>
      <c r="L32" s="31"/>
    </row>
    <row r="33" spans="1:12" ht="13.5">
      <c r="A33" s="45">
        <v>29</v>
      </c>
      <c r="B33" s="9">
        <v>0.04003804398148148</v>
      </c>
      <c r="C33" s="7" t="s">
        <v>32</v>
      </c>
      <c r="D33" s="8">
        <v>676</v>
      </c>
      <c r="E33" s="7" t="str">
        <f>'[1]Vet Men'!$C$202</f>
        <v>Adrian Maidment</v>
      </c>
      <c r="F33" s="30">
        <v>0.013207210648148148</v>
      </c>
      <c r="G33" s="30" t="str">
        <f>'[1]Vet Men'!$C$203</f>
        <v>Paul Clifford-Jones</v>
      </c>
      <c r="H33" s="30">
        <v>0.013183611111111113</v>
      </c>
      <c r="I33" s="30" t="str">
        <f>'[1]Vet Men'!$C$204</f>
        <v>Neville Rowles</v>
      </c>
      <c r="J33" s="30">
        <v>0.01364722222222222</v>
      </c>
      <c r="K33" s="30" t="str">
        <f>'[1]Vet Men'!$C$205</f>
        <v>Genci Pepaj</v>
      </c>
      <c r="L33" s="31"/>
    </row>
    <row r="34" spans="1:12" ht="15" thickBot="1">
      <c r="A34" s="45">
        <v>30</v>
      </c>
      <c r="B34" s="37">
        <v>0.0147375</v>
      </c>
      <c r="C34" s="14" t="s">
        <v>29</v>
      </c>
      <c r="D34" s="47">
        <v>656</v>
      </c>
      <c r="E34" s="14" t="str">
        <f>'[1]Vet Men'!$C$61</f>
        <v>Dan Whittaker</v>
      </c>
      <c r="F34" s="48">
        <v>0.0147375</v>
      </c>
      <c r="G34" s="48"/>
      <c r="H34" s="48"/>
      <c r="I34" s="48"/>
      <c r="J34" s="48"/>
      <c r="K34" s="48"/>
      <c r="L34" s="33"/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E16" sqref="E16"/>
    </sheetView>
  </sheetViews>
  <sheetFormatPr defaultColWidth="59.8515625" defaultRowHeight="15"/>
  <cols>
    <col min="1" max="1" width="4.140625" style="38" bestFit="1" customWidth="1"/>
    <col min="2" max="2" width="10.28125" style="39" bestFit="1" customWidth="1"/>
    <col min="3" max="3" width="24.421875" style="40" bestFit="1" customWidth="1"/>
    <col min="4" max="4" width="8.421875" style="38" bestFit="1" customWidth="1"/>
    <col min="5" max="5" width="20.140625" style="38" bestFit="1" customWidth="1"/>
    <col min="6" max="6" width="8.140625" style="39" bestFit="1" customWidth="1"/>
    <col min="7" max="7" width="20.421875" style="39" bestFit="1" customWidth="1"/>
    <col min="8" max="8" width="8.140625" style="39" bestFit="1" customWidth="1"/>
    <col min="9" max="9" width="14.28125" style="39" bestFit="1" customWidth="1"/>
    <col min="10" max="10" width="8.140625" style="39" bestFit="1" customWidth="1"/>
    <col min="11" max="11" width="16.421875" style="39" customWidth="1"/>
    <col min="12" max="12" width="8.140625" style="39" bestFit="1" customWidth="1"/>
    <col min="13" max="13" width="8.140625" style="41" bestFit="1" customWidth="1"/>
    <col min="14" max="15" width="8.140625" style="40" bestFit="1" customWidth="1"/>
    <col min="16" max="16384" width="59.8515625" style="40" customWidth="1"/>
  </cols>
  <sheetData>
    <row r="1" spans="5:13" ht="13.5">
      <c r="E1" s="40"/>
      <c r="F1" s="41"/>
      <c r="G1" s="41"/>
      <c r="H1" s="41"/>
      <c r="I1" s="41"/>
      <c r="J1" s="41"/>
      <c r="K1" s="41"/>
      <c r="L1" s="41"/>
      <c r="M1" s="40"/>
    </row>
    <row r="2" spans="5:13" ht="13.5">
      <c r="E2" s="40"/>
      <c r="F2" s="41"/>
      <c r="G2" s="41"/>
      <c r="H2" s="41"/>
      <c r="I2" s="41"/>
      <c r="J2" s="41"/>
      <c r="K2" s="41"/>
      <c r="L2" s="41"/>
      <c r="M2" s="40"/>
    </row>
    <row r="3" spans="5:13" ht="15" thickBot="1">
      <c r="E3" s="40"/>
      <c r="F3" s="41"/>
      <c r="G3" s="41"/>
      <c r="H3" s="41"/>
      <c r="I3" s="41"/>
      <c r="J3" s="41"/>
      <c r="K3" s="41"/>
      <c r="L3" s="41"/>
      <c r="M3" s="40"/>
    </row>
    <row r="4" spans="1:13" ht="13.5">
      <c r="A4" s="27" t="s">
        <v>61</v>
      </c>
      <c r="B4" s="43" t="s">
        <v>62</v>
      </c>
      <c r="C4" s="35" t="s">
        <v>63</v>
      </c>
      <c r="D4" s="28" t="s">
        <v>64</v>
      </c>
      <c r="E4" s="28"/>
      <c r="F4" s="43" t="s">
        <v>65</v>
      </c>
      <c r="G4" s="43"/>
      <c r="H4" s="43" t="s">
        <v>66</v>
      </c>
      <c r="I4" s="43"/>
      <c r="J4" s="43" t="s">
        <v>67</v>
      </c>
      <c r="K4" s="43"/>
      <c r="L4" s="49" t="s">
        <v>68</v>
      </c>
      <c r="M4" s="40"/>
    </row>
    <row r="5" spans="1:15" ht="27.75">
      <c r="A5" s="45">
        <v>1</v>
      </c>
      <c r="B5" s="9">
        <v>0.049496909722222225</v>
      </c>
      <c r="C5" s="7" t="s">
        <v>44</v>
      </c>
      <c r="D5" s="8">
        <v>736</v>
      </c>
      <c r="E5" s="8" t="str">
        <f>'[1]Vet Men'!$C$117</f>
        <v>David OGDEN</v>
      </c>
      <c r="F5" s="9">
        <v>0.012390590277777778</v>
      </c>
      <c r="G5" s="9" t="str">
        <f>'[1]Vet Men'!$C$118</f>
        <v>Neil Reissland</v>
      </c>
      <c r="H5" s="9">
        <v>0.012022569444444442</v>
      </c>
      <c r="I5" s="9" t="str">
        <f>'[1]Vet Men'!$C$119</f>
        <v>Gordon Hennessy</v>
      </c>
      <c r="J5" s="9">
        <v>0.012778240740740746</v>
      </c>
      <c r="K5" s="9" t="str">
        <f>'[1]Vet Men'!$C$120</f>
        <v>John Foos</v>
      </c>
      <c r="L5" s="12">
        <v>0.012305509259259259</v>
      </c>
      <c r="M5" s="42"/>
      <c r="N5" s="42"/>
      <c r="O5" s="41"/>
    </row>
    <row r="6" spans="1:15" ht="13.5">
      <c r="A6" s="45">
        <v>2</v>
      </c>
      <c r="B6" s="9">
        <v>0.049731828703703705</v>
      </c>
      <c r="C6" s="7" t="s">
        <v>34</v>
      </c>
      <c r="D6" s="8">
        <v>727</v>
      </c>
      <c r="E6" s="8" t="str">
        <f>'[1]Vet Men'!$C$18</f>
        <v>Peter Clarke</v>
      </c>
      <c r="F6" s="6"/>
      <c r="G6" s="6" t="str">
        <f>'[1]Vet Men'!$C$19</f>
        <v>Stuart Fraser</v>
      </c>
      <c r="H6" s="9">
        <v>0.02471805555555556</v>
      </c>
      <c r="I6" s="9" t="str">
        <f>'[1]Vet Men'!$C$20</f>
        <v>Peter Lee</v>
      </c>
      <c r="J6" s="9">
        <v>0.012553854166666666</v>
      </c>
      <c r="K6" s="9" t="str">
        <f>'[1]Vet Men'!$C$21</f>
        <v>David Clarke</v>
      </c>
      <c r="L6" s="12">
        <v>0.01245991898148148</v>
      </c>
      <c r="M6" s="42"/>
      <c r="N6" s="42"/>
      <c r="O6" s="41"/>
    </row>
    <row r="7" spans="1:15" ht="13.5">
      <c r="A7" s="45">
        <v>3</v>
      </c>
      <c r="B7" s="9">
        <v>0.05040659722222222</v>
      </c>
      <c r="C7" s="7" t="s">
        <v>13</v>
      </c>
      <c r="D7" s="8">
        <v>728</v>
      </c>
      <c r="E7" s="81" t="s">
        <v>1010</v>
      </c>
      <c r="F7" s="9">
        <v>0.012236770833333334</v>
      </c>
      <c r="G7" s="82" t="s">
        <v>1011</v>
      </c>
      <c r="H7" s="9">
        <v>0.014069212962962964</v>
      </c>
      <c r="I7" s="82" t="s">
        <v>1012</v>
      </c>
      <c r="J7" s="6"/>
      <c r="K7" s="6"/>
      <c r="L7" s="12"/>
      <c r="M7" s="42"/>
      <c r="N7" s="42"/>
      <c r="O7" s="41"/>
    </row>
    <row r="8" spans="1:15" ht="13.5">
      <c r="A8" s="45">
        <v>4</v>
      </c>
      <c r="B8" s="9">
        <v>0.050933414351851856</v>
      </c>
      <c r="C8" s="7" t="s">
        <v>2</v>
      </c>
      <c r="D8" s="8">
        <v>735</v>
      </c>
      <c r="E8" s="8" t="str">
        <f>'[1]Vet Men'!$C$172</f>
        <v>David Blackman</v>
      </c>
      <c r="F8" s="9">
        <v>0.012332025462962963</v>
      </c>
      <c r="G8" s="9" t="str">
        <f>'[1]Vet Men'!$C$173</f>
        <v>Jon Grainger</v>
      </c>
      <c r="H8" s="9">
        <v>0.012796875000000003</v>
      </c>
      <c r="I8" s="9" t="str">
        <f>'[1]Vet Men'!$C$174</f>
        <v>Peter Costley</v>
      </c>
      <c r="J8" s="9">
        <v>0.012788229166666661</v>
      </c>
      <c r="K8" s="9" t="str">
        <f>'[1]Vet Men'!$C$175</f>
        <v>Scott Augur</v>
      </c>
      <c r="L8" s="12">
        <v>0.01301628472222223</v>
      </c>
      <c r="M8" s="42"/>
      <c r="N8" s="42"/>
      <c r="O8" s="41"/>
    </row>
    <row r="9" spans="1:15" ht="13.5">
      <c r="A9" s="45">
        <v>5</v>
      </c>
      <c r="B9" s="9">
        <v>0.051133877314814814</v>
      </c>
      <c r="C9" s="7" t="s">
        <v>0</v>
      </c>
      <c r="D9" s="8">
        <v>730</v>
      </c>
      <c r="E9" s="8" t="str">
        <f>'[1]Vet Men'!$C$37</f>
        <v>Jon Sleeman</v>
      </c>
      <c r="F9" s="9">
        <v>0.01240165509259259</v>
      </c>
      <c r="G9" s="9" t="str">
        <f>'[1]Vet Men'!$C$38</f>
        <v>Nadi Jahangiri</v>
      </c>
      <c r="H9" s="9">
        <v>0.013255324074074076</v>
      </c>
      <c r="I9" s="9" t="str">
        <f>'[1]Vet Men'!$C$39</f>
        <v>Justin Bere</v>
      </c>
      <c r="J9" s="9">
        <v>0.01293260416666667</v>
      </c>
      <c r="K9" s="9" t="str">
        <f>'[1]Vet Men'!$C$40</f>
        <v>Alex Davidson</v>
      </c>
      <c r="L9" s="12">
        <v>0.012544293981481477</v>
      </c>
      <c r="M9" s="42"/>
      <c r="N9" s="42"/>
      <c r="O9" s="41"/>
    </row>
    <row r="10" spans="1:15" ht="13.5">
      <c r="A10" s="45">
        <v>6</v>
      </c>
      <c r="B10" s="9">
        <v>0.05120771990740741</v>
      </c>
      <c r="C10" s="7" t="s">
        <v>55</v>
      </c>
      <c r="D10" s="8">
        <v>738</v>
      </c>
      <c r="E10" s="8" t="str">
        <f>'[1]Vet Men'!$C$49</f>
        <v>Roy Ruder</v>
      </c>
      <c r="F10" s="9">
        <v>0.012183645833333335</v>
      </c>
      <c r="G10" s="9" t="str">
        <f>'[1]Vet Men'!$C$50</f>
        <v>Malcolm Davies</v>
      </c>
      <c r="H10" s="9">
        <v>0.012780358796296293</v>
      </c>
      <c r="I10" s="9" t="str">
        <f>'[1]Vet Men'!$C$51</f>
        <v>Bryan Scarle</v>
      </c>
      <c r="J10" s="9">
        <v>0.013251585648148153</v>
      </c>
      <c r="K10" s="9" t="str">
        <f>'[1]Vet Men'!$C$52</f>
        <v>Jim Desmond</v>
      </c>
      <c r="L10" s="12">
        <v>0.012992129629629631</v>
      </c>
      <c r="M10" s="42"/>
      <c r="N10" s="42"/>
      <c r="O10" s="41"/>
    </row>
    <row r="11" spans="1:15" ht="13.5">
      <c r="A11" s="45">
        <v>7</v>
      </c>
      <c r="B11" s="9">
        <v>0.05286623842592592</v>
      </c>
      <c r="C11" s="7" t="s">
        <v>38</v>
      </c>
      <c r="D11" s="8">
        <v>723</v>
      </c>
      <c r="E11" s="8" t="str">
        <f>'[1]Vet Men'!$C$105</f>
        <v>Tony Tuohy</v>
      </c>
      <c r="F11" s="9">
        <v>0.012318553240740741</v>
      </c>
      <c r="G11" s="9" t="str">
        <f>'[1]Vet Men'!$C$106</f>
        <v>Charles Lound</v>
      </c>
      <c r="H11" s="9">
        <v>0.012970254629629628</v>
      </c>
      <c r="I11" s="9" t="str">
        <f>'[1]Vet Men'!$C$107</f>
        <v>Gary Sullivan</v>
      </c>
      <c r="J11" s="9">
        <v>0.01336914351851852</v>
      </c>
      <c r="K11" s="9" t="str">
        <f>'[1]Vet Men'!$C$108</f>
        <v>Steve Smythe</v>
      </c>
      <c r="L11" s="12">
        <v>0.014208287037037033</v>
      </c>
      <c r="M11" s="42"/>
      <c r="N11" s="42"/>
      <c r="O11" s="41"/>
    </row>
    <row r="12" spans="1:15" ht="13.5">
      <c r="A12" s="45">
        <v>8</v>
      </c>
      <c r="B12" s="9">
        <v>0.052993321759259256</v>
      </c>
      <c r="C12" s="7" t="s">
        <v>56</v>
      </c>
      <c r="D12" s="8">
        <v>733</v>
      </c>
      <c r="E12" s="8" t="str">
        <f>'[1]Vet Men'!$C$101</f>
        <v>Dave Neal</v>
      </c>
      <c r="F12" s="9">
        <v>0.011845023148148148</v>
      </c>
      <c r="G12" s="9" t="str">
        <f>'[1]Vet Men'!$C$102</f>
        <v>Barry Warne</v>
      </c>
      <c r="H12" s="9">
        <v>0.01460871527777778</v>
      </c>
      <c r="I12" s="9" t="str">
        <f>'[1]Vet Men'!$C$103</f>
        <v>Chris Mooney</v>
      </c>
      <c r="J12" s="9">
        <v>0.014065902777777781</v>
      </c>
      <c r="K12" s="9" t="str">
        <f>'[1]Vet Men'!$C$104</f>
        <v>Sean Beard</v>
      </c>
      <c r="L12" s="12">
        <v>0.012473680555555547</v>
      </c>
      <c r="M12" s="42"/>
      <c r="N12" s="42"/>
      <c r="O12" s="41"/>
    </row>
    <row r="13" spans="1:15" ht="13.5">
      <c r="A13" s="45">
        <v>9</v>
      </c>
      <c r="B13" s="9">
        <v>0.053047141203703706</v>
      </c>
      <c r="C13" s="7" t="s">
        <v>18</v>
      </c>
      <c r="D13" s="8">
        <v>725</v>
      </c>
      <c r="E13" s="8" t="str">
        <f>'[1]Vet Men'!$C$182</f>
        <v>Mark Tennyson</v>
      </c>
      <c r="F13" s="9">
        <v>0.012195833333333335</v>
      </c>
      <c r="G13" s="9" t="str">
        <f>'[1]Vet Men'!$C$183</f>
        <v>Brian O'Kane</v>
      </c>
      <c r="H13" s="9">
        <v>0.014014004629629628</v>
      </c>
      <c r="I13" s="9" t="str">
        <f>'[1]Vet Men'!$C$184</f>
        <v>Terry Booth</v>
      </c>
      <c r="J13" s="9">
        <v>0.013017557870370376</v>
      </c>
      <c r="K13" s="9" t="str">
        <f>'[1]Vet Men'!$C$185</f>
        <v>Paul Sanderson</v>
      </c>
      <c r="L13" s="12">
        <v>0.013819745370370368</v>
      </c>
      <c r="M13" s="42"/>
      <c r="N13" s="42"/>
      <c r="O13" s="41"/>
    </row>
    <row r="14" spans="1:15" ht="13.5">
      <c r="A14" s="45">
        <v>10</v>
      </c>
      <c r="B14" s="9">
        <v>0.054735266203703704</v>
      </c>
      <c r="C14" s="7" t="s">
        <v>16</v>
      </c>
      <c r="D14" s="8">
        <v>732</v>
      </c>
      <c r="E14" s="8" t="str">
        <f>'[1]Vet Men'!$C$148</f>
        <v>Paul Crompton </v>
      </c>
      <c r="F14" s="9">
        <v>0.014246412037037035</v>
      </c>
      <c r="G14" s="9" t="str">
        <f>'[1]Vet Men'!$C$149</f>
        <v>Neil Gordon-Orr</v>
      </c>
      <c r="H14" s="9">
        <v>0.014417442129629634</v>
      </c>
      <c r="I14" s="9" t="str">
        <f>'[1]Vet Men'!$C$150</f>
        <v>Mick Barlow</v>
      </c>
      <c r="J14" s="9">
        <v>0.013748101851851852</v>
      </c>
      <c r="K14" s="9" t="str">
        <f>'[1]Vet Men'!$C$151</f>
        <v>Julian Geevers</v>
      </c>
      <c r="L14" s="12">
        <v>0.012323310185185184</v>
      </c>
      <c r="M14" s="42"/>
      <c r="N14" s="42"/>
      <c r="O14" s="41"/>
    </row>
    <row r="15" spans="1:15" ht="13.5">
      <c r="A15" s="45">
        <v>11</v>
      </c>
      <c r="B15" s="9">
        <v>0.05652954861111111</v>
      </c>
      <c r="C15" s="7" t="s">
        <v>54</v>
      </c>
      <c r="D15" s="8">
        <v>740</v>
      </c>
      <c r="E15" s="8" t="str">
        <f>'[1]Vet Men'!$C$93</f>
        <v>Colin Armstrong </v>
      </c>
      <c r="F15" s="9">
        <v>0.013371608796296295</v>
      </c>
      <c r="G15" s="9" t="str">
        <f>'[1]Vet Men'!$C$94</f>
        <v>David Vosser</v>
      </c>
      <c r="H15" s="9">
        <v>0.013726620370370373</v>
      </c>
      <c r="I15" s="9" t="str">
        <f>'[1]Vet Men'!$C$95</f>
        <v>Steve Torrance</v>
      </c>
      <c r="J15" s="9">
        <v>0.015799224537037034</v>
      </c>
      <c r="K15" s="9" t="str">
        <f>'[1]Vet Men'!$C$96</f>
        <v>Steve Oliver </v>
      </c>
      <c r="L15" s="12">
        <v>0.01363209490740741</v>
      </c>
      <c r="M15" s="42"/>
      <c r="N15" s="42"/>
      <c r="O15" s="41"/>
    </row>
    <row r="16" spans="1:15" ht="13.5">
      <c r="A16" s="45">
        <v>12</v>
      </c>
      <c r="B16" s="9">
        <v>0.05797936342592593</v>
      </c>
      <c r="C16" s="7" t="s">
        <v>44</v>
      </c>
      <c r="D16" s="8">
        <v>737</v>
      </c>
      <c r="E16" s="8"/>
      <c r="F16" s="9">
        <v>0.01378931712962963</v>
      </c>
      <c r="G16" s="9"/>
      <c r="H16" s="9">
        <v>0.015256863425925924</v>
      </c>
      <c r="I16" s="9"/>
      <c r="J16" s="9">
        <v>0.013547418981481481</v>
      </c>
      <c r="K16" s="9"/>
      <c r="L16" s="12">
        <v>0.015385763888888897</v>
      </c>
      <c r="M16" s="42"/>
      <c r="N16" s="42"/>
      <c r="O16" s="41"/>
    </row>
    <row r="17" spans="1:15" ht="13.5">
      <c r="A17" s="45">
        <v>13</v>
      </c>
      <c r="B17" s="9">
        <v>0.05885613425925926</v>
      </c>
      <c r="C17" s="7" t="s">
        <v>27</v>
      </c>
      <c r="D17" s="8">
        <v>739</v>
      </c>
      <c r="E17" s="8" t="str">
        <f>'[1]Vet Men'!$C$73</f>
        <v>Henry Edwards-Evans</v>
      </c>
      <c r="F17" s="9">
        <v>0.014274687500000001</v>
      </c>
      <c r="G17" s="9" t="str">
        <f>'[1]Vet Men'!$C$74</f>
        <v>John Stembridge King</v>
      </c>
      <c r="H17" s="9">
        <v>0.015100625</v>
      </c>
      <c r="I17" s="9" t="str">
        <f>'[1]Vet Men'!$C$75</f>
        <v>Neil Muir</v>
      </c>
      <c r="J17" s="9">
        <v>0.014017476851851847</v>
      </c>
      <c r="K17" s="9" t="str">
        <f>'[1]Vet Men'!$C$76</f>
        <v>Alan Roberts</v>
      </c>
      <c r="L17" s="12">
        <v>0.01546334490740741</v>
      </c>
      <c r="M17" s="42"/>
      <c r="N17" s="42"/>
      <c r="O17" s="41"/>
    </row>
    <row r="18" spans="1:15" ht="13.5">
      <c r="A18" s="45">
        <v>14</v>
      </c>
      <c r="B18" s="6">
        <v>0.059912997685185175</v>
      </c>
      <c r="C18" s="7" t="s">
        <v>38</v>
      </c>
      <c r="D18" s="4">
        <v>741</v>
      </c>
      <c r="E18" s="4" t="s">
        <v>1013</v>
      </c>
      <c r="F18" s="6">
        <v>0.014331331018518518</v>
      </c>
      <c r="G18" s="6" t="s">
        <v>1014</v>
      </c>
      <c r="H18" s="6">
        <v>0.016402615740740742</v>
      </c>
      <c r="I18" s="6" t="s">
        <v>1015</v>
      </c>
      <c r="J18" s="6">
        <v>0.01474726851851851</v>
      </c>
      <c r="K18" s="6" t="s">
        <v>1016</v>
      </c>
      <c r="L18" s="11">
        <v>0.01443178240740741</v>
      </c>
      <c r="M18" s="42"/>
      <c r="N18" s="42"/>
      <c r="O18" s="41"/>
    </row>
    <row r="19" spans="1:15" ht="13.5">
      <c r="A19" s="45">
        <v>15</v>
      </c>
      <c r="B19" s="9">
        <v>0.06359545138888889</v>
      </c>
      <c r="C19" s="7" t="s">
        <v>29</v>
      </c>
      <c r="D19" s="8">
        <v>731</v>
      </c>
      <c r="E19" s="8" t="str">
        <f>'[1]Vet Men'!$C$53</f>
        <v>Robert Poucter</v>
      </c>
      <c r="F19" s="9">
        <v>0.013891168981481482</v>
      </c>
      <c r="G19" s="9" t="str">
        <f>'[1]Vet Men'!$C$54</f>
        <v>John Dobbs</v>
      </c>
      <c r="H19" s="9">
        <v>0.014330509259259262</v>
      </c>
      <c r="I19" s="9" t="str">
        <f>'[1]Vet Men'!$C$55</f>
        <v>Martin Searle</v>
      </c>
      <c r="J19" s="9">
        <v>0.015326388888888886</v>
      </c>
      <c r="K19" s="9" t="str">
        <f>'[1]Vet Men'!$C$56</f>
        <v>Alan Wells</v>
      </c>
      <c r="L19" s="12">
        <v>0.02004738425925926</v>
      </c>
      <c r="M19" s="42"/>
      <c r="N19" s="42"/>
      <c r="O19" s="41"/>
    </row>
    <row r="20" spans="1:12" ht="17.25" customHeight="1">
      <c r="A20" s="45">
        <v>16</v>
      </c>
      <c r="B20" s="9">
        <v>0.06359771990740741</v>
      </c>
      <c r="C20" s="7" t="s">
        <v>13</v>
      </c>
      <c r="D20" s="8">
        <v>729</v>
      </c>
      <c r="E20" s="81" t="s">
        <v>1010</v>
      </c>
      <c r="F20" s="9">
        <v>0.01528672453703704</v>
      </c>
      <c r="G20" s="82" t="s">
        <v>1011</v>
      </c>
      <c r="H20" s="9">
        <v>0.012974120370370367</v>
      </c>
      <c r="I20" s="82" t="s">
        <v>1012</v>
      </c>
      <c r="J20" s="9">
        <v>0.014377893518518516</v>
      </c>
      <c r="K20" s="9"/>
      <c r="L20" s="12">
        <v>0.020958981481481488</v>
      </c>
    </row>
    <row r="21" spans="1:15" ht="13.5">
      <c r="A21" s="45"/>
      <c r="B21" s="9">
        <v>0.04933001157407407</v>
      </c>
      <c r="C21" s="7" t="s">
        <v>59</v>
      </c>
      <c r="D21" s="8">
        <v>724</v>
      </c>
      <c r="E21" s="8" t="str">
        <f>'[1]Vet Men'!$C$70</f>
        <v>Ian Strong</v>
      </c>
      <c r="F21" s="9">
        <v>0.017931134259259258</v>
      </c>
      <c r="G21" s="9" t="str">
        <f>'[1]Vet Men'!$C$71</f>
        <v>Gareth Pealbaton</v>
      </c>
      <c r="H21" s="9">
        <v>0.01574027777777778</v>
      </c>
      <c r="I21" s="9" t="str">
        <f>'[1]Vet Men'!$C$72</f>
        <v>Lee Goddard</v>
      </c>
      <c r="J21" s="9">
        <v>0.015658599537037035</v>
      </c>
      <c r="K21" s="9"/>
      <c r="L21" s="11"/>
      <c r="M21" s="42"/>
      <c r="N21" s="42"/>
      <c r="O21" s="41"/>
    </row>
    <row r="22" spans="1:15" ht="15" thickBot="1">
      <c r="A22" s="46"/>
      <c r="B22" s="37">
        <v>0.04935621527777778</v>
      </c>
      <c r="C22" s="14" t="s">
        <v>53</v>
      </c>
      <c r="D22" s="47">
        <v>726</v>
      </c>
      <c r="E22" s="47" t="str">
        <f>'[1]Vet Men'!$C$190</f>
        <v>Ken Hughes</v>
      </c>
      <c r="F22" s="37">
        <v>0.014275810185185187</v>
      </c>
      <c r="G22" s="37" t="str">
        <f>'[1]Vet Men'!$C$191</f>
        <v>Andrew Watson</v>
      </c>
      <c r="H22" s="37">
        <v>0.013576539351851848</v>
      </c>
      <c r="I22" s="37" t="str">
        <f>'[1]Vet Men'!$C$192</f>
        <v>Andy Lee</v>
      </c>
      <c r="J22" s="37">
        <v>0.007221261574074076</v>
      </c>
      <c r="K22" s="37" t="str">
        <f>'[1]Vet Men'!$C$193</f>
        <v>Neil Stellman</v>
      </c>
      <c r="L22" s="25">
        <v>0.014282604166666671</v>
      </c>
      <c r="M22" s="42"/>
      <c r="N22" s="42"/>
      <c r="O22" s="41"/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Charmane Nice Work</dc:creator>
  <cp:keywords/>
  <dc:description/>
  <cp:lastModifiedBy>Mark Hookway</cp:lastModifiedBy>
  <dcterms:created xsi:type="dcterms:W3CDTF">2017-09-24T19:10:20Z</dcterms:created>
  <dcterms:modified xsi:type="dcterms:W3CDTF">2017-09-28T12:30:55Z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