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codeName="ThisWorkbook" defaultThemeVersion="166925"/>
  <mc:AlternateContent xmlns:mc="http://schemas.openxmlformats.org/markup-compatibility/2006">
    <mc:Choice Requires="x15">
      <x15ac:absPath xmlns:x15ac="http://schemas.microsoft.com/office/spreadsheetml/2010/11/ac" url="/Users/markhookway/Documents/2022.23/Results/"/>
    </mc:Choice>
  </mc:AlternateContent>
  <xr:revisionPtr revIDLastSave="0" documentId="8_{292C26B0-647E-4240-94BB-573479CC8DBB}" xr6:coauthVersionLast="47" xr6:coauthVersionMax="47" xr10:uidLastSave="{00000000-0000-0000-0000-000000000000}"/>
  <bookViews>
    <workbookView xWindow="0" yWindow="500" windowWidth="24300" windowHeight="13140" firstSheet="2" activeTab="2" xr2:uid="{00000000-000D-0000-FFFF-FFFF00000000}"/>
  </bookViews>
  <sheets>
    <sheet name="Instructions" sheetId="10" r:id="rId1"/>
    <sheet name="Home" sheetId="1" r:id="rId2"/>
    <sheet name="Junior Boys" sheetId="2" r:id="rId3"/>
    <sheet name="Intermediate Boys" sheetId="3" r:id="rId4"/>
    <sheet name="Senior Boys" sheetId="4" r:id="rId5"/>
    <sheet name="Junior Girls" sheetId="5" r:id="rId6"/>
    <sheet name="Intermediate Girls" sheetId="6" r:id="rId7"/>
    <sheet name="Senior Girls" sheetId="7" r:id="rId8"/>
    <sheet name="Team Entries" sheetId="8" state="hidden" r:id="rId9"/>
    <sheet name="Declarations" sheetId="9" r:id="rId10"/>
    <sheet name="Summary" sheetId="11" r:id="rId11"/>
    <sheet name="Sheet1" sheetId="12" r:id="rId12"/>
  </sheets>
  <definedNames>
    <definedName name="_xlnm._FilterDatabase" localSheetId="3" hidden="1">'Intermediate Boys'!$Q$1:$Q$274</definedName>
    <definedName name="_xlnm._FilterDatabase" localSheetId="6" hidden="1">'Intermediate Girls'!$Q$1:$Q$273</definedName>
    <definedName name="_xlnm._FilterDatabase" localSheetId="2" hidden="1">'Junior Boys'!$Q$1:$Q$288</definedName>
    <definedName name="_xlnm._FilterDatabase" localSheetId="5" hidden="1">'Junior Girls'!$Q$1:$Q$273</definedName>
    <definedName name="_xlnm._FilterDatabase" localSheetId="4" hidden="1">'Senior Boys'!$Q$1:$Q$273</definedName>
    <definedName name="_xlnm._FilterDatabase" localSheetId="7" hidden="1">'Senior Girls'!$Q$1:$Q$273</definedName>
    <definedName name="agegroups">'Team Entries'!$C$2:$K$665</definedName>
    <definedName name="county_validation">OFFSET('Team Entries'!$W$1,,,COUNTIF('Team Entries'!$W$1:$W$16,"?*"))</definedName>
    <definedName name="countyabbv">'Team Entries'!$P$2:$R$47</definedName>
    <definedName name="INTERMEDIATE_BOYS">Declarations!$G$1:$K$476</definedName>
    <definedName name="INTERMEDIATE_GIRLS">Declarations!$Y$1:$AA$476</definedName>
    <definedName name="JUNIOR_BOYS">Declarations!$A$1:$C$476</definedName>
    <definedName name="JUNIOR_GIRLS">Declarations!$S$1:$U$476</definedName>
    <definedName name="_xlnm.Print_Area" localSheetId="3">'Intermediate Boys'!$A$1:$P$288</definedName>
    <definedName name="_xlnm.Print_Area" localSheetId="6">'Intermediate Girls'!$A$1:$P$288</definedName>
    <definedName name="_xlnm.Print_Area" localSheetId="2">'Junior Boys'!$A$1:$P$288</definedName>
    <definedName name="_xlnm.Print_Area" localSheetId="5">'Junior Girls'!$A$1:$P$288</definedName>
    <definedName name="_xlnm.Print_Area" localSheetId="4">'Senior Boys'!$A$1:$P$288</definedName>
    <definedName name="_xlnm.Print_Area" localSheetId="7">'Senior Girls'!$A$1:$P$288</definedName>
    <definedName name="_xlnm.Print_Area" localSheetId="10">Summary!$A$1:$G$76</definedName>
    <definedName name="_xlnm.Print_Titles" localSheetId="2">'Junior Boys'!$1:$5</definedName>
    <definedName name="school_validation">OFFSET('Team Entries'!$AA$2,,,COUNTIF('Team Entries'!$AA$1:$AA$50,"?*"))</definedName>
    <definedName name="schools">'Team Entries'!$A$2:$K$665</definedName>
    <definedName name="SENIOR_BOYS">Declarations!$M$1:$O$476</definedName>
    <definedName name="SENIOR_GIRLS">Declarations!$AE$1:$AG$476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71" i="8" l="1"/>
  <c r="L672" i="8"/>
  <c r="K674" i="8"/>
  <c r="J674" i="8"/>
  <c r="I674" i="8"/>
  <c r="H674" i="8"/>
  <c r="G674" i="8"/>
  <c r="F674" i="8"/>
  <c r="C674" i="8"/>
  <c r="E666" i="8"/>
  <c r="E652" i="8"/>
  <c r="E639" i="8"/>
  <c r="E625" i="8"/>
  <c r="E602" i="8"/>
  <c r="E562" i="8"/>
  <c r="E549" i="8"/>
  <c r="E544" i="8"/>
  <c r="E538" i="8"/>
  <c r="E527" i="8"/>
  <c r="E519" i="8"/>
  <c r="E496" i="8"/>
  <c r="E492" i="8"/>
  <c r="E473" i="8"/>
  <c r="E461" i="8"/>
  <c r="E443" i="8"/>
  <c r="E441" i="8"/>
  <c r="E423" i="8"/>
  <c r="E408" i="8"/>
  <c r="E368" i="8"/>
  <c r="E353" i="8"/>
  <c r="E345" i="8"/>
  <c r="E336" i="8"/>
  <c r="E308" i="8"/>
  <c r="E300" i="8"/>
  <c r="E280" i="8"/>
  <c r="E272" i="8"/>
  <c r="E250" i="8"/>
  <c r="E230" i="8"/>
  <c r="E219" i="8"/>
  <c r="E178" i="8"/>
  <c r="E163" i="8"/>
  <c r="E149" i="8"/>
  <c r="E136" i="8"/>
  <c r="E127" i="8"/>
  <c r="E106" i="8"/>
  <c r="E90" i="8"/>
  <c r="E86" i="8"/>
  <c r="E69" i="8"/>
  <c r="E67" i="8"/>
  <c r="E61" i="8"/>
  <c r="E40" i="8"/>
  <c r="E22" i="8"/>
  <c r="E11" i="8"/>
  <c r="E2" i="8"/>
  <c r="F675" i="8" l="1"/>
  <c r="C675" i="8"/>
  <c r="A22" i="1"/>
  <c r="B441" i="8" l="1"/>
  <c r="B67" i="8"/>
  <c r="B40" i="8"/>
  <c r="B22" i="8"/>
  <c r="B11" i="8"/>
  <c r="B2" i="8"/>
  <c r="L670" i="8" l="1"/>
  <c r="L4" i="8" l="1"/>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U8" i="1" l="1"/>
  <c r="K3" i="1" l="1"/>
  <c r="A2" i="11" l="1"/>
  <c r="A2" i="2"/>
  <c r="P255" i="7" l="1"/>
  <c r="A255" i="7" s="1"/>
  <c r="P254" i="7"/>
  <c r="A254" i="7" s="1"/>
  <c r="P253" i="7"/>
  <c r="A253" i="7" s="1"/>
  <c r="P252" i="7"/>
  <c r="A252" i="7" s="1"/>
  <c r="P251" i="7"/>
  <c r="A251" i="7" s="1"/>
  <c r="P250" i="7"/>
  <c r="A250" i="7" s="1"/>
  <c r="P249" i="7"/>
  <c r="A249" i="7" s="1"/>
  <c r="P248" i="7"/>
  <c r="A248" i="7" s="1"/>
  <c r="P247" i="7"/>
  <c r="A247" i="7" s="1"/>
  <c r="P246" i="7"/>
  <c r="A246" i="7" s="1"/>
  <c r="P245" i="7"/>
  <c r="A245" i="7"/>
  <c r="P244" i="7"/>
  <c r="A244" i="7" s="1"/>
  <c r="P243" i="7"/>
  <c r="A243" i="7" s="1"/>
  <c r="P242" i="7"/>
  <c r="A242" i="7" s="1"/>
  <c r="P241" i="7"/>
  <c r="A241" i="7" s="1"/>
  <c r="P240" i="7"/>
  <c r="A240" i="7" s="1"/>
  <c r="P239" i="7"/>
  <c r="A239" i="7" s="1"/>
  <c r="P238" i="7"/>
  <c r="A238" i="7" s="1"/>
  <c r="P237" i="7"/>
  <c r="A237" i="7" s="1"/>
  <c r="P236" i="7"/>
  <c r="A236" i="7" s="1"/>
  <c r="P235" i="7"/>
  <c r="A235" i="7" s="1"/>
  <c r="P234" i="7"/>
  <c r="A234" i="7" s="1"/>
  <c r="P233" i="7"/>
  <c r="A233" i="7" s="1"/>
  <c r="P232" i="7"/>
  <c r="A232" i="7" s="1"/>
  <c r="P231" i="7"/>
  <c r="A231" i="7" s="1"/>
  <c r="P230" i="7"/>
  <c r="A230" i="7" s="1"/>
  <c r="P229" i="7"/>
  <c r="A229" i="7" s="1"/>
  <c r="P228" i="7"/>
  <c r="A228" i="7" s="1"/>
  <c r="P227" i="7"/>
  <c r="A227" i="7" s="1"/>
  <c r="P226" i="7"/>
  <c r="A226" i="7" s="1"/>
  <c r="P225" i="7"/>
  <c r="A225" i="7" s="1"/>
  <c r="P224" i="7"/>
  <c r="A224" i="7" s="1"/>
  <c r="P223" i="7"/>
  <c r="A223" i="7" s="1"/>
  <c r="P222" i="7"/>
  <c r="A222" i="7" s="1"/>
  <c r="P221" i="7"/>
  <c r="A221" i="7" s="1"/>
  <c r="P220" i="7"/>
  <c r="A220" i="7" s="1"/>
  <c r="P219" i="7"/>
  <c r="A219" i="7" s="1"/>
  <c r="P218" i="7"/>
  <c r="A218" i="7" s="1"/>
  <c r="P217" i="7"/>
  <c r="A217" i="7" s="1"/>
  <c r="P216" i="7"/>
  <c r="A216" i="7" s="1"/>
  <c r="P215" i="7"/>
  <c r="A215" i="7" s="1"/>
  <c r="P214" i="7"/>
  <c r="A214" i="7" s="1"/>
  <c r="P213" i="7"/>
  <c r="A213" i="7" s="1"/>
  <c r="P212" i="7"/>
  <c r="A212" i="7" s="1"/>
  <c r="P211" i="7"/>
  <c r="A211" i="7" s="1"/>
  <c r="P210" i="7"/>
  <c r="A210" i="7" s="1"/>
  <c r="P209" i="7"/>
  <c r="A209" i="7" s="1"/>
  <c r="P208" i="7"/>
  <c r="A208" i="7" s="1"/>
  <c r="P207" i="7"/>
  <c r="A207" i="7" s="1"/>
  <c r="P206" i="7"/>
  <c r="A206" i="7" s="1"/>
  <c r="P205" i="7"/>
  <c r="A205" i="7" s="1"/>
  <c r="P204" i="7"/>
  <c r="A204" i="7" s="1"/>
  <c r="P203" i="7"/>
  <c r="A203" i="7" s="1"/>
  <c r="P202" i="7"/>
  <c r="A202" i="7" s="1"/>
  <c r="P201" i="7"/>
  <c r="A201" i="7" s="1"/>
  <c r="P200" i="7"/>
  <c r="A200" i="7" s="1"/>
  <c r="P199" i="7"/>
  <c r="A199" i="7" s="1"/>
  <c r="P198" i="7"/>
  <c r="A198" i="7" s="1"/>
  <c r="P197" i="7"/>
  <c r="A197" i="7" s="1"/>
  <c r="P196" i="7"/>
  <c r="A196" i="7" s="1"/>
  <c r="P195" i="7"/>
  <c r="A195" i="7" s="1"/>
  <c r="P194" i="7"/>
  <c r="A194" i="7" s="1"/>
  <c r="P193" i="7"/>
  <c r="A193" i="7" s="1"/>
  <c r="P192" i="7"/>
  <c r="A192" i="7" s="1"/>
  <c r="P191" i="7"/>
  <c r="A191" i="7" s="1"/>
  <c r="P190" i="7"/>
  <c r="A190" i="7" s="1"/>
  <c r="P189" i="7"/>
  <c r="A189" i="7" s="1"/>
  <c r="P188" i="7"/>
  <c r="A188" i="7" s="1"/>
  <c r="P187" i="7"/>
  <c r="A187" i="7" s="1"/>
  <c r="P186" i="7"/>
  <c r="A186" i="7" s="1"/>
  <c r="P185" i="7"/>
  <c r="A185" i="7" s="1"/>
  <c r="P184" i="7"/>
  <c r="A184" i="7" s="1"/>
  <c r="P183" i="7"/>
  <c r="A183" i="7" s="1"/>
  <c r="P182" i="7"/>
  <c r="A182" i="7" s="1"/>
  <c r="P181" i="7"/>
  <c r="A181" i="7" s="1"/>
  <c r="P180" i="7"/>
  <c r="A180" i="7" s="1"/>
  <c r="P179" i="7"/>
  <c r="A179" i="7" s="1"/>
  <c r="P178" i="7"/>
  <c r="A178" i="7" s="1"/>
  <c r="P177" i="7"/>
  <c r="A177" i="7" s="1"/>
  <c r="P176" i="7"/>
  <c r="A176" i="7" s="1"/>
  <c r="P175" i="7"/>
  <c r="A175" i="7" s="1"/>
  <c r="P174" i="7"/>
  <c r="A174" i="7" s="1"/>
  <c r="P173" i="7"/>
  <c r="A173" i="7"/>
  <c r="P172" i="7"/>
  <c r="A172" i="7" s="1"/>
  <c r="P171" i="7"/>
  <c r="A171" i="7" s="1"/>
  <c r="P170" i="7"/>
  <c r="A170" i="7" s="1"/>
  <c r="P169" i="7"/>
  <c r="A169" i="7" s="1"/>
  <c r="P168" i="7"/>
  <c r="A168" i="7" s="1"/>
  <c r="P167" i="7"/>
  <c r="A167" i="7" s="1"/>
  <c r="P166" i="7"/>
  <c r="A166" i="7" s="1"/>
  <c r="P165" i="7"/>
  <c r="A165" i="7" s="1"/>
  <c r="P164" i="7"/>
  <c r="A164" i="7" s="1"/>
  <c r="P163" i="7"/>
  <c r="A163" i="7" s="1"/>
  <c r="P162" i="7"/>
  <c r="A162" i="7" s="1"/>
  <c r="P161" i="7"/>
  <c r="A161" i="7" s="1"/>
  <c r="P160" i="7"/>
  <c r="A160" i="7" s="1"/>
  <c r="P159" i="7"/>
  <c r="A159" i="7" s="1"/>
  <c r="P158" i="7"/>
  <c r="A158" i="7" s="1"/>
  <c r="P157" i="7"/>
  <c r="A157" i="7" s="1"/>
  <c r="P156" i="7"/>
  <c r="A156" i="7" s="1"/>
  <c r="P155" i="7"/>
  <c r="A155" i="7" s="1"/>
  <c r="P154" i="7"/>
  <c r="A154" i="7" s="1"/>
  <c r="P153" i="7"/>
  <c r="A153" i="7" s="1"/>
  <c r="P152" i="7"/>
  <c r="A152" i="7" s="1"/>
  <c r="P151" i="7"/>
  <c r="A151" i="7" s="1"/>
  <c r="P150" i="7"/>
  <c r="A150" i="7" s="1"/>
  <c r="P149" i="7"/>
  <c r="A149" i="7"/>
  <c r="P148" i="7"/>
  <c r="A148" i="7" s="1"/>
  <c r="P147" i="7"/>
  <c r="A147" i="7" s="1"/>
  <c r="P146" i="7"/>
  <c r="A146" i="7" s="1"/>
  <c r="P145" i="7"/>
  <c r="A145" i="7" s="1"/>
  <c r="P144" i="7"/>
  <c r="A144" i="7" s="1"/>
  <c r="P143" i="7"/>
  <c r="A143" i="7"/>
  <c r="P142" i="7"/>
  <c r="A142" i="7" s="1"/>
  <c r="P141" i="7"/>
  <c r="A141" i="7" s="1"/>
  <c r="P140" i="7"/>
  <c r="A140" i="7" s="1"/>
  <c r="P139" i="7"/>
  <c r="A139" i="7" s="1"/>
  <c r="P138" i="7"/>
  <c r="A138" i="7" s="1"/>
  <c r="P137" i="7"/>
  <c r="A137" i="7"/>
  <c r="P136" i="7"/>
  <c r="A136" i="7" s="1"/>
  <c r="P135" i="7"/>
  <c r="A135" i="7" s="1"/>
  <c r="P134" i="7"/>
  <c r="A134" i="7" s="1"/>
  <c r="P133" i="7"/>
  <c r="A133" i="7" s="1"/>
  <c r="P132" i="7"/>
  <c r="A132" i="7" s="1"/>
  <c r="P131" i="7"/>
  <c r="A131" i="7" s="1"/>
  <c r="P130" i="7"/>
  <c r="A130" i="7" s="1"/>
  <c r="P129" i="7"/>
  <c r="A129" i="7" s="1"/>
  <c r="P128" i="7"/>
  <c r="A128" i="7" s="1"/>
  <c r="P127" i="7"/>
  <c r="A127" i="7" s="1"/>
  <c r="P126" i="7"/>
  <c r="A126" i="7" s="1"/>
  <c r="P125" i="7"/>
  <c r="A125" i="7"/>
  <c r="P124" i="7"/>
  <c r="A124" i="7" s="1"/>
  <c r="P123" i="7"/>
  <c r="A123" i="7" s="1"/>
  <c r="P122" i="7"/>
  <c r="A122" i="7" s="1"/>
  <c r="P121" i="7"/>
  <c r="A121" i="7" s="1"/>
  <c r="P120" i="7"/>
  <c r="A120" i="7" s="1"/>
  <c r="P119" i="7"/>
  <c r="A119" i="7"/>
  <c r="P118" i="7"/>
  <c r="A118" i="7"/>
  <c r="P117" i="7"/>
  <c r="A117" i="7"/>
  <c r="P116" i="7"/>
  <c r="A116" i="7" s="1"/>
  <c r="P115" i="7"/>
  <c r="A115" i="7"/>
  <c r="P114" i="7"/>
  <c r="A114" i="7" s="1"/>
  <c r="P113" i="7"/>
  <c r="A113" i="7" s="1"/>
  <c r="P112" i="7"/>
  <c r="A112" i="7" s="1"/>
  <c r="P111" i="7"/>
  <c r="A111" i="7" s="1"/>
  <c r="P110" i="7"/>
  <c r="A110" i="7" s="1"/>
  <c r="P109" i="7"/>
  <c r="A109" i="7"/>
  <c r="P108" i="7"/>
  <c r="A108" i="7" s="1"/>
  <c r="P107" i="7"/>
  <c r="A107" i="7" s="1"/>
  <c r="P106" i="7"/>
  <c r="A106" i="7" s="1"/>
  <c r="P105" i="7"/>
  <c r="A105" i="7" s="1"/>
  <c r="P104" i="7"/>
  <c r="A104" i="7" s="1"/>
  <c r="P103" i="7"/>
  <c r="A103" i="7" s="1"/>
  <c r="P102" i="7"/>
  <c r="A102" i="7" s="1"/>
  <c r="P101" i="7"/>
  <c r="A101" i="7" s="1"/>
  <c r="P100" i="7"/>
  <c r="A100" i="7" s="1"/>
  <c r="P99" i="7"/>
  <c r="A99" i="7" s="1"/>
  <c r="P98" i="7"/>
  <c r="A98" i="7" s="1"/>
  <c r="P97" i="7"/>
  <c r="A97" i="7" s="1"/>
  <c r="P96" i="7"/>
  <c r="A96" i="7" s="1"/>
  <c r="P95" i="7"/>
  <c r="A95" i="7"/>
  <c r="P94" i="7"/>
  <c r="A94" i="7" s="1"/>
  <c r="P93" i="7"/>
  <c r="A93" i="7" s="1"/>
  <c r="P92" i="7"/>
  <c r="A92" i="7" s="1"/>
  <c r="P91" i="7"/>
  <c r="A91" i="7" s="1"/>
  <c r="P90" i="7"/>
  <c r="A90" i="7" s="1"/>
  <c r="P89" i="7"/>
  <c r="A89" i="7" s="1"/>
  <c r="P88" i="7"/>
  <c r="A88" i="7" s="1"/>
  <c r="P87" i="7"/>
  <c r="A87" i="7" s="1"/>
  <c r="P86" i="7"/>
  <c r="A86" i="7" s="1"/>
  <c r="P85" i="7"/>
  <c r="A85" i="7" s="1"/>
  <c r="P84" i="7"/>
  <c r="A84" i="7" s="1"/>
  <c r="P83" i="7"/>
  <c r="A83" i="7" s="1"/>
  <c r="P82" i="7"/>
  <c r="A82" i="7" s="1"/>
  <c r="P81" i="7"/>
  <c r="A81" i="7" s="1"/>
  <c r="P80" i="7"/>
  <c r="A80" i="7" s="1"/>
  <c r="P79" i="7"/>
  <c r="A79" i="7"/>
  <c r="P78" i="7"/>
  <c r="A78" i="7" s="1"/>
  <c r="P77" i="7"/>
  <c r="A77" i="7" s="1"/>
  <c r="P76" i="7"/>
  <c r="A76" i="7" s="1"/>
  <c r="P75" i="7"/>
  <c r="A75" i="7" s="1"/>
  <c r="P74" i="7"/>
  <c r="A74" i="7" s="1"/>
  <c r="P73" i="7"/>
  <c r="A73" i="7"/>
  <c r="P72" i="7"/>
  <c r="A72" i="7" s="1"/>
  <c r="P71" i="7"/>
  <c r="A71" i="7" s="1"/>
  <c r="P70" i="7"/>
  <c r="A70" i="7" s="1"/>
  <c r="P69" i="7"/>
  <c r="A69" i="7"/>
  <c r="P68" i="7"/>
  <c r="A68" i="7"/>
  <c r="P67" i="7"/>
  <c r="A67" i="7" s="1"/>
  <c r="P66" i="7"/>
  <c r="A66" i="7" s="1"/>
  <c r="P65" i="7"/>
  <c r="A65" i="7" s="1"/>
  <c r="P64" i="7"/>
  <c r="A64" i="7" s="1"/>
  <c r="P63" i="7"/>
  <c r="A63" i="7" s="1"/>
  <c r="P62" i="7"/>
  <c r="A62" i="7" s="1"/>
  <c r="P61" i="7"/>
  <c r="A61" i="7" s="1"/>
  <c r="P60" i="7"/>
  <c r="A60" i="7" s="1"/>
  <c r="P59" i="7"/>
  <c r="A59" i="7"/>
  <c r="P58" i="7"/>
  <c r="A58" i="7" s="1"/>
  <c r="P57" i="7"/>
  <c r="A57" i="7" s="1"/>
  <c r="P56" i="7"/>
  <c r="A56" i="7" s="1"/>
  <c r="P55" i="7"/>
  <c r="A55" i="7" s="1"/>
  <c r="P54" i="7"/>
  <c r="A54" i="7" s="1"/>
  <c r="P53" i="7"/>
  <c r="A53" i="7"/>
  <c r="P52" i="7"/>
  <c r="A52" i="7" s="1"/>
  <c r="P51" i="7"/>
  <c r="A51" i="7" s="1"/>
  <c r="P50" i="7"/>
  <c r="A50" i="7" s="1"/>
  <c r="P49" i="7"/>
  <c r="A49" i="7" s="1"/>
  <c r="P48" i="7"/>
  <c r="A48" i="7"/>
  <c r="P47" i="7"/>
  <c r="A47" i="7"/>
  <c r="P46" i="7"/>
  <c r="A46" i="7" s="1"/>
  <c r="P45" i="7"/>
  <c r="A45" i="7"/>
  <c r="P44" i="7"/>
  <c r="A44" i="7"/>
  <c r="P43" i="7"/>
  <c r="A43" i="7"/>
  <c r="P42" i="7"/>
  <c r="A42" i="7" s="1"/>
  <c r="P41" i="7"/>
  <c r="A41" i="7" s="1"/>
  <c r="P40" i="7"/>
  <c r="A40" i="7" s="1"/>
  <c r="P39" i="7"/>
  <c r="A39" i="7" s="1"/>
  <c r="P38" i="7"/>
  <c r="A38" i="7"/>
  <c r="P37" i="7"/>
  <c r="A37" i="7"/>
  <c r="P36" i="7"/>
  <c r="A36" i="7" s="1"/>
  <c r="P35" i="7"/>
  <c r="A35" i="7" s="1"/>
  <c r="P34" i="7"/>
  <c r="A34" i="7" s="1"/>
  <c r="P33" i="7"/>
  <c r="A33" i="7" s="1"/>
  <c r="P32" i="7"/>
  <c r="A32" i="7" s="1"/>
  <c r="P31" i="7"/>
  <c r="A31" i="7" s="1"/>
  <c r="P30" i="7"/>
  <c r="A30" i="7" s="1"/>
  <c r="P29" i="7"/>
  <c r="A29" i="7" s="1"/>
  <c r="P28" i="7"/>
  <c r="A28" i="7" s="1"/>
  <c r="P27" i="7"/>
  <c r="A27" i="7" s="1"/>
  <c r="P26" i="7"/>
  <c r="A26" i="7" s="1"/>
  <c r="P25" i="7"/>
  <c r="A25" i="7" s="1"/>
  <c r="P24" i="7"/>
  <c r="A24" i="7" s="1"/>
  <c r="P23" i="7"/>
  <c r="A23" i="7" s="1"/>
  <c r="P22" i="7"/>
  <c r="A22" i="7" s="1"/>
  <c r="P21" i="7"/>
  <c r="A21" i="7" s="1"/>
  <c r="P20" i="7"/>
  <c r="A20" i="7" s="1"/>
  <c r="P19" i="7"/>
  <c r="A19" i="7" s="1"/>
  <c r="P18" i="7"/>
  <c r="A18" i="7" s="1"/>
  <c r="P17" i="7"/>
  <c r="A17" i="7" s="1"/>
  <c r="P16" i="7"/>
  <c r="A16" i="7" s="1"/>
  <c r="P15" i="7"/>
  <c r="A15" i="7" s="1"/>
  <c r="P14" i="7"/>
  <c r="A14" i="7" s="1"/>
  <c r="P13" i="7"/>
  <c r="A13" i="7" s="1"/>
  <c r="P12" i="7"/>
  <c r="A12" i="7" s="1"/>
  <c r="P11" i="7"/>
  <c r="A11" i="7" s="1"/>
  <c r="P10" i="7"/>
  <c r="A10" i="7" s="1"/>
  <c r="P9" i="7"/>
  <c r="A9" i="7" s="1"/>
  <c r="P8" i="7"/>
  <c r="A8" i="7" s="1"/>
  <c r="P7" i="7"/>
  <c r="A7" i="7" s="1"/>
  <c r="P6" i="7"/>
  <c r="A6" i="7" s="1"/>
  <c r="A4" i="7"/>
  <c r="E53" i="11" s="1"/>
  <c r="A2" i="7"/>
  <c r="P255" i="6"/>
  <c r="A255" i="6"/>
  <c r="P254" i="6"/>
  <c r="A254" i="6" s="1"/>
  <c r="P253" i="6"/>
  <c r="A253" i="6" s="1"/>
  <c r="P252" i="6"/>
  <c r="A252" i="6" s="1"/>
  <c r="P251" i="6"/>
  <c r="A251" i="6" s="1"/>
  <c r="P250" i="6"/>
  <c r="A250" i="6" s="1"/>
  <c r="P249" i="6"/>
  <c r="A249" i="6" s="1"/>
  <c r="P248" i="6"/>
  <c r="A248" i="6" s="1"/>
  <c r="P247" i="6"/>
  <c r="A247" i="6" s="1"/>
  <c r="P246" i="6"/>
  <c r="A246" i="6" s="1"/>
  <c r="P245" i="6"/>
  <c r="A245" i="6" s="1"/>
  <c r="P244" i="6"/>
  <c r="A244" i="6" s="1"/>
  <c r="P243" i="6"/>
  <c r="A243" i="6" s="1"/>
  <c r="P242" i="6"/>
  <c r="A242" i="6"/>
  <c r="P241" i="6"/>
  <c r="A241" i="6" s="1"/>
  <c r="P240" i="6"/>
  <c r="A240" i="6" s="1"/>
  <c r="P239" i="6"/>
  <c r="A239" i="6"/>
  <c r="P238" i="6"/>
  <c r="A238" i="6" s="1"/>
  <c r="P237" i="6"/>
  <c r="A237" i="6" s="1"/>
  <c r="P236" i="6"/>
  <c r="A236" i="6" s="1"/>
  <c r="P235" i="6"/>
  <c r="A235" i="6" s="1"/>
  <c r="P234" i="6"/>
  <c r="A234" i="6" s="1"/>
  <c r="P233" i="6"/>
  <c r="A233" i="6" s="1"/>
  <c r="P232" i="6"/>
  <c r="A232" i="6" s="1"/>
  <c r="P231" i="6"/>
  <c r="A231" i="6"/>
  <c r="P230" i="6"/>
  <c r="A230" i="6" s="1"/>
  <c r="P229" i="6"/>
  <c r="A229" i="6" s="1"/>
  <c r="P228" i="6"/>
  <c r="A228" i="6" s="1"/>
  <c r="P227" i="6"/>
  <c r="A227" i="6"/>
  <c r="P226" i="6"/>
  <c r="A226" i="6" s="1"/>
  <c r="P225" i="6"/>
  <c r="A225" i="6" s="1"/>
  <c r="P224" i="6"/>
  <c r="A224" i="6" s="1"/>
  <c r="P223" i="6"/>
  <c r="A223" i="6" s="1"/>
  <c r="P222" i="6"/>
  <c r="A222" i="6" s="1"/>
  <c r="P221" i="6"/>
  <c r="A221" i="6" s="1"/>
  <c r="P220" i="6"/>
  <c r="A220" i="6" s="1"/>
  <c r="P219" i="6"/>
  <c r="A219" i="6"/>
  <c r="P218" i="6"/>
  <c r="A218" i="6" s="1"/>
  <c r="P217" i="6"/>
  <c r="A217" i="6" s="1"/>
  <c r="P216" i="6"/>
  <c r="A216" i="6" s="1"/>
  <c r="P215" i="6"/>
  <c r="A215" i="6" s="1"/>
  <c r="P214" i="6"/>
  <c r="A214" i="6" s="1"/>
  <c r="P213" i="6"/>
  <c r="A213" i="6" s="1"/>
  <c r="P212" i="6"/>
  <c r="A212" i="6" s="1"/>
  <c r="P211" i="6"/>
  <c r="A211" i="6" s="1"/>
  <c r="P210" i="6"/>
  <c r="A210" i="6" s="1"/>
  <c r="P209" i="6"/>
  <c r="A209" i="6" s="1"/>
  <c r="P208" i="6"/>
  <c r="A208" i="6" s="1"/>
  <c r="P207" i="6"/>
  <c r="A207" i="6"/>
  <c r="P206" i="6"/>
  <c r="A206" i="6"/>
  <c r="P205" i="6"/>
  <c r="A205" i="6" s="1"/>
  <c r="P204" i="6"/>
  <c r="A204" i="6" s="1"/>
  <c r="P203" i="6"/>
  <c r="A203" i="6"/>
  <c r="P202" i="6"/>
  <c r="A202" i="6" s="1"/>
  <c r="P201" i="6"/>
  <c r="A201" i="6" s="1"/>
  <c r="P200" i="6"/>
  <c r="A200" i="6" s="1"/>
  <c r="P199" i="6"/>
  <c r="A199" i="6" s="1"/>
  <c r="P198" i="6"/>
  <c r="A198" i="6" s="1"/>
  <c r="P197" i="6"/>
  <c r="A197" i="6" s="1"/>
  <c r="P196" i="6"/>
  <c r="A196" i="6" s="1"/>
  <c r="P195" i="6"/>
  <c r="A195" i="6" s="1"/>
  <c r="P194" i="6"/>
  <c r="A194" i="6"/>
  <c r="P193" i="6"/>
  <c r="A193" i="6" s="1"/>
  <c r="P192" i="6"/>
  <c r="A192" i="6" s="1"/>
  <c r="P191" i="6"/>
  <c r="A191" i="6"/>
  <c r="P190" i="6"/>
  <c r="A190" i="6" s="1"/>
  <c r="P189" i="6"/>
  <c r="A189" i="6" s="1"/>
  <c r="P188" i="6"/>
  <c r="A188" i="6" s="1"/>
  <c r="P187" i="6"/>
  <c r="A187" i="6" s="1"/>
  <c r="P186" i="6"/>
  <c r="A186" i="6" s="1"/>
  <c r="P185" i="6"/>
  <c r="A185" i="6" s="1"/>
  <c r="P184" i="6"/>
  <c r="A184" i="6" s="1"/>
  <c r="P183" i="6"/>
  <c r="A183" i="6" s="1"/>
  <c r="P182" i="6"/>
  <c r="A182" i="6"/>
  <c r="P181" i="6"/>
  <c r="A181" i="6" s="1"/>
  <c r="P180" i="6"/>
  <c r="A180" i="6" s="1"/>
  <c r="P179" i="6"/>
  <c r="A179" i="6"/>
  <c r="P178" i="6"/>
  <c r="A178" i="6" s="1"/>
  <c r="P177" i="6"/>
  <c r="A177" i="6" s="1"/>
  <c r="P176" i="6"/>
  <c r="A176" i="6" s="1"/>
  <c r="P175" i="6"/>
  <c r="A175" i="6" s="1"/>
  <c r="P174" i="6"/>
  <c r="A174" i="6" s="1"/>
  <c r="P173" i="6"/>
  <c r="A173" i="6" s="1"/>
  <c r="P172" i="6"/>
  <c r="A172" i="6" s="1"/>
  <c r="P171" i="6"/>
  <c r="A171" i="6"/>
  <c r="P170" i="6"/>
  <c r="A170" i="6" s="1"/>
  <c r="P169" i="6"/>
  <c r="A169" i="6" s="1"/>
  <c r="P168" i="6"/>
  <c r="A168" i="6" s="1"/>
  <c r="P167" i="6"/>
  <c r="A167" i="6" s="1"/>
  <c r="P166" i="6"/>
  <c r="A166" i="6" s="1"/>
  <c r="P165" i="6"/>
  <c r="A165" i="6" s="1"/>
  <c r="P164" i="6"/>
  <c r="A164" i="6" s="1"/>
  <c r="P163" i="6"/>
  <c r="A163" i="6" s="1"/>
  <c r="P162" i="6"/>
  <c r="A162" i="6" s="1"/>
  <c r="P161" i="6"/>
  <c r="A161" i="6" s="1"/>
  <c r="P160" i="6"/>
  <c r="A160" i="6" s="1"/>
  <c r="P159" i="6"/>
  <c r="A159" i="6" s="1"/>
  <c r="P158" i="6"/>
  <c r="A158" i="6"/>
  <c r="P157" i="6"/>
  <c r="A157" i="6" s="1"/>
  <c r="P156" i="6"/>
  <c r="A156" i="6" s="1"/>
  <c r="P155" i="6"/>
  <c r="A155" i="6"/>
  <c r="P154" i="6"/>
  <c r="A154" i="6" s="1"/>
  <c r="P153" i="6"/>
  <c r="A153" i="6" s="1"/>
  <c r="P152" i="6"/>
  <c r="A152" i="6" s="1"/>
  <c r="P151" i="6"/>
  <c r="A151" i="6" s="1"/>
  <c r="P150" i="6"/>
  <c r="A150" i="6" s="1"/>
  <c r="P149" i="6"/>
  <c r="A149" i="6" s="1"/>
  <c r="P148" i="6"/>
  <c r="A148" i="6" s="1"/>
  <c r="P147" i="6"/>
  <c r="A147" i="6" s="1"/>
  <c r="P146" i="6"/>
  <c r="A146" i="6" s="1"/>
  <c r="P145" i="6"/>
  <c r="A145" i="6" s="1"/>
  <c r="P144" i="6"/>
  <c r="A144" i="6" s="1"/>
  <c r="P143" i="6"/>
  <c r="A143" i="6" s="1"/>
  <c r="P142" i="6"/>
  <c r="A142" i="6" s="1"/>
  <c r="P141" i="6"/>
  <c r="A141" i="6" s="1"/>
  <c r="P140" i="6"/>
  <c r="A140" i="6" s="1"/>
  <c r="P139" i="6"/>
  <c r="A139" i="6" s="1"/>
  <c r="P138" i="6"/>
  <c r="A138" i="6" s="1"/>
  <c r="P137" i="6"/>
  <c r="A137" i="6" s="1"/>
  <c r="P136" i="6"/>
  <c r="A136" i="6" s="1"/>
  <c r="P135" i="6"/>
  <c r="A135" i="6"/>
  <c r="P134" i="6"/>
  <c r="A134" i="6"/>
  <c r="P133" i="6"/>
  <c r="A133" i="6" s="1"/>
  <c r="P132" i="6"/>
  <c r="A132" i="6" s="1"/>
  <c r="P131" i="6"/>
  <c r="A131" i="6"/>
  <c r="P130" i="6"/>
  <c r="A130" i="6" s="1"/>
  <c r="P129" i="6"/>
  <c r="A129" i="6" s="1"/>
  <c r="P128" i="6"/>
  <c r="A128" i="6" s="1"/>
  <c r="P127" i="6"/>
  <c r="A127" i="6" s="1"/>
  <c r="P126" i="6"/>
  <c r="A126" i="6"/>
  <c r="P125" i="6"/>
  <c r="A125" i="6"/>
  <c r="P124" i="6"/>
  <c r="A124" i="6"/>
  <c r="P123" i="6"/>
  <c r="A123" i="6"/>
  <c r="P122" i="6"/>
  <c r="A122" i="6"/>
  <c r="P121" i="6"/>
  <c r="A121" i="6"/>
  <c r="P120" i="6"/>
  <c r="A120" i="6" s="1"/>
  <c r="P119" i="6"/>
  <c r="A119" i="6" s="1"/>
  <c r="P118" i="6"/>
  <c r="A118" i="6" s="1"/>
  <c r="P117" i="6"/>
  <c r="A117" i="6" s="1"/>
  <c r="P116" i="6"/>
  <c r="A116" i="6"/>
  <c r="P115" i="6"/>
  <c r="A115" i="6"/>
  <c r="P114" i="6"/>
  <c r="A114" i="6" s="1"/>
  <c r="P113" i="6"/>
  <c r="A113" i="6" s="1"/>
  <c r="P112" i="6"/>
  <c r="A112" i="6" s="1"/>
  <c r="P111" i="6"/>
  <c r="A111" i="6" s="1"/>
  <c r="P110" i="6"/>
  <c r="A110" i="6" s="1"/>
  <c r="P109" i="6"/>
  <c r="A109" i="6" s="1"/>
  <c r="P108" i="6"/>
  <c r="A108" i="6" s="1"/>
  <c r="P107" i="6"/>
  <c r="A107" i="6" s="1"/>
  <c r="P106" i="6"/>
  <c r="A106" i="6" s="1"/>
  <c r="P105" i="6"/>
  <c r="A105" i="6" s="1"/>
  <c r="P104" i="6"/>
  <c r="A104" i="6" s="1"/>
  <c r="P103" i="6"/>
  <c r="A103" i="6" s="1"/>
  <c r="P102" i="6"/>
  <c r="A102" i="6" s="1"/>
  <c r="P101" i="6"/>
  <c r="A101" i="6" s="1"/>
  <c r="P100" i="6"/>
  <c r="A100" i="6" s="1"/>
  <c r="P99" i="6"/>
  <c r="A99" i="6" s="1"/>
  <c r="P98" i="6"/>
  <c r="A98" i="6" s="1"/>
  <c r="P97" i="6"/>
  <c r="A97" i="6" s="1"/>
  <c r="P96" i="6"/>
  <c r="A96" i="6" s="1"/>
  <c r="P95" i="6"/>
  <c r="A95" i="6" s="1"/>
  <c r="P94" i="6"/>
  <c r="A94" i="6" s="1"/>
  <c r="P93" i="6"/>
  <c r="A93" i="6" s="1"/>
  <c r="P92" i="6"/>
  <c r="A92" i="6" s="1"/>
  <c r="P91" i="6"/>
  <c r="A91" i="6" s="1"/>
  <c r="P90" i="6"/>
  <c r="A90" i="6" s="1"/>
  <c r="P89" i="6"/>
  <c r="A89" i="6" s="1"/>
  <c r="P88" i="6"/>
  <c r="A88" i="6" s="1"/>
  <c r="P87" i="6"/>
  <c r="A87" i="6" s="1"/>
  <c r="P86" i="6"/>
  <c r="A86" i="6" s="1"/>
  <c r="P85" i="6"/>
  <c r="A85" i="6"/>
  <c r="P84" i="6"/>
  <c r="A84" i="6" s="1"/>
  <c r="P83" i="6"/>
  <c r="A83" i="6" s="1"/>
  <c r="P82" i="6"/>
  <c r="A82" i="6" s="1"/>
  <c r="P81" i="6"/>
  <c r="A81" i="6" s="1"/>
  <c r="P80" i="6"/>
  <c r="A80" i="6" s="1"/>
  <c r="P79" i="6"/>
  <c r="A79" i="6" s="1"/>
  <c r="P78" i="6"/>
  <c r="A78" i="6" s="1"/>
  <c r="P77" i="6"/>
  <c r="A77" i="6" s="1"/>
  <c r="P76" i="6"/>
  <c r="A76" i="6" s="1"/>
  <c r="P75" i="6"/>
  <c r="A75" i="6"/>
  <c r="P74" i="6"/>
  <c r="A74" i="6"/>
  <c r="P73" i="6"/>
  <c r="A73" i="6" s="1"/>
  <c r="P72" i="6"/>
  <c r="A72" i="6" s="1"/>
  <c r="P71" i="6"/>
  <c r="A71" i="6" s="1"/>
  <c r="P70" i="6"/>
  <c r="A70" i="6" s="1"/>
  <c r="P69" i="6"/>
  <c r="A69" i="6" s="1"/>
  <c r="P68" i="6"/>
  <c r="A68" i="6" s="1"/>
  <c r="P67" i="6"/>
  <c r="A67" i="6" s="1"/>
  <c r="P66" i="6"/>
  <c r="A66" i="6" s="1"/>
  <c r="P65" i="6"/>
  <c r="A65" i="6" s="1"/>
  <c r="P64" i="6"/>
  <c r="A64" i="6"/>
  <c r="P63" i="6"/>
  <c r="A63" i="6" s="1"/>
  <c r="P62" i="6"/>
  <c r="A62" i="6" s="1"/>
  <c r="P61" i="6"/>
  <c r="A61" i="6" s="1"/>
  <c r="P60" i="6"/>
  <c r="A60" i="6" s="1"/>
  <c r="P59" i="6"/>
  <c r="A59" i="6" s="1"/>
  <c r="P58" i="6"/>
  <c r="A58" i="6" s="1"/>
  <c r="P57" i="6"/>
  <c r="A57" i="6" s="1"/>
  <c r="P56" i="6"/>
  <c r="A56" i="6" s="1"/>
  <c r="P55" i="6"/>
  <c r="A55" i="6" s="1"/>
  <c r="P54" i="6"/>
  <c r="A54" i="6" s="1"/>
  <c r="P53" i="6"/>
  <c r="A53" i="6" s="1"/>
  <c r="P52" i="6"/>
  <c r="A52" i="6"/>
  <c r="P51" i="6"/>
  <c r="A51" i="6" s="1"/>
  <c r="P50" i="6"/>
  <c r="A50" i="6" s="1"/>
  <c r="P49" i="6"/>
  <c r="A49" i="6" s="1"/>
  <c r="P48" i="6"/>
  <c r="A48" i="6" s="1"/>
  <c r="P47" i="6"/>
  <c r="A47" i="6" s="1"/>
  <c r="P46" i="6"/>
  <c r="A46" i="6" s="1"/>
  <c r="P45" i="6"/>
  <c r="A45" i="6" s="1"/>
  <c r="P44" i="6"/>
  <c r="A44" i="6" s="1"/>
  <c r="P43" i="6"/>
  <c r="A43" i="6" s="1"/>
  <c r="P42" i="6"/>
  <c r="A42" i="6" s="1"/>
  <c r="P41" i="6"/>
  <c r="A41" i="6" s="1"/>
  <c r="P40" i="6"/>
  <c r="A40" i="6" s="1"/>
  <c r="P39" i="6"/>
  <c r="A39" i="6" s="1"/>
  <c r="P38" i="6"/>
  <c r="A38" i="6" s="1"/>
  <c r="P37" i="6"/>
  <c r="A37" i="6" s="1"/>
  <c r="P36" i="6"/>
  <c r="A36" i="6" s="1"/>
  <c r="P35" i="6"/>
  <c r="A35" i="6" s="1"/>
  <c r="P34" i="6"/>
  <c r="A34" i="6" s="1"/>
  <c r="P33" i="6"/>
  <c r="A33" i="6" s="1"/>
  <c r="P32" i="6"/>
  <c r="A32" i="6" s="1"/>
  <c r="P31" i="6"/>
  <c r="A31" i="6" s="1"/>
  <c r="P30" i="6"/>
  <c r="A30" i="6" s="1"/>
  <c r="P29" i="6"/>
  <c r="A29" i="6" s="1"/>
  <c r="P28" i="6"/>
  <c r="A28" i="6" s="1"/>
  <c r="P27" i="6"/>
  <c r="A27" i="6" s="1"/>
  <c r="P26" i="6"/>
  <c r="A26" i="6" s="1"/>
  <c r="P25" i="6"/>
  <c r="A25" i="6" s="1"/>
  <c r="P24" i="6"/>
  <c r="A24" i="6" s="1"/>
  <c r="P23" i="6"/>
  <c r="A23" i="6" s="1"/>
  <c r="P22" i="6"/>
  <c r="A22" i="6" s="1"/>
  <c r="P21" i="6"/>
  <c r="A21" i="6" s="1"/>
  <c r="P20" i="6"/>
  <c r="A20" i="6" s="1"/>
  <c r="P19" i="6"/>
  <c r="A19" i="6" s="1"/>
  <c r="P18" i="6"/>
  <c r="A18" i="6" s="1"/>
  <c r="P17" i="6"/>
  <c r="A17" i="6" s="1"/>
  <c r="P16" i="6"/>
  <c r="A16" i="6" s="1"/>
  <c r="P15" i="6"/>
  <c r="A15" i="6" s="1"/>
  <c r="P14" i="6"/>
  <c r="A14" i="6" s="1"/>
  <c r="P13" i="6"/>
  <c r="A13" i="6" s="1"/>
  <c r="P12" i="6"/>
  <c r="A12" i="6" s="1"/>
  <c r="P11" i="6"/>
  <c r="A11" i="6" s="1"/>
  <c r="P10" i="6"/>
  <c r="A10" i="6" s="1"/>
  <c r="P9" i="6"/>
  <c r="A9" i="6" s="1"/>
  <c r="P8" i="6"/>
  <c r="A8" i="6" s="1"/>
  <c r="P7" i="6"/>
  <c r="A7" i="6" s="1"/>
  <c r="P6" i="6"/>
  <c r="A6" i="6" s="1"/>
  <c r="A4" i="6"/>
  <c r="E29" i="11" s="1"/>
  <c r="A2" i="6"/>
  <c r="P255" i="5"/>
  <c r="A255" i="5" s="1"/>
  <c r="P254" i="5"/>
  <c r="A254" i="5" s="1"/>
  <c r="P253" i="5"/>
  <c r="A253" i="5" s="1"/>
  <c r="P252" i="5"/>
  <c r="A252" i="5" s="1"/>
  <c r="P251" i="5"/>
  <c r="A251" i="5"/>
  <c r="P250" i="5"/>
  <c r="A250" i="5" s="1"/>
  <c r="P249" i="5"/>
  <c r="A249" i="5" s="1"/>
  <c r="P248" i="5"/>
  <c r="A248" i="5"/>
  <c r="P247" i="5"/>
  <c r="A247" i="5" s="1"/>
  <c r="P246" i="5"/>
  <c r="A246" i="5" s="1"/>
  <c r="P245" i="5"/>
  <c r="A245" i="5" s="1"/>
  <c r="P244" i="5"/>
  <c r="A244" i="5" s="1"/>
  <c r="P243" i="5"/>
  <c r="A243" i="5" s="1"/>
  <c r="P242" i="5"/>
  <c r="A242" i="5" s="1"/>
  <c r="P241" i="5"/>
  <c r="A241" i="5" s="1"/>
  <c r="P240" i="5"/>
  <c r="A240" i="5"/>
  <c r="P239" i="5"/>
  <c r="A239" i="5" s="1"/>
  <c r="P238" i="5"/>
  <c r="A238" i="5" s="1"/>
  <c r="P237" i="5"/>
  <c r="A237" i="5" s="1"/>
  <c r="P236" i="5"/>
  <c r="A236" i="5" s="1"/>
  <c r="P235" i="5"/>
  <c r="A235" i="5" s="1"/>
  <c r="P234" i="5"/>
  <c r="A234" i="5" s="1"/>
  <c r="P233" i="5"/>
  <c r="A233" i="5" s="1"/>
  <c r="P232" i="5"/>
  <c r="A232" i="5" s="1"/>
  <c r="P231" i="5"/>
  <c r="A231" i="5" s="1"/>
  <c r="P230" i="5"/>
  <c r="A230" i="5" s="1"/>
  <c r="P229" i="5"/>
  <c r="A229" i="5" s="1"/>
  <c r="P228" i="5"/>
  <c r="A228" i="5"/>
  <c r="P227" i="5"/>
  <c r="A227" i="5" s="1"/>
  <c r="P226" i="5"/>
  <c r="A226" i="5" s="1"/>
  <c r="P225" i="5"/>
  <c r="A225" i="5" s="1"/>
  <c r="P224" i="5"/>
  <c r="A224" i="5" s="1"/>
  <c r="P223" i="5"/>
  <c r="A223" i="5" s="1"/>
  <c r="P222" i="5"/>
  <c r="A222" i="5" s="1"/>
  <c r="P221" i="5"/>
  <c r="A221" i="5" s="1"/>
  <c r="P220" i="5"/>
  <c r="A220" i="5" s="1"/>
  <c r="P219" i="5"/>
  <c r="A219" i="5" s="1"/>
  <c r="P218" i="5"/>
  <c r="A218" i="5" s="1"/>
  <c r="P217" i="5"/>
  <c r="A217" i="5" s="1"/>
  <c r="P216" i="5"/>
  <c r="A216" i="5" s="1"/>
  <c r="P215" i="5"/>
  <c r="A215" i="5" s="1"/>
  <c r="P214" i="5"/>
  <c r="A214" i="5" s="1"/>
  <c r="P213" i="5"/>
  <c r="A213" i="5" s="1"/>
  <c r="P212" i="5"/>
  <c r="A212" i="5" s="1"/>
  <c r="P211" i="5"/>
  <c r="A211" i="5" s="1"/>
  <c r="P210" i="5"/>
  <c r="A210" i="5" s="1"/>
  <c r="P209" i="5"/>
  <c r="A209" i="5" s="1"/>
  <c r="P208" i="5"/>
  <c r="A208" i="5" s="1"/>
  <c r="P207" i="5"/>
  <c r="A207" i="5" s="1"/>
  <c r="P206" i="5"/>
  <c r="A206" i="5" s="1"/>
  <c r="P205" i="5"/>
  <c r="A205" i="5" s="1"/>
  <c r="P204" i="5"/>
  <c r="A204" i="5" s="1"/>
  <c r="P203" i="5"/>
  <c r="A203" i="5" s="1"/>
  <c r="P202" i="5"/>
  <c r="A202" i="5" s="1"/>
  <c r="P201" i="5"/>
  <c r="A201" i="5" s="1"/>
  <c r="P200" i="5"/>
  <c r="A200" i="5" s="1"/>
  <c r="P199" i="5"/>
  <c r="A199" i="5" s="1"/>
  <c r="P198" i="5"/>
  <c r="A198" i="5" s="1"/>
  <c r="P197" i="5"/>
  <c r="A197" i="5" s="1"/>
  <c r="P196" i="5"/>
  <c r="A196" i="5" s="1"/>
  <c r="P195" i="5"/>
  <c r="A195" i="5" s="1"/>
  <c r="P194" i="5"/>
  <c r="A194" i="5" s="1"/>
  <c r="P193" i="5"/>
  <c r="A193" i="5" s="1"/>
  <c r="P192" i="5"/>
  <c r="A192" i="5" s="1"/>
  <c r="P191" i="5"/>
  <c r="A191" i="5" s="1"/>
  <c r="P190" i="5"/>
  <c r="A190" i="5" s="1"/>
  <c r="P189" i="5"/>
  <c r="A189" i="5" s="1"/>
  <c r="P188" i="5"/>
  <c r="A188" i="5" s="1"/>
  <c r="P187" i="5"/>
  <c r="A187" i="5" s="1"/>
  <c r="P186" i="5"/>
  <c r="A186" i="5" s="1"/>
  <c r="P185" i="5"/>
  <c r="A185" i="5"/>
  <c r="P184" i="5"/>
  <c r="A184" i="5" s="1"/>
  <c r="P183" i="5"/>
  <c r="A183" i="5" s="1"/>
  <c r="P182" i="5"/>
  <c r="A182" i="5"/>
  <c r="P181" i="5"/>
  <c r="A181" i="5" s="1"/>
  <c r="P180" i="5"/>
  <c r="A180" i="5" s="1"/>
  <c r="P179" i="5"/>
  <c r="A179" i="5"/>
  <c r="P178" i="5"/>
  <c r="A178" i="5" s="1"/>
  <c r="P177" i="5"/>
  <c r="A177" i="5" s="1"/>
  <c r="P176" i="5"/>
  <c r="A176" i="5"/>
  <c r="P175" i="5"/>
  <c r="A175" i="5" s="1"/>
  <c r="P174" i="5"/>
  <c r="A174" i="5" s="1"/>
  <c r="P173" i="5"/>
  <c r="A173" i="5"/>
  <c r="P172" i="5"/>
  <c r="A172" i="5" s="1"/>
  <c r="P171" i="5"/>
  <c r="A171" i="5" s="1"/>
  <c r="P170" i="5"/>
  <c r="A170" i="5"/>
  <c r="P169" i="5"/>
  <c r="A169" i="5" s="1"/>
  <c r="P168" i="5"/>
  <c r="A168" i="5" s="1"/>
  <c r="P167" i="5"/>
  <c r="A167" i="5" s="1"/>
  <c r="P166" i="5"/>
  <c r="A166" i="5" s="1"/>
  <c r="P165" i="5"/>
  <c r="A165" i="5" s="1"/>
  <c r="P164" i="5"/>
  <c r="A164" i="5" s="1"/>
  <c r="P163" i="5"/>
  <c r="A163" i="5" s="1"/>
  <c r="P162" i="5"/>
  <c r="A162" i="5" s="1"/>
  <c r="P161" i="5"/>
  <c r="A161" i="5" s="1"/>
  <c r="P160" i="5"/>
  <c r="A160" i="5" s="1"/>
  <c r="P159" i="5"/>
  <c r="A159" i="5" s="1"/>
  <c r="P158" i="5"/>
  <c r="A158" i="5" s="1"/>
  <c r="P157" i="5"/>
  <c r="A157" i="5" s="1"/>
  <c r="P156" i="5"/>
  <c r="A156" i="5" s="1"/>
  <c r="P155" i="5"/>
  <c r="A155" i="5" s="1"/>
  <c r="P154" i="5"/>
  <c r="A154" i="5" s="1"/>
  <c r="P153" i="5"/>
  <c r="A153" i="5" s="1"/>
  <c r="P152" i="5"/>
  <c r="A152" i="5" s="1"/>
  <c r="P151" i="5"/>
  <c r="A151" i="5" s="1"/>
  <c r="P150" i="5"/>
  <c r="A150" i="5" s="1"/>
  <c r="P149" i="5"/>
  <c r="A149" i="5" s="1"/>
  <c r="P148" i="5"/>
  <c r="A148" i="5" s="1"/>
  <c r="P147" i="5"/>
  <c r="A147" i="5" s="1"/>
  <c r="P146" i="5"/>
  <c r="A146" i="5" s="1"/>
  <c r="P145" i="5"/>
  <c r="A145" i="5" s="1"/>
  <c r="P144" i="5"/>
  <c r="A144" i="5"/>
  <c r="P143" i="5"/>
  <c r="A143" i="5" s="1"/>
  <c r="P142" i="5"/>
  <c r="A142" i="5" s="1"/>
  <c r="P141" i="5"/>
  <c r="A141" i="5" s="1"/>
  <c r="P140" i="5"/>
  <c r="A140" i="5" s="1"/>
  <c r="P139" i="5"/>
  <c r="A139" i="5" s="1"/>
  <c r="P138" i="5"/>
  <c r="A138" i="5" s="1"/>
  <c r="P137" i="5"/>
  <c r="A137" i="5"/>
  <c r="P136" i="5"/>
  <c r="A136" i="5" s="1"/>
  <c r="P135" i="5"/>
  <c r="A135" i="5" s="1"/>
  <c r="P134" i="5"/>
  <c r="A134" i="5"/>
  <c r="P133" i="5"/>
  <c r="A133" i="5" s="1"/>
  <c r="P132" i="5"/>
  <c r="A132" i="5" s="1"/>
  <c r="P131" i="5"/>
  <c r="A131" i="5"/>
  <c r="P130" i="5"/>
  <c r="A130" i="5" s="1"/>
  <c r="P129" i="5"/>
  <c r="A129" i="5" s="1"/>
  <c r="P128" i="5"/>
  <c r="A128" i="5"/>
  <c r="P127" i="5"/>
  <c r="A127" i="5" s="1"/>
  <c r="P126" i="5"/>
  <c r="A126" i="5" s="1"/>
  <c r="P125" i="5"/>
  <c r="A125" i="5" s="1"/>
  <c r="P124" i="5"/>
  <c r="A124" i="5" s="1"/>
  <c r="P123" i="5"/>
  <c r="A123" i="5"/>
  <c r="P122" i="5"/>
  <c r="A122" i="5" s="1"/>
  <c r="P121" i="5"/>
  <c r="A121" i="5" s="1"/>
  <c r="P120" i="5"/>
  <c r="A120" i="5" s="1"/>
  <c r="P119" i="5"/>
  <c r="A119" i="5" s="1"/>
  <c r="P118" i="5"/>
  <c r="A118" i="5" s="1"/>
  <c r="P117" i="5"/>
  <c r="A117" i="5" s="1"/>
  <c r="P116" i="5"/>
  <c r="A116" i="5" s="1"/>
  <c r="P115" i="5"/>
  <c r="A115" i="5" s="1"/>
  <c r="P114" i="5"/>
  <c r="A114" i="5" s="1"/>
  <c r="P113" i="5"/>
  <c r="A113" i="5" s="1"/>
  <c r="P112" i="5"/>
  <c r="A112" i="5" s="1"/>
  <c r="P111" i="5"/>
  <c r="A111" i="5" s="1"/>
  <c r="P110" i="5"/>
  <c r="A110" i="5" s="1"/>
  <c r="P109" i="5"/>
  <c r="A109" i="5" s="1"/>
  <c r="P108" i="5"/>
  <c r="A108" i="5" s="1"/>
  <c r="P107" i="5"/>
  <c r="A107" i="5" s="1"/>
  <c r="P106" i="5"/>
  <c r="A106" i="5" s="1"/>
  <c r="P105" i="5"/>
  <c r="A105" i="5" s="1"/>
  <c r="P104" i="5"/>
  <c r="A104" i="5" s="1"/>
  <c r="P103" i="5"/>
  <c r="A103" i="5" s="1"/>
  <c r="P102" i="5"/>
  <c r="A102" i="5" s="1"/>
  <c r="P101" i="5"/>
  <c r="A101" i="5" s="1"/>
  <c r="P100" i="5"/>
  <c r="A100" i="5" s="1"/>
  <c r="P99" i="5"/>
  <c r="A99" i="5" s="1"/>
  <c r="P98" i="5"/>
  <c r="A98" i="5" s="1"/>
  <c r="P97" i="5"/>
  <c r="A97" i="5" s="1"/>
  <c r="P96" i="5"/>
  <c r="A96" i="5" s="1"/>
  <c r="P95" i="5"/>
  <c r="A95" i="5" s="1"/>
  <c r="P94" i="5"/>
  <c r="A94" i="5"/>
  <c r="P93" i="5"/>
  <c r="A93" i="5" s="1"/>
  <c r="P92" i="5"/>
  <c r="A92" i="5" s="1"/>
  <c r="P91" i="5"/>
  <c r="A91" i="5"/>
  <c r="P90" i="5"/>
  <c r="A90" i="5" s="1"/>
  <c r="P89" i="5"/>
  <c r="A89" i="5" s="1"/>
  <c r="P88" i="5"/>
  <c r="A88" i="5" s="1"/>
  <c r="P87" i="5"/>
  <c r="A87" i="5" s="1"/>
  <c r="P86" i="5"/>
  <c r="A86" i="5" s="1"/>
  <c r="P85" i="5"/>
  <c r="A85" i="5" s="1"/>
  <c r="P84" i="5"/>
  <c r="A84" i="5"/>
  <c r="P83" i="5"/>
  <c r="A83" i="5" s="1"/>
  <c r="P82" i="5"/>
  <c r="A82" i="5" s="1"/>
  <c r="P81" i="5"/>
  <c r="A81" i="5" s="1"/>
  <c r="P80" i="5"/>
  <c r="A80" i="5" s="1"/>
  <c r="P79" i="5"/>
  <c r="A79" i="5" s="1"/>
  <c r="P78" i="5"/>
  <c r="A78" i="5" s="1"/>
  <c r="P77" i="5"/>
  <c r="A77" i="5" s="1"/>
  <c r="P76" i="5"/>
  <c r="A76" i="5"/>
  <c r="P75" i="5"/>
  <c r="A75" i="5" s="1"/>
  <c r="P74" i="5"/>
  <c r="A74" i="5" s="1"/>
  <c r="P73" i="5"/>
  <c r="A73" i="5"/>
  <c r="P72" i="5"/>
  <c r="A72" i="5" s="1"/>
  <c r="P71" i="5"/>
  <c r="A71" i="5" s="1"/>
  <c r="P70" i="5"/>
  <c r="A70" i="5" s="1"/>
  <c r="P69" i="5"/>
  <c r="A69" i="5" s="1"/>
  <c r="P68" i="5"/>
  <c r="A68" i="5" s="1"/>
  <c r="P67" i="5"/>
  <c r="A67" i="5" s="1"/>
  <c r="P66" i="5"/>
  <c r="A66" i="5" s="1"/>
  <c r="P65" i="5"/>
  <c r="A65" i="5" s="1"/>
  <c r="P64" i="5"/>
  <c r="A64" i="5" s="1"/>
  <c r="P63" i="5"/>
  <c r="A63" i="5" s="1"/>
  <c r="P62" i="5"/>
  <c r="A62" i="5" s="1"/>
  <c r="P61" i="5"/>
  <c r="A61" i="5" s="1"/>
  <c r="P60" i="5"/>
  <c r="A60" i="5" s="1"/>
  <c r="P59" i="5"/>
  <c r="A59" i="5" s="1"/>
  <c r="P58" i="5"/>
  <c r="A58" i="5" s="1"/>
  <c r="P57" i="5"/>
  <c r="A57" i="5" s="1"/>
  <c r="P56" i="5"/>
  <c r="A56" i="5" s="1"/>
  <c r="P55" i="5"/>
  <c r="A55" i="5" s="1"/>
  <c r="P54" i="5"/>
  <c r="A54" i="5" s="1"/>
  <c r="P53" i="5"/>
  <c r="A53" i="5" s="1"/>
  <c r="P52" i="5"/>
  <c r="A52" i="5" s="1"/>
  <c r="P51" i="5"/>
  <c r="A51" i="5" s="1"/>
  <c r="P50" i="5"/>
  <c r="A50" i="5" s="1"/>
  <c r="P49" i="5"/>
  <c r="A49" i="5" s="1"/>
  <c r="P48" i="5"/>
  <c r="A48" i="5" s="1"/>
  <c r="P47" i="5"/>
  <c r="A47" i="5" s="1"/>
  <c r="P46" i="5"/>
  <c r="A46" i="5" s="1"/>
  <c r="P45" i="5"/>
  <c r="A45" i="5" s="1"/>
  <c r="P44" i="5"/>
  <c r="A44" i="5" s="1"/>
  <c r="P43" i="5"/>
  <c r="A43" i="5" s="1"/>
  <c r="P42" i="5"/>
  <c r="A42" i="5" s="1"/>
  <c r="P41" i="5"/>
  <c r="A41" i="5" s="1"/>
  <c r="P40" i="5"/>
  <c r="A40" i="5" s="1"/>
  <c r="P39" i="5"/>
  <c r="A39" i="5" s="1"/>
  <c r="P38" i="5"/>
  <c r="A38" i="5" s="1"/>
  <c r="P37" i="5"/>
  <c r="A37" i="5" s="1"/>
  <c r="P36" i="5"/>
  <c r="A36" i="5" s="1"/>
  <c r="P35" i="5"/>
  <c r="A35" i="5" s="1"/>
  <c r="P34" i="5"/>
  <c r="A34" i="5" s="1"/>
  <c r="P33" i="5"/>
  <c r="A33" i="5" s="1"/>
  <c r="P32" i="5"/>
  <c r="A32" i="5" s="1"/>
  <c r="P31" i="5"/>
  <c r="A31" i="5" s="1"/>
  <c r="P30" i="5"/>
  <c r="A30" i="5" s="1"/>
  <c r="P29" i="5"/>
  <c r="A29" i="5" s="1"/>
  <c r="P28" i="5"/>
  <c r="A28" i="5" s="1"/>
  <c r="P27" i="5"/>
  <c r="A27" i="5" s="1"/>
  <c r="P26" i="5"/>
  <c r="A26" i="5" s="1"/>
  <c r="P25" i="5"/>
  <c r="A25" i="5" s="1"/>
  <c r="P24" i="5"/>
  <c r="A24" i="5" s="1"/>
  <c r="P23" i="5"/>
  <c r="A23" i="5" s="1"/>
  <c r="P22" i="5"/>
  <c r="A22" i="5" s="1"/>
  <c r="P21" i="5"/>
  <c r="A21" i="5" s="1"/>
  <c r="P20" i="5"/>
  <c r="A20" i="5" s="1"/>
  <c r="P19" i="5"/>
  <c r="A19" i="5" s="1"/>
  <c r="P18" i="5"/>
  <c r="A18" i="5" s="1"/>
  <c r="P17" i="5"/>
  <c r="A17" i="5" s="1"/>
  <c r="P16" i="5"/>
  <c r="A16" i="5" s="1"/>
  <c r="P15" i="5"/>
  <c r="A15" i="5" s="1"/>
  <c r="P14" i="5"/>
  <c r="A14" i="5" s="1"/>
  <c r="P13" i="5"/>
  <c r="A13" i="5" s="1"/>
  <c r="P12" i="5"/>
  <c r="A12" i="5" s="1"/>
  <c r="P11" i="5"/>
  <c r="A11" i="5" s="1"/>
  <c r="P10" i="5"/>
  <c r="A10" i="5" s="1"/>
  <c r="P9" i="5"/>
  <c r="A9" i="5" s="1"/>
  <c r="P8" i="5"/>
  <c r="A8" i="5" s="1"/>
  <c r="P7" i="5"/>
  <c r="A7" i="5" s="1"/>
  <c r="P6" i="5"/>
  <c r="A6" i="5" s="1"/>
  <c r="A4" i="5"/>
  <c r="E5" i="11" s="1"/>
  <c r="A2" i="5"/>
  <c r="P255" i="4"/>
  <c r="A255" i="4" s="1"/>
  <c r="P254" i="4"/>
  <c r="A254" i="4" s="1"/>
  <c r="P253" i="4"/>
  <c r="A253" i="4" s="1"/>
  <c r="P252" i="4"/>
  <c r="A252" i="4" s="1"/>
  <c r="P251" i="4"/>
  <c r="A251" i="4" s="1"/>
  <c r="P250" i="4"/>
  <c r="A250" i="4" s="1"/>
  <c r="P249" i="4"/>
  <c r="A249" i="4" s="1"/>
  <c r="P248" i="4"/>
  <c r="A248" i="4" s="1"/>
  <c r="P247" i="4"/>
  <c r="A247" i="4" s="1"/>
  <c r="P246" i="4"/>
  <c r="A246" i="4" s="1"/>
  <c r="P245" i="4"/>
  <c r="A245" i="4" s="1"/>
  <c r="P244" i="4"/>
  <c r="A244" i="4" s="1"/>
  <c r="P243" i="4"/>
  <c r="A243" i="4" s="1"/>
  <c r="P242" i="4"/>
  <c r="A242" i="4" s="1"/>
  <c r="P241" i="4"/>
  <c r="A241" i="4" s="1"/>
  <c r="P240" i="4"/>
  <c r="A240" i="4" s="1"/>
  <c r="P239" i="4"/>
  <c r="A239" i="4" s="1"/>
  <c r="P238" i="4"/>
  <c r="A238" i="4" s="1"/>
  <c r="P237" i="4"/>
  <c r="A237" i="4" s="1"/>
  <c r="P236" i="4"/>
  <c r="A236" i="4" s="1"/>
  <c r="P235" i="4"/>
  <c r="A235" i="4" s="1"/>
  <c r="P234" i="4"/>
  <c r="A234" i="4" s="1"/>
  <c r="P233" i="4"/>
  <c r="A233" i="4" s="1"/>
  <c r="P232" i="4"/>
  <c r="A232" i="4" s="1"/>
  <c r="P231" i="4"/>
  <c r="A231" i="4" s="1"/>
  <c r="P230" i="4"/>
  <c r="A230" i="4"/>
  <c r="P229" i="4"/>
  <c r="A229" i="4" s="1"/>
  <c r="P228" i="4"/>
  <c r="A228" i="4" s="1"/>
  <c r="P227" i="4"/>
  <c r="A227" i="4"/>
  <c r="P226" i="4"/>
  <c r="A226" i="4" s="1"/>
  <c r="P225" i="4"/>
  <c r="A225" i="4" s="1"/>
  <c r="P224" i="4"/>
  <c r="A224" i="4"/>
  <c r="P223" i="4"/>
  <c r="A223" i="4" s="1"/>
  <c r="P222" i="4"/>
  <c r="A222" i="4" s="1"/>
  <c r="P221" i="4"/>
  <c r="A221" i="4"/>
  <c r="P220" i="4"/>
  <c r="A220" i="4" s="1"/>
  <c r="P219" i="4"/>
  <c r="A219" i="4" s="1"/>
  <c r="P218" i="4"/>
  <c r="A218" i="4"/>
  <c r="P217" i="4"/>
  <c r="A217" i="4" s="1"/>
  <c r="P216" i="4"/>
  <c r="A216" i="4" s="1"/>
  <c r="P215" i="4"/>
  <c r="A215" i="4"/>
  <c r="P214" i="4"/>
  <c r="A214" i="4" s="1"/>
  <c r="P213" i="4"/>
  <c r="A213" i="4" s="1"/>
  <c r="P212" i="4"/>
  <c r="A212" i="4" s="1"/>
  <c r="P211" i="4"/>
  <c r="A211" i="4" s="1"/>
  <c r="P210" i="4"/>
  <c r="A210" i="4" s="1"/>
  <c r="P209" i="4"/>
  <c r="A209" i="4" s="1"/>
  <c r="P208" i="4"/>
  <c r="A208" i="4" s="1"/>
  <c r="P207" i="4"/>
  <c r="A207" i="4" s="1"/>
  <c r="P206" i="4"/>
  <c r="A206" i="4"/>
  <c r="P205" i="4"/>
  <c r="A205" i="4" s="1"/>
  <c r="P204" i="4"/>
  <c r="A204" i="4" s="1"/>
  <c r="P203" i="4"/>
  <c r="A203" i="4"/>
  <c r="P202" i="4"/>
  <c r="A202" i="4" s="1"/>
  <c r="P201" i="4"/>
  <c r="A201" i="4" s="1"/>
  <c r="P200" i="4"/>
  <c r="A200" i="4"/>
  <c r="P199" i="4"/>
  <c r="A199" i="4" s="1"/>
  <c r="P198" i="4"/>
  <c r="A198" i="4" s="1"/>
  <c r="P197" i="4"/>
  <c r="A197" i="4"/>
  <c r="P196" i="4"/>
  <c r="A196" i="4" s="1"/>
  <c r="P195" i="4"/>
  <c r="A195" i="4" s="1"/>
  <c r="P194" i="4"/>
  <c r="A194" i="4"/>
  <c r="P193" i="4"/>
  <c r="A193" i="4" s="1"/>
  <c r="P192" i="4"/>
  <c r="A192" i="4" s="1"/>
  <c r="P191" i="4"/>
  <c r="A191" i="4"/>
  <c r="P190" i="4"/>
  <c r="A190" i="4" s="1"/>
  <c r="P189" i="4"/>
  <c r="A189" i="4"/>
  <c r="P188" i="4"/>
  <c r="A188" i="4" s="1"/>
  <c r="P187" i="4"/>
  <c r="A187" i="4" s="1"/>
  <c r="P186" i="4"/>
  <c r="A186" i="4" s="1"/>
  <c r="P185" i="4"/>
  <c r="A185" i="4" s="1"/>
  <c r="P184" i="4"/>
  <c r="A184" i="4" s="1"/>
  <c r="P183" i="4"/>
  <c r="A183" i="4" s="1"/>
  <c r="P182" i="4"/>
  <c r="A182" i="4"/>
  <c r="P181" i="4"/>
  <c r="A181" i="4" s="1"/>
  <c r="P180" i="4"/>
  <c r="A180" i="4" s="1"/>
  <c r="P179" i="4"/>
  <c r="A179" i="4" s="1"/>
  <c r="P178" i="4"/>
  <c r="A178" i="4" s="1"/>
  <c r="P177" i="4"/>
  <c r="A177" i="4" s="1"/>
  <c r="P176" i="4"/>
  <c r="A176" i="4"/>
  <c r="P175" i="4"/>
  <c r="A175" i="4" s="1"/>
  <c r="P174" i="4"/>
  <c r="A174" i="4" s="1"/>
  <c r="P173" i="4"/>
  <c r="A173" i="4" s="1"/>
  <c r="P172" i="4"/>
  <c r="A172" i="4" s="1"/>
  <c r="P171" i="4"/>
  <c r="A171" i="4" s="1"/>
  <c r="P170" i="4"/>
  <c r="A170" i="4" s="1"/>
  <c r="P169" i="4"/>
  <c r="A169" i="4" s="1"/>
  <c r="P168" i="4"/>
  <c r="A168" i="4" s="1"/>
  <c r="P167" i="4"/>
  <c r="A167" i="4" s="1"/>
  <c r="P166" i="4"/>
  <c r="A166" i="4" s="1"/>
  <c r="P165" i="4"/>
  <c r="A165" i="4" s="1"/>
  <c r="P164" i="4"/>
  <c r="A164" i="4" s="1"/>
  <c r="P163" i="4"/>
  <c r="A163" i="4" s="1"/>
  <c r="P162" i="4"/>
  <c r="A162" i="4" s="1"/>
  <c r="P161" i="4"/>
  <c r="A161" i="4" s="1"/>
  <c r="P160" i="4"/>
  <c r="A160" i="4" s="1"/>
  <c r="P159" i="4"/>
  <c r="A159" i="4" s="1"/>
  <c r="P158" i="4"/>
  <c r="A158" i="4"/>
  <c r="P157" i="4"/>
  <c r="A157" i="4" s="1"/>
  <c r="P156" i="4"/>
  <c r="A156" i="4" s="1"/>
  <c r="P155" i="4"/>
  <c r="A155" i="4"/>
  <c r="P154" i="4"/>
  <c r="A154" i="4" s="1"/>
  <c r="P153" i="4"/>
  <c r="A153" i="4" s="1"/>
  <c r="P152" i="4"/>
  <c r="A152" i="4" s="1"/>
  <c r="P151" i="4"/>
  <c r="A151" i="4" s="1"/>
  <c r="P150" i="4"/>
  <c r="A150" i="4" s="1"/>
  <c r="P149" i="4"/>
  <c r="A149" i="4" s="1"/>
  <c r="P148" i="4"/>
  <c r="A148" i="4" s="1"/>
  <c r="P147" i="4"/>
  <c r="A147" i="4" s="1"/>
  <c r="P146" i="4"/>
  <c r="A146" i="4" s="1"/>
  <c r="P145" i="4"/>
  <c r="A145" i="4" s="1"/>
  <c r="P144" i="4"/>
  <c r="A144" i="4" s="1"/>
  <c r="P143" i="4"/>
  <c r="A143" i="4" s="1"/>
  <c r="P142" i="4"/>
  <c r="A142" i="4" s="1"/>
  <c r="P141" i="4"/>
  <c r="A141" i="4" s="1"/>
  <c r="P140" i="4"/>
  <c r="A140" i="4" s="1"/>
  <c r="P139" i="4"/>
  <c r="A139" i="4" s="1"/>
  <c r="P138" i="4"/>
  <c r="A138" i="4" s="1"/>
  <c r="P137" i="4"/>
  <c r="A137" i="4" s="1"/>
  <c r="P136" i="4"/>
  <c r="A136" i="4" s="1"/>
  <c r="P135" i="4"/>
  <c r="A135" i="4" s="1"/>
  <c r="P134" i="4"/>
  <c r="A134" i="4"/>
  <c r="P133" i="4"/>
  <c r="A133" i="4" s="1"/>
  <c r="P132" i="4"/>
  <c r="A132" i="4" s="1"/>
  <c r="P131" i="4"/>
  <c r="A131" i="4"/>
  <c r="P130" i="4"/>
  <c r="A130" i="4" s="1"/>
  <c r="P129" i="4"/>
  <c r="A129" i="4" s="1"/>
  <c r="P128" i="4"/>
  <c r="A128" i="4" s="1"/>
  <c r="P127" i="4"/>
  <c r="A127" i="4" s="1"/>
  <c r="P126" i="4"/>
  <c r="A126" i="4" s="1"/>
  <c r="P125" i="4"/>
  <c r="A125" i="4"/>
  <c r="P124" i="4"/>
  <c r="A124" i="4" s="1"/>
  <c r="P123" i="4"/>
  <c r="A123" i="4"/>
  <c r="P122" i="4"/>
  <c r="A122" i="4" s="1"/>
  <c r="P121" i="4"/>
  <c r="A121" i="4" s="1"/>
  <c r="P120" i="4"/>
  <c r="A120" i="4" s="1"/>
  <c r="P119" i="4"/>
  <c r="A119" i="4" s="1"/>
  <c r="P118" i="4"/>
  <c r="A118" i="4"/>
  <c r="P117" i="4"/>
  <c r="A117" i="4" s="1"/>
  <c r="P116" i="4"/>
  <c r="A116" i="4" s="1"/>
  <c r="P115" i="4"/>
  <c r="A115" i="4" s="1"/>
  <c r="P114" i="4"/>
  <c r="A114" i="4" s="1"/>
  <c r="P113" i="4"/>
  <c r="A113" i="4" s="1"/>
  <c r="P112" i="4"/>
  <c r="A112" i="4" s="1"/>
  <c r="P111" i="4"/>
  <c r="A111" i="4" s="1"/>
  <c r="P110" i="4"/>
  <c r="A110" i="4" s="1"/>
  <c r="P109" i="4"/>
  <c r="A109" i="4" s="1"/>
  <c r="P108" i="4"/>
  <c r="A108" i="4"/>
  <c r="P107" i="4"/>
  <c r="A107" i="4" s="1"/>
  <c r="P106" i="4"/>
  <c r="A106" i="4"/>
  <c r="P105" i="4"/>
  <c r="A105" i="4" s="1"/>
  <c r="P104" i="4"/>
  <c r="A104" i="4"/>
  <c r="P103" i="4"/>
  <c r="A103" i="4" s="1"/>
  <c r="P102" i="4"/>
  <c r="A102" i="4" s="1"/>
  <c r="P101" i="4"/>
  <c r="A101" i="4"/>
  <c r="P100" i="4"/>
  <c r="A100" i="4" s="1"/>
  <c r="P99" i="4"/>
  <c r="A99" i="4" s="1"/>
  <c r="P98" i="4"/>
  <c r="A98" i="4" s="1"/>
  <c r="P97" i="4"/>
  <c r="A97" i="4" s="1"/>
  <c r="P96" i="4"/>
  <c r="A96" i="4" s="1"/>
  <c r="P95" i="4"/>
  <c r="A95" i="4"/>
  <c r="P94" i="4"/>
  <c r="A94" i="4" s="1"/>
  <c r="P93" i="4"/>
  <c r="A93" i="4" s="1"/>
  <c r="P92" i="4"/>
  <c r="A92" i="4" s="1"/>
  <c r="P91" i="4"/>
  <c r="A91" i="4" s="1"/>
  <c r="P90" i="4"/>
  <c r="A90" i="4" s="1"/>
  <c r="P89" i="4"/>
  <c r="A89" i="4"/>
  <c r="P88" i="4"/>
  <c r="A88" i="4" s="1"/>
  <c r="P87" i="4"/>
  <c r="A87" i="4"/>
  <c r="P86" i="4"/>
  <c r="A86" i="4" s="1"/>
  <c r="P85" i="4"/>
  <c r="A85" i="4"/>
  <c r="P84" i="4"/>
  <c r="A84" i="4" s="1"/>
  <c r="P83" i="4"/>
  <c r="A83" i="4" s="1"/>
  <c r="P82" i="4"/>
  <c r="A82" i="4" s="1"/>
  <c r="P81" i="4"/>
  <c r="A81" i="4" s="1"/>
  <c r="P80" i="4"/>
  <c r="A80" i="4" s="1"/>
  <c r="P79" i="4"/>
  <c r="A79" i="4"/>
  <c r="P78" i="4"/>
  <c r="A78" i="4" s="1"/>
  <c r="P77" i="4"/>
  <c r="A77" i="4" s="1"/>
  <c r="P76" i="4"/>
  <c r="A76" i="4" s="1"/>
  <c r="P75" i="4"/>
  <c r="A75" i="4" s="1"/>
  <c r="P74" i="4"/>
  <c r="A74" i="4" s="1"/>
  <c r="P73" i="4"/>
  <c r="A73" i="4" s="1"/>
  <c r="P72" i="4"/>
  <c r="A72" i="4" s="1"/>
  <c r="P71" i="4"/>
  <c r="A71" i="4" s="1"/>
  <c r="P70" i="4"/>
  <c r="A70" i="4" s="1"/>
  <c r="P69" i="4"/>
  <c r="A69" i="4" s="1"/>
  <c r="P68" i="4"/>
  <c r="A68" i="4" s="1"/>
  <c r="P67" i="4"/>
  <c r="A67" i="4" s="1"/>
  <c r="P66" i="4"/>
  <c r="A66" i="4" s="1"/>
  <c r="P65" i="4"/>
  <c r="A65" i="4" s="1"/>
  <c r="P64" i="4"/>
  <c r="A64" i="4" s="1"/>
  <c r="P63" i="4"/>
  <c r="A63" i="4" s="1"/>
  <c r="P62" i="4"/>
  <c r="A62" i="4" s="1"/>
  <c r="P61" i="4"/>
  <c r="A61" i="4" s="1"/>
  <c r="P60" i="4"/>
  <c r="A60" i="4" s="1"/>
  <c r="P59" i="4"/>
  <c r="A59" i="4" s="1"/>
  <c r="P58" i="4"/>
  <c r="A58" i="4" s="1"/>
  <c r="P57" i="4"/>
  <c r="A57" i="4" s="1"/>
  <c r="P56" i="4"/>
  <c r="A56" i="4" s="1"/>
  <c r="P55" i="4"/>
  <c r="A55" i="4" s="1"/>
  <c r="P54" i="4"/>
  <c r="A54" i="4" s="1"/>
  <c r="P53" i="4"/>
  <c r="A53" i="4" s="1"/>
  <c r="P52" i="4"/>
  <c r="A52" i="4" s="1"/>
  <c r="P51" i="4"/>
  <c r="A51" i="4" s="1"/>
  <c r="P50" i="4"/>
  <c r="A50" i="4" s="1"/>
  <c r="P49" i="4"/>
  <c r="A49" i="4" s="1"/>
  <c r="P48" i="4"/>
  <c r="A48" i="4" s="1"/>
  <c r="P47" i="4"/>
  <c r="A47" i="4" s="1"/>
  <c r="P46" i="4"/>
  <c r="A46" i="4" s="1"/>
  <c r="P45" i="4"/>
  <c r="A45" i="4" s="1"/>
  <c r="P44" i="4"/>
  <c r="A44" i="4" s="1"/>
  <c r="P43" i="4"/>
  <c r="A43" i="4" s="1"/>
  <c r="P42" i="4"/>
  <c r="A42" i="4" s="1"/>
  <c r="P41" i="4"/>
  <c r="A41" i="4" s="1"/>
  <c r="P40" i="4"/>
  <c r="A40" i="4" s="1"/>
  <c r="P39" i="4"/>
  <c r="A39" i="4"/>
  <c r="P38" i="4"/>
  <c r="A38" i="4"/>
  <c r="P37" i="4"/>
  <c r="A37" i="4" s="1"/>
  <c r="P36" i="4"/>
  <c r="A36" i="4" s="1"/>
  <c r="P35" i="4"/>
  <c r="A35" i="4" s="1"/>
  <c r="P34" i="4"/>
  <c r="A34" i="4" s="1"/>
  <c r="P33" i="4"/>
  <c r="A33" i="4" s="1"/>
  <c r="P32" i="4"/>
  <c r="A32" i="4" s="1"/>
  <c r="P31" i="4"/>
  <c r="A31" i="4" s="1"/>
  <c r="P30" i="4"/>
  <c r="A30" i="4" s="1"/>
  <c r="P29" i="4"/>
  <c r="A29" i="4" s="1"/>
  <c r="P28" i="4"/>
  <c r="A28" i="4" s="1"/>
  <c r="P27" i="4"/>
  <c r="A27" i="4" s="1"/>
  <c r="P26" i="4"/>
  <c r="A26" i="4" s="1"/>
  <c r="P25" i="4"/>
  <c r="A25" i="4" s="1"/>
  <c r="P24" i="4"/>
  <c r="A24" i="4" s="1"/>
  <c r="P23" i="4"/>
  <c r="A23" i="4" s="1"/>
  <c r="P22" i="4"/>
  <c r="A22" i="4" s="1"/>
  <c r="P21" i="4"/>
  <c r="A21" i="4" s="1"/>
  <c r="P20" i="4"/>
  <c r="A20" i="4" s="1"/>
  <c r="P19" i="4"/>
  <c r="A19" i="4" s="1"/>
  <c r="P18" i="4"/>
  <c r="A18" i="4" s="1"/>
  <c r="P17" i="4"/>
  <c r="A17" i="4" s="1"/>
  <c r="P16" i="4"/>
  <c r="A16" i="4" s="1"/>
  <c r="P15" i="4"/>
  <c r="A15" i="4" s="1"/>
  <c r="P14" i="4"/>
  <c r="A14" i="4"/>
  <c r="P13" i="4"/>
  <c r="A13" i="4" s="1"/>
  <c r="P12" i="4"/>
  <c r="A12" i="4" s="1"/>
  <c r="P11" i="4"/>
  <c r="A11" i="4" s="1"/>
  <c r="P10" i="4"/>
  <c r="A10" i="4" s="1"/>
  <c r="P9" i="4"/>
  <c r="A9" i="4" s="1"/>
  <c r="P8" i="4"/>
  <c r="A8" i="4" s="1"/>
  <c r="P7" i="4"/>
  <c r="A7" i="4" s="1"/>
  <c r="P6" i="4"/>
  <c r="A6" i="4" s="1"/>
  <c r="A4" i="4"/>
  <c r="A53" i="11" s="1"/>
  <c r="A2" i="4"/>
  <c r="P255" i="3"/>
  <c r="A255" i="3" s="1"/>
  <c r="P254" i="3"/>
  <c r="A254" i="3" s="1"/>
  <c r="P253" i="3"/>
  <c r="A253" i="3" s="1"/>
  <c r="P252" i="3"/>
  <c r="A252" i="3" s="1"/>
  <c r="P251" i="3"/>
  <c r="A251" i="3"/>
  <c r="P250" i="3"/>
  <c r="A250" i="3" s="1"/>
  <c r="P249" i="3"/>
  <c r="A249" i="3" s="1"/>
  <c r="P248" i="3"/>
  <c r="A248" i="3"/>
  <c r="P247" i="3"/>
  <c r="A247" i="3" s="1"/>
  <c r="P246" i="3"/>
  <c r="A246" i="3" s="1"/>
  <c r="P245" i="3"/>
  <c r="A245" i="3" s="1"/>
  <c r="P244" i="3"/>
  <c r="A244" i="3" s="1"/>
  <c r="P243" i="3"/>
  <c r="A243" i="3" s="1"/>
  <c r="P242" i="3"/>
  <c r="A242" i="3" s="1"/>
  <c r="P241" i="3"/>
  <c r="A241" i="3" s="1"/>
  <c r="P240" i="3"/>
  <c r="A240" i="3" s="1"/>
  <c r="P239" i="3"/>
  <c r="A239" i="3" s="1"/>
  <c r="P238" i="3"/>
  <c r="A238" i="3" s="1"/>
  <c r="P237" i="3"/>
  <c r="A237" i="3" s="1"/>
  <c r="P236" i="3"/>
  <c r="A236" i="3" s="1"/>
  <c r="P235" i="3"/>
  <c r="A235" i="3" s="1"/>
  <c r="P234" i="3"/>
  <c r="A234" i="3" s="1"/>
  <c r="P233" i="3"/>
  <c r="A233" i="3" s="1"/>
  <c r="P232" i="3"/>
  <c r="A232" i="3" s="1"/>
  <c r="P231" i="3"/>
  <c r="A231" i="3" s="1"/>
  <c r="P230" i="3"/>
  <c r="A230" i="3" s="1"/>
  <c r="P229" i="3"/>
  <c r="A229" i="3" s="1"/>
  <c r="P228" i="3"/>
  <c r="A228" i="3" s="1"/>
  <c r="P227" i="3"/>
  <c r="A227" i="3"/>
  <c r="P226" i="3"/>
  <c r="A226" i="3" s="1"/>
  <c r="P225" i="3"/>
  <c r="A225" i="3" s="1"/>
  <c r="P224" i="3"/>
  <c r="A224" i="3"/>
  <c r="P223" i="3"/>
  <c r="A223" i="3" s="1"/>
  <c r="P222" i="3"/>
  <c r="A222" i="3" s="1"/>
  <c r="P221" i="3"/>
  <c r="A221" i="3" s="1"/>
  <c r="P220" i="3"/>
  <c r="A220" i="3" s="1"/>
  <c r="P219" i="3"/>
  <c r="A219" i="3" s="1"/>
  <c r="P218" i="3"/>
  <c r="A218" i="3" s="1"/>
  <c r="P217" i="3"/>
  <c r="A217" i="3" s="1"/>
  <c r="P216" i="3"/>
  <c r="A216" i="3" s="1"/>
  <c r="P215" i="3"/>
  <c r="A215" i="3" s="1"/>
  <c r="P214" i="3"/>
  <c r="A214" i="3" s="1"/>
  <c r="P213" i="3"/>
  <c r="A213" i="3" s="1"/>
  <c r="P212" i="3"/>
  <c r="A212" i="3" s="1"/>
  <c r="P211" i="3"/>
  <c r="A211" i="3" s="1"/>
  <c r="P210" i="3"/>
  <c r="A210" i="3" s="1"/>
  <c r="P209" i="3"/>
  <c r="A209" i="3" s="1"/>
  <c r="P208" i="3"/>
  <c r="A208" i="3" s="1"/>
  <c r="P207" i="3"/>
  <c r="A207" i="3" s="1"/>
  <c r="P206" i="3"/>
  <c r="A206" i="3" s="1"/>
  <c r="P205" i="3"/>
  <c r="A205" i="3" s="1"/>
  <c r="P204" i="3"/>
  <c r="A204" i="3"/>
  <c r="P203" i="3"/>
  <c r="A203" i="3" s="1"/>
  <c r="P202" i="3"/>
  <c r="A202" i="3" s="1"/>
  <c r="P201" i="3"/>
  <c r="A201" i="3" s="1"/>
  <c r="P200" i="3"/>
  <c r="A200" i="3"/>
  <c r="P199" i="3"/>
  <c r="A199" i="3" s="1"/>
  <c r="P198" i="3"/>
  <c r="A198" i="3" s="1"/>
  <c r="P197" i="3"/>
  <c r="A197" i="3" s="1"/>
  <c r="P196" i="3"/>
  <c r="A196" i="3" s="1"/>
  <c r="P195" i="3"/>
  <c r="A195" i="3" s="1"/>
  <c r="P194" i="3"/>
  <c r="A194" i="3" s="1"/>
  <c r="P193" i="3"/>
  <c r="A193" i="3" s="1"/>
  <c r="P192" i="3"/>
  <c r="A192" i="3" s="1"/>
  <c r="P191" i="3"/>
  <c r="A191" i="3" s="1"/>
  <c r="P190" i="3"/>
  <c r="A190" i="3" s="1"/>
  <c r="P189" i="3"/>
  <c r="A189" i="3" s="1"/>
  <c r="P188" i="3"/>
  <c r="A188" i="3" s="1"/>
  <c r="P187" i="3"/>
  <c r="A187" i="3" s="1"/>
  <c r="P186" i="3"/>
  <c r="A186" i="3" s="1"/>
  <c r="P185" i="3"/>
  <c r="A185" i="3" s="1"/>
  <c r="P184" i="3"/>
  <c r="A184" i="3" s="1"/>
  <c r="P183" i="3"/>
  <c r="A183" i="3" s="1"/>
  <c r="P182" i="3"/>
  <c r="A182" i="3" s="1"/>
  <c r="P181" i="3"/>
  <c r="A181" i="3" s="1"/>
  <c r="P180" i="3"/>
  <c r="A180" i="3"/>
  <c r="P179" i="3"/>
  <c r="A179" i="3" s="1"/>
  <c r="P178" i="3"/>
  <c r="A178" i="3" s="1"/>
  <c r="P177" i="3"/>
  <c r="A177" i="3" s="1"/>
  <c r="P176" i="3"/>
  <c r="A176" i="3" s="1"/>
  <c r="P175" i="3"/>
  <c r="A175" i="3" s="1"/>
  <c r="P174" i="3"/>
  <c r="A174" i="3" s="1"/>
  <c r="P173" i="3"/>
  <c r="A173" i="3" s="1"/>
  <c r="P172" i="3"/>
  <c r="A172" i="3" s="1"/>
  <c r="P171" i="3"/>
  <c r="A171" i="3" s="1"/>
  <c r="P170" i="3"/>
  <c r="A170" i="3" s="1"/>
  <c r="P169" i="3"/>
  <c r="A169" i="3" s="1"/>
  <c r="P168" i="3"/>
  <c r="A168" i="3" s="1"/>
  <c r="P167" i="3"/>
  <c r="A167" i="3" s="1"/>
  <c r="P166" i="3"/>
  <c r="A166" i="3" s="1"/>
  <c r="P165" i="3"/>
  <c r="A165" i="3" s="1"/>
  <c r="P164" i="3"/>
  <c r="A164" i="3" s="1"/>
  <c r="P163" i="3"/>
  <c r="A163" i="3" s="1"/>
  <c r="P162" i="3"/>
  <c r="A162" i="3" s="1"/>
  <c r="P161" i="3"/>
  <c r="A161" i="3" s="1"/>
  <c r="P160" i="3"/>
  <c r="A160" i="3" s="1"/>
  <c r="P159" i="3"/>
  <c r="A159" i="3" s="1"/>
  <c r="P158" i="3"/>
  <c r="A158" i="3" s="1"/>
  <c r="P157" i="3"/>
  <c r="A157" i="3" s="1"/>
  <c r="P156" i="3"/>
  <c r="A156" i="3"/>
  <c r="P155" i="3"/>
  <c r="A155" i="3"/>
  <c r="P154" i="3"/>
  <c r="A154" i="3" s="1"/>
  <c r="P153" i="3"/>
  <c r="A153" i="3" s="1"/>
  <c r="P152" i="3"/>
  <c r="A152" i="3"/>
  <c r="P151" i="3"/>
  <c r="A151" i="3" s="1"/>
  <c r="P150" i="3"/>
  <c r="A150" i="3" s="1"/>
  <c r="P149" i="3"/>
  <c r="A149" i="3" s="1"/>
  <c r="P148" i="3"/>
  <c r="A148" i="3" s="1"/>
  <c r="P147" i="3"/>
  <c r="A147" i="3"/>
  <c r="P146" i="3"/>
  <c r="A146" i="3"/>
  <c r="P145" i="3"/>
  <c r="A145" i="3" s="1"/>
  <c r="P144" i="3"/>
  <c r="A144" i="3" s="1"/>
  <c r="P143" i="3"/>
  <c r="A143" i="3" s="1"/>
  <c r="P142" i="3"/>
  <c r="A142" i="3" s="1"/>
  <c r="P141" i="3"/>
  <c r="A141" i="3"/>
  <c r="P140" i="3"/>
  <c r="A140" i="3"/>
  <c r="P139" i="3"/>
  <c r="A139" i="3" s="1"/>
  <c r="P138" i="3"/>
  <c r="A138" i="3" s="1"/>
  <c r="P137" i="3"/>
  <c r="A137" i="3"/>
  <c r="P136" i="3"/>
  <c r="A136" i="3" s="1"/>
  <c r="P135" i="3"/>
  <c r="A135" i="3" s="1"/>
  <c r="P134" i="3"/>
  <c r="A134" i="3" s="1"/>
  <c r="P133" i="3"/>
  <c r="A133" i="3" s="1"/>
  <c r="P132" i="3"/>
  <c r="A132" i="3"/>
  <c r="P131" i="3"/>
  <c r="A131" i="3"/>
  <c r="P130" i="3"/>
  <c r="A130" i="3" s="1"/>
  <c r="P129" i="3"/>
  <c r="A129" i="3" s="1"/>
  <c r="P128" i="3"/>
  <c r="A128" i="3" s="1"/>
  <c r="P127" i="3"/>
  <c r="A127" i="3" s="1"/>
  <c r="P126" i="3"/>
  <c r="A126" i="3" s="1"/>
  <c r="P125" i="3"/>
  <c r="A125" i="3" s="1"/>
  <c r="P124" i="3"/>
  <c r="A124" i="3" s="1"/>
  <c r="P123" i="3"/>
  <c r="A123" i="3" s="1"/>
  <c r="P122" i="3"/>
  <c r="A122" i="3" s="1"/>
  <c r="P121" i="3"/>
  <c r="A121" i="3" s="1"/>
  <c r="P120" i="3"/>
  <c r="A120" i="3"/>
  <c r="P119" i="3"/>
  <c r="A119" i="3"/>
  <c r="P118" i="3"/>
  <c r="A118" i="3"/>
  <c r="P117" i="3"/>
  <c r="A117" i="3"/>
  <c r="P116" i="3"/>
  <c r="A116" i="3"/>
  <c r="P115" i="3"/>
  <c r="A115" i="3"/>
  <c r="P114" i="3"/>
  <c r="A114" i="3" s="1"/>
  <c r="P113" i="3"/>
  <c r="A113" i="3" s="1"/>
  <c r="P112" i="3"/>
  <c r="A112" i="3" s="1"/>
  <c r="P111" i="3"/>
  <c r="A111" i="3" s="1"/>
  <c r="P110" i="3"/>
  <c r="A110" i="3" s="1"/>
  <c r="P109" i="3"/>
  <c r="A109" i="3" s="1"/>
  <c r="P108" i="3"/>
  <c r="A108" i="3" s="1"/>
  <c r="P107" i="3"/>
  <c r="A107" i="3" s="1"/>
  <c r="P106" i="3"/>
  <c r="A106" i="3" s="1"/>
  <c r="P105" i="3"/>
  <c r="A105" i="3" s="1"/>
  <c r="P104" i="3"/>
  <c r="A104" i="3" s="1"/>
  <c r="P103" i="3"/>
  <c r="A103" i="3" s="1"/>
  <c r="P102" i="3"/>
  <c r="A102" i="3" s="1"/>
  <c r="P101" i="3"/>
  <c r="A101" i="3" s="1"/>
  <c r="P100" i="3"/>
  <c r="A100" i="3" s="1"/>
  <c r="P99" i="3"/>
  <c r="A99" i="3" s="1"/>
  <c r="P98" i="3"/>
  <c r="A98" i="3" s="1"/>
  <c r="P97" i="3"/>
  <c r="A97" i="3" s="1"/>
  <c r="P96" i="3"/>
  <c r="A96" i="3" s="1"/>
  <c r="P95" i="3"/>
  <c r="A95" i="3" s="1"/>
  <c r="P94" i="3"/>
  <c r="A94" i="3" s="1"/>
  <c r="P93" i="3"/>
  <c r="A93" i="3" s="1"/>
  <c r="P92" i="3"/>
  <c r="A92" i="3" s="1"/>
  <c r="P91" i="3"/>
  <c r="A91" i="3" s="1"/>
  <c r="P90" i="3"/>
  <c r="A90" i="3" s="1"/>
  <c r="P89" i="3"/>
  <c r="A89" i="3" s="1"/>
  <c r="P88" i="3"/>
  <c r="A88" i="3" s="1"/>
  <c r="P87" i="3"/>
  <c r="A87" i="3" s="1"/>
  <c r="P86" i="3"/>
  <c r="A86" i="3" s="1"/>
  <c r="P85" i="3"/>
  <c r="A85" i="3" s="1"/>
  <c r="P84" i="3"/>
  <c r="A84" i="3" s="1"/>
  <c r="P83" i="3"/>
  <c r="A83" i="3" s="1"/>
  <c r="P82" i="3"/>
  <c r="A82" i="3"/>
  <c r="P81" i="3"/>
  <c r="A81" i="3" s="1"/>
  <c r="P80" i="3"/>
  <c r="A80" i="3" s="1"/>
  <c r="P79" i="3"/>
  <c r="A79" i="3" s="1"/>
  <c r="P78" i="3"/>
  <c r="A78" i="3" s="1"/>
  <c r="P77" i="3"/>
  <c r="A77" i="3" s="1"/>
  <c r="P76" i="3"/>
  <c r="A76" i="3" s="1"/>
  <c r="P75" i="3"/>
  <c r="A75" i="3" s="1"/>
  <c r="P74" i="3"/>
  <c r="A74" i="3" s="1"/>
  <c r="P73" i="3"/>
  <c r="A73" i="3" s="1"/>
  <c r="P72" i="3"/>
  <c r="A72" i="3" s="1"/>
  <c r="P71" i="3"/>
  <c r="A71" i="3" s="1"/>
  <c r="P70" i="3"/>
  <c r="A70" i="3" s="1"/>
  <c r="P69" i="3"/>
  <c r="A69" i="3" s="1"/>
  <c r="P68" i="3"/>
  <c r="A68" i="3" s="1"/>
  <c r="P67" i="3"/>
  <c r="A67" i="3" s="1"/>
  <c r="P66" i="3"/>
  <c r="A66" i="3" s="1"/>
  <c r="P65" i="3"/>
  <c r="A65" i="3" s="1"/>
  <c r="P64" i="3"/>
  <c r="A64" i="3"/>
  <c r="P63" i="3"/>
  <c r="A63" i="3" s="1"/>
  <c r="P62" i="3"/>
  <c r="A62" i="3" s="1"/>
  <c r="P61" i="3"/>
  <c r="A61" i="3" s="1"/>
  <c r="P60" i="3"/>
  <c r="A60" i="3" s="1"/>
  <c r="P59" i="3"/>
  <c r="A59" i="3" s="1"/>
  <c r="P58" i="3"/>
  <c r="A58" i="3" s="1"/>
  <c r="P57" i="3"/>
  <c r="A57" i="3" s="1"/>
  <c r="P56" i="3"/>
  <c r="A56" i="3" s="1"/>
  <c r="P55" i="3"/>
  <c r="A55" i="3" s="1"/>
  <c r="P54" i="3"/>
  <c r="A54" i="3" s="1"/>
  <c r="P53" i="3"/>
  <c r="A53" i="3" s="1"/>
  <c r="P52" i="3"/>
  <c r="A52" i="3" s="1"/>
  <c r="P51" i="3"/>
  <c r="A51" i="3" s="1"/>
  <c r="P50" i="3"/>
  <c r="A50" i="3" s="1"/>
  <c r="P49" i="3"/>
  <c r="A49" i="3" s="1"/>
  <c r="P48" i="3"/>
  <c r="A48" i="3" s="1"/>
  <c r="P47" i="3"/>
  <c r="A47" i="3" s="1"/>
  <c r="P46" i="3"/>
  <c r="A46" i="3" s="1"/>
  <c r="P45" i="3"/>
  <c r="A45" i="3" s="1"/>
  <c r="P44" i="3"/>
  <c r="A44" i="3" s="1"/>
  <c r="P43" i="3"/>
  <c r="A43" i="3" s="1"/>
  <c r="P42" i="3"/>
  <c r="A42" i="3" s="1"/>
  <c r="P41" i="3"/>
  <c r="A41" i="3" s="1"/>
  <c r="P40" i="3"/>
  <c r="A40" i="3" s="1"/>
  <c r="P39" i="3"/>
  <c r="A39" i="3" s="1"/>
  <c r="P38" i="3"/>
  <c r="A38" i="3" s="1"/>
  <c r="P37" i="3"/>
  <c r="A37" i="3" s="1"/>
  <c r="P36" i="3"/>
  <c r="A36" i="3" s="1"/>
  <c r="P35" i="3"/>
  <c r="A35" i="3" s="1"/>
  <c r="P34" i="3"/>
  <c r="A34" i="3" s="1"/>
  <c r="P33" i="3"/>
  <c r="A33" i="3" s="1"/>
  <c r="P32" i="3"/>
  <c r="A32" i="3" s="1"/>
  <c r="P31" i="3"/>
  <c r="A31" i="3" s="1"/>
  <c r="P30" i="3"/>
  <c r="A30" i="3" s="1"/>
  <c r="P29" i="3"/>
  <c r="A29" i="3" s="1"/>
  <c r="P28" i="3"/>
  <c r="A28" i="3" s="1"/>
  <c r="P27" i="3"/>
  <c r="A27" i="3" s="1"/>
  <c r="P26" i="3"/>
  <c r="A26" i="3" s="1"/>
  <c r="P25" i="3"/>
  <c r="A25" i="3" s="1"/>
  <c r="P24" i="3"/>
  <c r="A24" i="3" s="1"/>
  <c r="P23" i="3"/>
  <c r="A23" i="3" s="1"/>
  <c r="P22" i="3"/>
  <c r="A22" i="3" s="1"/>
  <c r="P21" i="3"/>
  <c r="A21" i="3" s="1"/>
  <c r="P20" i="3"/>
  <c r="A20" i="3" s="1"/>
  <c r="P19" i="3"/>
  <c r="A19" i="3" s="1"/>
  <c r="P18" i="3"/>
  <c r="A18" i="3" s="1"/>
  <c r="P17" i="3"/>
  <c r="A17" i="3" s="1"/>
  <c r="P16" i="3"/>
  <c r="A16" i="3" s="1"/>
  <c r="P15" i="3"/>
  <c r="A15" i="3" s="1"/>
  <c r="P14" i="3"/>
  <c r="A14" i="3" s="1"/>
  <c r="P13" i="3"/>
  <c r="A13" i="3" s="1"/>
  <c r="P12" i="3"/>
  <c r="A12" i="3" s="1"/>
  <c r="P11" i="3"/>
  <c r="A11" i="3" s="1"/>
  <c r="P10" i="3"/>
  <c r="A10" i="3" s="1"/>
  <c r="P9" i="3"/>
  <c r="A9" i="3" s="1"/>
  <c r="P8" i="3"/>
  <c r="A8" i="3" s="1"/>
  <c r="P7" i="3"/>
  <c r="A7" i="3" s="1"/>
  <c r="P6" i="3"/>
  <c r="A6" i="3" s="1"/>
  <c r="A4" i="3"/>
  <c r="A29" i="11" s="1"/>
  <c r="A2" i="3"/>
  <c r="A1" i="11" l="1"/>
  <c r="A1" i="2"/>
  <c r="L3" i="8"/>
  <c r="A1" i="4" l="1"/>
  <c r="A1" i="7"/>
  <c r="A1" i="6"/>
  <c r="A1" i="5"/>
  <c r="A1" i="3"/>
  <c r="Y1" i="8"/>
  <c r="X6" i="2"/>
  <c r="X255" i="7" l="1"/>
  <c r="Q255" i="7"/>
  <c r="V255" i="7"/>
  <c r="X254" i="7"/>
  <c r="Q254" i="7"/>
  <c r="X253" i="7"/>
  <c r="V253" i="7"/>
  <c r="Q253" i="7"/>
  <c r="X252" i="7"/>
  <c r="Q252" i="7"/>
  <c r="V252" i="7"/>
  <c r="X251" i="7"/>
  <c r="Q251" i="7"/>
  <c r="V251" i="7"/>
  <c r="X250" i="7"/>
  <c r="Q250" i="7"/>
  <c r="X249" i="7"/>
  <c r="Q249" i="7"/>
  <c r="X248" i="7"/>
  <c r="Q248" i="7"/>
  <c r="X247" i="7"/>
  <c r="Q247" i="7"/>
  <c r="V247" i="7"/>
  <c r="X246" i="7"/>
  <c r="Q246" i="7"/>
  <c r="V246" i="7"/>
  <c r="X245" i="7"/>
  <c r="Q245" i="7"/>
  <c r="V245" i="7"/>
  <c r="X244" i="7"/>
  <c r="Q244" i="7"/>
  <c r="X243" i="7"/>
  <c r="V243" i="7"/>
  <c r="Q243" i="7"/>
  <c r="X242" i="7"/>
  <c r="Q242" i="7"/>
  <c r="X241" i="7"/>
  <c r="Q241" i="7"/>
  <c r="V241" i="7"/>
  <c r="X240" i="7"/>
  <c r="Q240" i="7"/>
  <c r="V240" i="7"/>
  <c r="X239" i="7"/>
  <c r="V239" i="7"/>
  <c r="Q239" i="7"/>
  <c r="X238" i="7"/>
  <c r="Q238" i="7"/>
  <c r="X237" i="7"/>
  <c r="Q237" i="7"/>
  <c r="V237" i="7"/>
  <c r="X236" i="7"/>
  <c r="Q236" i="7"/>
  <c r="V236" i="7"/>
  <c r="X235" i="7"/>
  <c r="Q235" i="7"/>
  <c r="V235" i="7"/>
  <c r="X234" i="7"/>
  <c r="Q234" i="7"/>
  <c r="V234" i="7"/>
  <c r="X233" i="7"/>
  <c r="V233" i="7"/>
  <c r="Q233" i="7"/>
  <c r="X232" i="7"/>
  <c r="Q232" i="7"/>
  <c r="X231" i="7"/>
  <c r="V231" i="7"/>
  <c r="Q231" i="7"/>
  <c r="X230" i="7"/>
  <c r="V230" i="7"/>
  <c r="Q230" i="7"/>
  <c r="X229" i="7"/>
  <c r="Q229" i="7"/>
  <c r="X228" i="7"/>
  <c r="V228" i="7"/>
  <c r="Q228" i="7"/>
  <c r="X227" i="7"/>
  <c r="Q227" i="7"/>
  <c r="V227" i="7"/>
  <c r="X226" i="7"/>
  <c r="Q226" i="7"/>
  <c r="X225" i="7"/>
  <c r="V225" i="7"/>
  <c r="Q225" i="7"/>
  <c r="X224" i="7"/>
  <c r="Q224" i="7"/>
  <c r="V224" i="7"/>
  <c r="X223" i="7"/>
  <c r="Q223" i="7"/>
  <c r="X222" i="7"/>
  <c r="Q222" i="7"/>
  <c r="X221" i="7"/>
  <c r="V221" i="7"/>
  <c r="Q221" i="7"/>
  <c r="X220" i="7"/>
  <c r="Q220" i="7"/>
  <c r="V220" i="7"/>
  <c r="X219" i="7"/>
  <c r="V219" i="7"/>
  <c r="Q219" i="7"/>
  <c r="X218" i="7"/>
  <c r="Q218" i="7"/>
  <c r="V218" i="7"/>
  <c r="X217" i="7"/>
  <c r="Q217" i="7"/>
  <c r="X216" i="7"/>
  <c r="Q216" i="7"/>
  <c r="X215" i="7"/>
  <c r="Q215" i="7"/>
  <c r="V215" i="7"/>
  <c r="X214" i="7"/>
  <c r="Q214" i="7"/>
  <c r="V214" i="7"/>
  <c r="X213" i="7"/>
  <c r="Q213" i="7"/>
  <c r="V213" i="7"/>
  <c r="X212" i="7"/>
  <c r="Q212" i="7"/>
  <c r="X211" i="7"/>
  <c r="Q211" i="7"/>
  <c r="X210" i="7"/>
  <c r="Q210" i="7"/>
  <c r="X209" i="7"/>
  <c r="Q209" i="7"/>
  <c r="V209" i="7"/>
  <c r="X208" i="7"/>
  <c r="Q208" i="7"/>
  <c r="V208" i="7"/>
  <c r="X207" i="7"/>
  <c r="Q207" i="7"/>
  <c r="X206" i="7"/>
  <c r="Q206" i="7"/>
  <c r="V206" i="7"/>
  <c r="X205" i="7"/>
  <c r="Q205" i="7"/>
  <c r="X204" i="7"/>
  <c r="Q204" i="7"/>
  <c r="X203" i="7"/>
  <c r="Q203" i="7"/>
  <c r="V203" i="7"/>
  <c r="X202" i="7"/>
  <c r="Q202" i="7"/>
  <c r="X201" i="7"/>
  <c r="Q201" i="7"/>
  <c r="X200" i="7"/>
  <c r="Q200" i="7"/>
  <c r="X199" i="7"/>
  <c r="Q199" i="7"/>
  <c r="V199" i="7"/>
  <c r="X198" i="7"/>
  <c r="Q198" i="7"/>
  <c r="V198" i="7"/>
  <c r="X197" i="7"/>
  <c r="Q197" i="7"/>
  <c r="V197" i="7"/>
  <c r="X196" i="7"/>
  <c r="Q196" i="7"/>
  <c r="V196" i="7"/>
  <c r="X195" i="7"/>
  <c r="Q195" i="7"/>
  <c r="X194" i="7"/>
  <c r="Q194" i="7"/>
  <c r="X193" i="7"/>
  <c r="Q193" i="7"/>
  <c r="V193" i="7"/>
  <c r="X192" i="7"/>
  <c r="Q192" i="7"/>
  <c r="V192" i="7"/>
  <c r="X191" i="7"/>
  <c r="Q191" i="7"/>
  <c r="V191" i="7"/>
  <c r="X190" i="7"/>
  <c r="Q190" i="7"/>
  <c r="X189" i="7"/>
  <c r="Q189" i="7"/>
  <c r="X188" i="7"/>
  <c r="Q188" i="7"/>
  <c r="X187" i="7"/>
  <c r="Q187" i="7"/>
  <c r="V187" i="7"/>
  <c r="X186" i="7"/>
  <c r="Q186" i="7"/>
  <c r="V186" i="7"/>
  <c r="X185" i="7"/>
  <c r="Q185" i="7"/>
  <c r="V185" i="7"/>
  <c r="X184" i="7"/>
  <c r="Q184" i="7"/>
  <c r="V184" i="7"/>
  <c r="X183" i="7"/>
  <c r="Q183" i="7"/>
  <c r="X182" i="7"/>
  <c r="Q182" i="7"/>
  <c r="X181" i="7"/>
  <c r="Q181" i="7"/>
  <c r="V181" i="7"/>
  <c r="X180" i="7"/>
  <c r="Q180" i="7"/>
  <c r="V180" i="7"/>
  <c r="X179" i="7"/>
  <c r="V179" i="7"/>
  <c r="Q179" i="7"/>
  <c r="X178" i="7"/>
  <c r="Q178" i="7"/>
  <c r="X177" i="7"/>
  <c r="Q177" i="7"/>
  <c r="X176" i="7"/>
  <c r="Q176" i="7"/>
  <c r="X175" i="7"/>
  <c r="Q175" i="7"/>
  <c r="X174" i="7"/>
  <c r="Q174" i="7"/>
  <c r="V174" i="7"/>
  <c r="X173" i="7"/>
  <c r="V173" i="7"/>
  <c r="Q173" i="7"/>
  <c r="X172" i="7"/>
  <c r="Q172" i="7"/>
  <c r="X171" i="7"/>
  <c r="Q171" i="7"/>
  <c r="X170" i="7"/>
  <c r="Q170" i="7"/>
  <c r="X169" i="7"/>
  <c r="V169" i="7"/>
  <c r="Q169" i="7"/>
  <c r="X168" i="7"/>
  <c r="Q168" i="7"/>
  <c r="V168" i="7"/>
  <c r="X167" i="7"/>
  <c r="V167" i="7"/>
  <c r="Q167" i="7"/>
  <c r="X166" i="7"/>
  <c r="Q166" i="7"/>
  <c r="X165" i="7"/>
  <c r="Q165" i="7"/>
  <c r="X164" i="7"/>
  <c r="Q164" i="7"/>
  <c r="X163" i="7"/>
  <c r="Q163" i="7"/>
  <c r="V163" i="7"/>
  <c r="X162" i="7"/>
  <c r="Q162" i="7"/>
  <c r="X161" i="7"/>
  <c r="V161" i="7"/>
  <c r="Q161" i="7"/>
  <c r="X160" i="7"/>
  <c r="Q160" i="7"/>
  <c r="X159" i="7"/>
  <c r="Q159" i="7"/>
  <c r="V159" i="7"/>
  <c r="X158" i="7"/>
  <c r="Q158" i="7"/>
  <c r="X157" i="7"/>
  <c r="Q157" i="7"/>
  <c r="V157" i="7"/>
  <c r="X156" i="7"/>
  <c r="Q156" i="7"/>
  <c r="V156" i="7"/>
  <c r="X155" i="7"/>
  <c r="V155" i="7"/>
  <c r="Q155" i="7"/>
  <c r="X154" i="7"/>
  <c r="Q154" i="7"/>
  <c r="V154" i="7"/>
  <c r="X153" i="7"/>
  <c r="Q153" i="7"/>
  <c r="X152" i="7"/>
  <c r="Q152" i="7"/>
  <c r="X151" i="7"/>
  <c r="Q151" i="7"/>
  <c r="V151" i="7"/>
  <c r="X150" i="7"/>
  <c r="Q150" i="7"/>
  <c r="V150" i="7"/>
  <c r="X149" i="7"/>
  <c r="V149" i="7"/>
  <c r="Q149" i="7"/>
  <c r="X148" i="7"/>
  <c r="Q148" i="7"/>
  <c r="X147" i="7"/>
  <c r="Q147" i="7"/>
  <c r="X146" i="7"/>
  <c r="Q146" i="7"/>
  <c r="X145" i="7"/>
  <c r="Q145" i="7"/>
  <c r="V145" i="7"/>
  <c r="X144" i="7"/>
  <c r="Q144" i="7"/>
  <c r="V144" i="7"/>
  <c r="X143" i="7"/>
  <c r="V143" i="7"/>
  <c r="Q143" i="7"/>
  <c r="X142" i="7"/>
  <c r="Q142" i="7"/>
  <c r="X141" i="7"/>
  <c r="Q141" i="7"/>
  <c r="X140" i="7"/>
  <c r="Q140" i="7"/>
  <c r="X139" i="7"/>
  <c r="Q139" i="7"/>
  <c r="X138" i="7"/>
  <c r="Q138" i="7"/>
  <c r="V138" i="7"/>
  <c r="X137" i="7"/>
  <c r="V137" i="7"/>
  <c r="Q137" i="7"/>
  <c r="X136" i="7"/>
  <c r="V136" i="7"/>
  <c r="Q136" i="7"/>
  <c r="X135" i="7"/>
  <c r="Q135" i="7"/>
  <c r="V135" i="7"/>
  <c r="X134" i="7"/>
  <c r="V134" i="7"/>
  <c r="Q134" i="7"/>
  <c r="X133" i="7"/>
  <c r="Q133" i="7"/>
  <c r="X132" i="7"/>
  <c r="Q132" i="7"/>
  <c r="X131" i="7"/>
  <c r="Q131" i="7"/>
  <c r="X130" i="7"/>
  <c r="Q130" i="7"/>
  <c r="V130" i="7"/>
  <c r="X129" i="7"/>
  <c r="Q129" i="7"/>
  <c r="V129" i="7"/>
  <c r="X128" i="7"/>
  <c r="V128" i="7"/>
  <c r="Q128" i="7"/>
  <c r="X127" i="7"/>
  <c r="V127" i="7"/>
  <c r="Q127" i="7"/>
  <c r="X126" i="7"/>
  <c r="Q126" i="7"/>
  <c r="X125" i="7"/>
  <c r="Q125" i="7"/>
  <c r="X124" i="7"/>
  <c r="Q124" i="7"/>
  <c r="V124" i="7"/>
  <c r="X123" i="7"/>
  <c r="Q123" i="7"/>
  <c r="V123" i="7"/>
  <c r="X122" i="7"/>
  <c r="V122" i="7"/>
  <c r="Q122" i="7"/>
  <c r="X121" i="7"/>
  <c r="Q121" i="7"/>
  <c r="V121" i="7"/>
  <c r="X120" i="7"/>
  <c r="Q120" i="7"/>
  <c r="X119" i="7"/>
  <c r="Q119" i="7"/>
  <c r="X118" i="7"/>
  <c r="Q118" i="7"/>
  <c r="X117" i="7"/>
  <c r="Q117" i="7"/>
  <c r="V117" i="7"/>
  <c r="X116" i="7"/>
  <c r="V116" i="7"/>
  <c r="Q116" i="7"/>
  <c r="X115" i="7"/>
  <c r="V115" i="7"/>
  <c r="Q115" i="7"/>
  <c r="X114" i="7"/>
  <c r="Q114" i="7"/>
  <c r="X113" i="7"/>
  <c r="Q113" i="7"/>
  <c r="X112" i="7"/>
  <c r="Q112" i="7"/>
  <c r="X111" i="7"/>
  <c r="Q111" i="7"/>
  <c r="V111" i="7"/>
  <c r="X110" i="7"/>
  <c r="V110" i="7"/>
  <c r="Q110" i="7"/>
  <c r="X109" i="7"/>
  <c r="Q109" i="7"/>
  <c r="V109" i="7"/>
  <c r="X108" i="7"/>
  <c r="Q108" i="7"/>
  <c r="X107" i="7"/>
  <c r="Q107" i="7"/>
  <c r="X106" i="7"/>
  <c r="Q106" i="7"/>
  <c r="X105" i="7"/>
  <c r="Q105" i="7"/>
  <c r="V105" i="7"/>
  <c r="X104" i="7"/>
  <c r="V104" i="7"/>
  <c r="Q104" i="7"/>
  <c r="X103" i="7"/>
  <c r="Q103" i="7"/>
  <c r="X102" i="7"/>
  <c r="Q102" i="7"/>
  <c r="X101" i="7"/>
  <c r="Q101" i="7"/>
  <c r="X100" i="7"/>
  <c r="Q100" i="7"/>
  <c r="V100" i="7"/>
  <c r="X99" i="7"/>
  <c r="Q99" i="7"/>
  <c r="V99" i="7"/>
  <c r="X98" i="7"/>
  <c r="Q98" i="7"/>
  <c r="V98" i="7"/>
  <c r="X97" i="7"/>
  <c r="Q97" i="7"/>
  <c r="V97" i="7"/>
  <c r="X96" i="7"/>
  <c r="Q96" i="7"/>
  <c r="X95" i="7"/>
  <c r="Q95" i="7"/>
  <c r="X94" i="7"/>
  <c r="Q94" i="7"/>
  <c r="V94" i="7"/>
  <c r="X93" i="7"/>
  <c r="V93" i="7"/>
  <c r="Q93" i="7"/>
  <c r="X92" i="7"/>
  <c r="Q92" i="7"/>
  <c r="X91" i="7"/>
  <c r="V91" i="7"/>
  <c r="Q91" i="7"/>
  <c r="X90" i="7"/>
  <c r="Q90" i="7"/>
  <c r="X89" i="7"/>
  <c r="Q89" i="7"/>
  <c r="V89" i="7"/>
  <c r="X88" i="7"/>
  <c r="V88" i="7"/>
  <c r="Q88" i="7"/>
  <c r="X87" i="7"/>
  <c r="Q87" i="7"/>
  <c r="X86" i="7"/>
  <c r="Q86" i="7"/>
  <c r="X85" i="7"/>
  <c r="Q85" i="7"/>
  <c r="V85" i="7"/>
  <c r="X84" i="7"/>
  <c r="Q84" i="7"/>
  <c r="V84" i="7"/>
  <c r="X83" i="7"/>
  <c r="V83" i="7"/>
  <c r="Q83" i="7"/>
  <c r="X82" i="7"/>
  <c r="Q82" i="7"/>
  <c r="V82" i="7"/>
  <c r="X81" i="7"/>
  <c r="Q81" i="7"/>
  <c r="X80" i="7"/>
  <c r="Q80" i="7"/>
  <c r="X79" i="7"/>
  <c r="Q79" i="7"/>
  <c r="X78" i="7"/>
  <c r="Q78" i="7"/>
  <c r="V78" i="7"/>
  <c r="X77" i="7"/>
  <c r="V77" i="7"/>
  <c r="Q77" i="7"/>
  <c r="X76" i="7"/>
  <c r="V76" i="7"/>
  <c r="Q76" i="7"/>
  <c r="X75" i="7"/>
  <c r="Q75" i="7"/>
  <c r="X74" i="7"/>
  <c r="Q74" i="7"/>
  <c r="X73" i="7"/>
  <c r="Q73" i="7"/>
  <c r="V73" i="7"/>
  <c r="X72" i="7"/>
  <c r="Q72" i="7"/>
  <c r="V72" i="7"/>
  <c r="X71" i="7"/>
  <c r="V71" i="7"/>
  <c r="Q71" i="7"/>
  <c r="X70" i="7"/>
  <c r="Q70" i="7"/>
  <c r="X69" i="7"/>
  <c r="Q69" i="7"/>
  <c r="X68" i="7"/>
  <c r="Q68" i="7"/>
  <c r="X67" i="7"/>
  <c r="Q67" i="7"/>
  <c r="V67" i="7"/>
  <c r="X66" i="7"/>
  <c r="Q66" i="7"/>
  <c r="V66" i="7"/>
  <c r="X65" i="7"/>
  <c r="V65" i="7"/>
  <c r="Q65" i="7"/>
  <c r="X64" i="7"/>
  <c r="Q64" i="7"/>
  <c r="V64" i="7"/>
  <c r="X63" i="7"/>
  <c r="Q63" i="7"/>
  <c r="X62" i="7"/>
  <c r="Q62" i="7"/>
  <c r="X61" i="7"/>
  <c r="Q61" i="7"/>
  <c r="V61" i="7"/>
  <c r="X60" i="7"/>
  <c r="Q60" i="7"/>
  <c r="V60" i="7"/>
  <c r="X59" i="7"/>
  <c r="Q59" i="7"/>
  <c r="V59" i="7"/>
  <c r="X58" i="7"/>
  <c r="Q58" i="7"/>
  <c r="X57" i="7"/>
  <c r="Q57" i="7"/>
  <c r="X56" i="7"/>
  <c r="Q56" i="7"/>
  <c r="X55" i="7"/>
  <c r="Q55" i="7"/>
  <c r="V55" i="7"/>
  <c r="X54" i="7"/>
  <c r="Q54" i="7"/>
  <c r="X53" i="7"/>
  <c r="Q53" i="7"/>
  <c r="V53" i="7"/>
  <c r="X52" i="7"/>
  <c r="Q52" i="7"/>
  <c r="X51" i="7"/>
  <c r="V51" i="7"/>
  <c r="Q51" i="7"/>
  <c r="X50" i="7"/>
  <c r="Q50" i="7"/>
  <c r="X49" i="7"/>
  <c r="Q49" i="7"/>
  <c r="V49" i="7"/>
  <c r="X48" i="7"/>
  <c r="Q48" i="7"/>
  <c r="X47" i="7"/>
  <c r="Q47" i="7"/>
  <c r="V47" i="7"/>
  <c r="X46" i="7"/>
  <c r="Q46" i="7"/>
  <c r="X45" i="7"/>
  <c r="V45" i="7"/>
  <c r="Q45" i="7"/>
  <c r="X44" i="7"/>
  <c r="Q44" i="7"/>
  <c r="X43" i="7"/>
  <c r="Q43" i="7"/>
  <c r="V43" i="7"/>
  <c r="X42" i="7"/>
  <c r="Q42" i="7"/>
  <c r="X41" i="7"/>
  <c r="Q41" i="7"/>
  <c r="V41" i="7"/>
  <c r="X40" i="7"/>
  <c r="Q40" i="7"/>
  <c r="X39" i="7"/>
  <c r="V39" i="7"/>
  <c r="Q39" i="7"/>
  <c r="X38" i="7"/>
  <c r="Q38" i="7"/>
  <c r="X37" i="7"/>
  <c r="Q37" i="7"/>
  <c r="V37" i="7"/>
  <c r="X36" i="7"/>
  <c r="Q36" i="7"/>
  <c r="X35" i="7"/>
  <c r="Q35" i="7"/>
  <c r="V35" i="7"/>
  <c r="X34" i="7"/>
  <c r="Q34" i="7"/>
  <c r="X33" i="7"/>
  <c r="V33" i="7"/>
  <c r="Q33" i="7"/>
  <c r="X32" i="7"/>
  <c r="Q32" i="7"/>
  <c r="X31" i="7"/>
  <c r="Q31" i="7"/>
  <c r="V31" i="7"/>
  <c r="X30" i="7"/>
  <c r="Q30" i="7"/>
  <c r="X29" i="7"/>
  <c r="Q29" i="7"/>
  <c r="V29" i="7"/>
  <c r="X28" i="7"/>
  <c r="Q28" i="7"/>
  <c r="X27" i="7"/>
  <c r="V27" i="7"/>
  <c r="Q27" i="7"/>
  <c r="X26" i="7"/>
  <c r="Q26" i="7"/>
  <c r="X25" i="7"/>
  <c r="Q25" i="7"/>
  <c r="V25" i="7"/>
  <c r="X24" i="7"/>
  <c r="Q24" i="7"/>
  <c r="X23" i="7"/>
  <c r="Q23" i="7"/>
  <c r="X22" i="7"/>
  <c r="Q22" i="7"/>
  <c r="X21" i="7"/>
  <c r="V21" i="7"/>
  <c r="Q21" i="7"/>
  <c r="X20" i="7"/>
  <c r="Q20" i="7"/>
  <c r="V20" i="7"/>
  <c r="X19" i="7"/>
  <c r="Q19" i="7"/>
  <c r="V19" i="7"/>
  <c r="X18" i="7"/>
  <c r="Q18" i="7"/>
  <c r="X17" i="7"/>
  <c r="V17" i="7"/>
  <c r="Q17" i="7"/>
  <c r="X16" i="7"/>
  <c r="Q16" i="7"/>
  <c r="X15" i="7"/>
  <c r="V15" i="7"/>
  <c r="Q15" i="7"/>
  <c r="X14" i="7"/>
  <c r="Q14" i="7"/>
  <c r="V14" i="7"/>
  <c r="X13" i="7"/>
  <c r="Q13" i="7"/>
  <c r="V13" i="7"/>
  <c r="X12" i="7"/>
  <c r="Q12" i="7"/>
  <c r="X11" i="7"/>
  <c r="Q11" i="7"/>
  <c r="V11" i="7"/>
  <c r="X10" i="7"/>
  <c r="Q10" i="7"/>
  <c r="X9" i="7"/>
  <c r="Q9" i="7"/>
  <c r="V9" i="7"/>
  <c r="X8" i="7"/>
  <c r="Q8" i="7"/>
  <c r="V8" i="7"/>
  <c r="X7" i="7"/>
  <c r="V7" i="7"/>
  <c r="Q7" i="7"/>
  <c r="X6" i="7"/>
  <c r="Q6" i="7"/>
  <c r="V1" i="7"/>
  <c r="A257" i="7" s="1"/>
  <c r="U1" i="7"/>
  <c r="X255" i="6"/>
  <c r="Q255" i="6"/>
  <c r="X254" i="6"/>
  <c r="V254" i="6"/>
  <c r="Q254" i="6"/>
  <c r="X253" i="6"/>
  <c r="Q253" i="6"/>
  <c r="X252" i="6"/>
  <c r="Q252" i="6"/>
  <c r="V252" i="6"/>
  <c r="X251" i="6"/>
  <c r="Q251" i="6"/>
  <c r="X250" i="6"/>
  <c r="Q250" i="6"/>
  <c r="V250" i="6"/>
  <c r="X249" i="6"/>
  <c r="Q249" i="6"/>
  <c r="V249" i="6"/>
  <c r="X248" i="6"/>
  <c r="Q248" i="6"/>
  <c r="V248" i="6"/>
  <c r="X247" i="6"/>
  <c r="Q247" i="6"/>
  <c r="X246" i="6"/>
  <c r="Q246" i="6"/>
  <c r="V246" i="6"/>
  <c r="X245" i="6"/>
  <c r="Q245" i="6"/>
  <c r="X244" i="6"/>
  <c r="Q244" i="6"/>
  <c r="V244" i="6"/>
  <c r="X243" i="6"/>
  <c r="Q243" i="6"/>
  <c r="X242" i="6"/>
  <c r="V242" i="6"/>
  <c r="Q242" i="6"/>
  <c r="X241" i="6"/>
  <c r="V241" i="6"/>
  <c r="Q241" i="6"/>
  <c r="X240" i="6"/>
  <c r="Q240" i="6"/>
  <c r="V240" i="6"/>
  <c r="X239" i="6"/>
  <c r="Q239" i="6"/>
  <c r="X238" i="6"/>
  <c r="V238" i="6"/>
  <c r="Q238" i="6"/>
  <c r="X237" i="6"/>
  <c r="Q237" i="6"/>
  <c r="V237" i="6"/>
  <c r="X236" i="6"/>
  <c r="Q236" i="6"/>
  <c r="V236" i="6"/>
  <c r="X235" i="6"/>
  <c r="Q235" i="6"/>
  <c r="V235" i="6"/>
  <c r="X234" i="6"/>
  <c r="Q234" i="6"/>
  <c r="X233" i="6"/>
  <c r="Q233" i="6"/>
  <c r="V233" i="6"/>
  <c r="X232" i="6"/>
  <c r="Q232" i="6"/>
  <c r="X231" i="6"/>
  <c r="Q231" i="6"/>
  <c r="V231" i="6"/>
  <c r="X230" i="6"/>
  <c r="Q230" i="6"/>
  <c r="X229" i="6"/>
  <c r="V229" i="6"/>
  <c r="Q229" i="6"/>
  <c r="X228" i="6"/>
  <c r="Q228" i="6"/>
  <c r="V228" i="6"/>
  <c r="X227" i="6"/>
  <c r="Q227" i="6"/>
  <c r="X226" i="6"/>
  <c r="Q226" i="6"/>
  <c r="X225" i="6"/>
  <c r="Q225" i="6"/>
  <c r="V225" i="6"/>
  <c r="X224" i="6"/>
  <c r="Q224" i="6"/>
  <c r="V224" i="6"/>
  <c r="X223" i="6"/>
  <c r="Q223" i="6"/>
  <c r="V223" i="6"/>
  <c r="X222" i="6"/>
  <c r="Q222" i="6"/>
  <c r="V222" i="6"/>
  <c r="X221" i="6"/>
  <c r="Q221" i="6"/>
  <c r="X220" i="6"/>
  <c r="Q220" i="6"/>
  <c r="X219" i="6"/>
  <c r="Q219" i="6"/>
  <c r="V219" i="6"/>
  <c r="X218" i="6"/>
  <c r="V218" i="6"/>
  <c r="Q218" i="6"/>
  <c r="X217" i="6"/>
  <c r="V217" i="6"/>
  <c r="Q217" i="6"/>
  <c r="X216" i="6"/>
  <c r="V216" i="6"/>
  <c r="Q216" i="6"/>
  <c r="X215" i="6"/>
  <c r="Q215" i="6"/>
  <c r="X214" i="6"/>
  <c r="Q214" i="6"/>
  <c r="V214" i="6"/>
  <c r="X213" i="6"/>
  <c r="Q213" i="6"/>
  <c r="V213" i="6"/>
  <c r="X212" i="6"/>
  <c r="Q212" i="6"/>
  <c r="V212" i="6"/>
  <c r="X211" i="6"/>
  <c r="Q211" i="6"/>
  <c r="X210" i="6"/>
  <c r="Q210" i="6"/>
  <c r="V210" i="6"/>
  <c r="X209" i="6"/>
  <c r="Q209" i="6"/>
  <c r="X208" i="6"/>
  <c r="Q208" i="6"/>
  <c r="V208" i="6"/>
  <c r="X207" i="6"/>
  <c r="Q207" i="6"/>
  <c r="X206" i="6"/>
  <c r="Q206" i="6"/>
  <c r="V206" i="6"/>
  <c r="X205" i="6"/>
  <c r="Q205" i="6"/>
  <c r="X204" i="6"/>
  <c r="Q204" i="6"/>
  <c r="X203" i="6"/>
  <c r="Q203" i="6"/>
  <c r="V203" i="6"/>
  <c r="X202" i="6"/>
  <c r="V202" i="6"/>
  <c r="Q202" i="6"/>
  <c r="X201" i="6"/>
  <c r="Q201" i="6"/>
  <c r="X200" i="6"/>
  <c r="Q200" i="6"/>
  <c r="V200" i="6"/>
  <c r="X199" i="6"/>
  <c r="Q199" i="6"/>
  <c r="X198" i="6"/>
  <c r="Q198" i="6"/>
  <c r="V198" i="6"/>
  <c r="X197" i="6"/>
  <c r="Q197" i="6"/>
  <c r="X196" i="6"/>
  <c r="Q196" i="6"/>
  <c r="V196" i="6"/>
  <c r="X195" i="6"/>
  <c r="Q195" i="6"/>
  <c r="V195" i="6"/>
  <c r="X194" i="6"/>
  <c r="Q194" i="6"/>
  <c r="X193" i="6"/>
  <c r="Q193" i="6"/>
  <c r="X192" i="6"/>
  <c r="V192" i="6"/>
  <c r="Q192" i="6"/>
  <c r="X191" i="6"/>
  <c r="Q191" i="6"/>
  <c r="V191" i="6"/>
  <c r="X190" i="6"/>
  <c r="Q190" i="6"/>
  <c r="V190" i="6"/>
  <c r="X189" i="6"/>
  <c r="Q189" i="6"/>
  <c r="V189" i="6"/>
  <c r="X188" i="6"/>
  <c r="Q188" i="6"/>
  <c r="V188" i="6"/>
  <c r="X187" i="6"/>
  <c r="Q187" i="6"/>
  <c r="X186" i="6"/>
  <c r="Q186" i="6"/>
  <c r="X185" i="6"/>
  <c r="Q185" i="6"/>
  <c r="V185" i="6"/>
  <c r="X184" i="6"/>
  <c r="V184" i="6"/>
  <c r="Q184" i="6"/>
  <c r="X183" i="6"/>
  <c r="Q183" i="6"/>
  <c r="X182" i="6"/>
  <c r="Q182" i="6"/>
  <c r="V182" i="6"/>
  <c r="X181" i="6"/>
  <c r="Q181" i="6"/>
  <c r="X180" i="6"/>
  <c r="V180" i="6"/>
  <c r="Q180" i="6"/>
  <c r="X179" i="6"/>
  <c r="Q179" i="6"/>
  <c r="X178" i="6"/>
  <c r="Q178" i="6"/>
  <c r="V178" i="6"/>
  <c r="X177" i="6"/>
  <c r="Q177" i="6"/>
  <c r="V177" i="6"/>
  <c r="X176" i="6"/>
  <c r="Q176" i="6"/>
  <c r="X175" i="6"/>
  <c r="Q175" i="6"/>
  <c r="X174" i="6"/>
  <c r="Q174" i="6"/>
  <c r="V174" i="6"/>
  <c r="X173" i="6"/>
  <c r="Q173" i="6"/>
  <c r="V173" i="6"/>
  <c r="X172" i="6"/>
  <c r="V172" i="6"/>
  <c r="Q172" i="6"/>
  <c r="X171" i="6"/>
  <c r="Q171" i="6"/>
  <c r="X170" i="6"/>
  <c r="Q170" i="6"/>
  <c r="V170" i="6"/>
  <c r="X169" i="6"/>
  <c r="Q169" i="6"/>
  <c r="X168" i="6"/>
  <c r="Q168" i="6"/>
  <c r="V168" i="6"/>
  <c r="X167" i="6"/>
  <c r="Q167" i="6"/>
  <c r="X166" i="6"/>
  <c r="V166" i="6"/>
  <c r="Q166" i="6"/>
  <c r="X165" i="6"/>
  <c r="Q165" i="6"/>
  <c r="X164" i="6"/>
  <c r="Q164" i="6"/>
  <c r="X163" i="6"/>
  <c r="Q163" i="6"/>
  <c r="X162" i="6"/>
  <c r="Q162" i="6"/>
  <c r="X161" i="6"/>
  <c r="Q161" i="6"/>
  <c r="V161" i="6"/>
  <c r="X160" i="6"/>
  <c r="V160" i="6"/>
  <c r="Q160" i="6"/>
  <c r="X159" i="6"/>
  <c r="V159" i="6"/>
  <c r="Q159" i="6"/>
  <c r="X158" i="6"/>
  <c r="Q158" i="6"/>
  <c r="X157" i="6"/>
  <c r="Q157" i="6"/>
  <c r="X156" i="6"/>
  <c r="Q156" i="6"/>
  <c r="V156" i="6"/>
  <c r="X155" i="6"/>
  <c r="Q155" i="6"/>
  <c r="X154" i="6"/>
  <c r="Q154" i="6"/>
  <c r="V154" i="6"/>
  <c r="X153" i="6"/>
  <c r="Q153" i="6"/>
  <c r="X152" i="6"/>
  <c r="V152" i="6"/>
  <c r="Q152" i="6"/>
  <c r="X151" i="6"/>
  <c r="Q151" i="6"/>
  <c r="X150" i="6"/>
  <c r="Q150" i="6"/>
  <c r="V150" i="6"/>
  <c r="X149" i="6"/>
  <c r="Q149" i="6"/>
  <c r="V149" i="6"/>
  <c r="X148" i="6"/>
  <c r="Q148" i="6"/>
  <c r="V148" i="6"/>
  <c r="X147" i="6"/>
  <c r="Q147" i="6"/>
  <c r="V147" i="6"/>
  <c r="X146" i="6"/>
  <c r="Q146" i="6"/>
  <c r="X145" i="6"/>
  <c r="Q145" i="6"/>
  <c r="X144" i="6"/>
  <c r="Q144" i="6"/>
  <c r="X143" i="6"/>
  <c r="Q143" i="6"/>
  <c r="V143" i="6"/>
  <c r="X142" i="6"/>
  <c r="Q142" i="6"/>
  <c r="V142" i="6"/>
  <c r="X141" i="6"/>
  <c r="V141" i="6"/>
  <c r="Q141" i="6"/>
  <c r="X140" i="6"/>
  <c r="Q140" i="6"/>
  <c r="V140" i="6"/>
  <c r="X139" i="6"/>
  <c r="Q139" i="6"/>
  <c r="X138" i="6"/>
  <c r="Q138" i="6"/>
  <c r="X137" i="6"/>
  <c r="Q137" i="6"/>
  <c r="X136" i="6"/>
  <c r="Q136" i="6"/>
  <c r="V136" i="6"/>
  <c r="X135" i="6"/>
  <c r="V135" i="6"/>
  <c r="Q135" i="6"/>
  <c r="X134" i="6"/>
  <c r="Q134" i="6"/>
  <c r="V134" i="6"/>
  <c r="X133" i="6"/>
  <c r="Q133" i="6"/>
  <c r="X132" i="6"/>
  <c r="Q132" i="6"/>
  <c r="X131" i="6"/>
  <c r="V131" i="6"/>
  <c r="Q131" i="6"/>
  <c r="X130" i="6"/>
  <c r="Q130" i="6"/>
  <c r="V130" i="6"/>
  <c r="X129" i="6"/>
  <c r="V129" i="6"/>
  <c r="Q129" i="6"/>
  <c r="X128" i="6"/>
  <c r="Q128" i="6"/>
  <c r="V128" i="6"/>
  <c r="X127" i="6"/>
  <c r="Q127" i="6"/>
  <c r="V127" i="6"/>
  <c r="X126" i="6"/>
  <c r="Q126" i="6"/>
  <c r="X125" i="6"/>
  <c r="Q125" i="6"/>
  <c r="X124" i="6"/>
  <c r="Q124" i="6"/>
  <c r="V124" i="6"/>
  <c r="X123" i="6"/>
  <c r="V123" i="6"/>
  <c r="Q123" i="6"/>
  <c r="X122" i="6"/>
  <c r="Q122" i="6"/>
  <c r="X121" i="6"/>
  <c r="Q121" i="6"/>
  <c r="V121" i="6"/>
  <c r="X120" i="6"/>
  <c r="Q120" i="6"/>
  <c r="X119" i="6"/>
  <c r="Q119" i="6"/>
  <c r="V119" i="6"/>
  <c r="X118" i="6"/>
  <c r="Q118" i="6"/>
  <c r="V118" i="6"/>
  <c r="X117" i="6"/>
  <c r="V117" i="6"/>
  <c r="Q117" i="6"/>
  <c r="X116" i="6"/>
  <c r="Q116" i="6"/>
  <c r="V116" i="6"/>
  <c r="X115" i="6"/>
  <c r="Q115" i="6"/>
  <c r="V115" i="6"/>
  <c r="X114" i="6"/>
  <c r="Q114" i="6"/>
  <c r="X113" i="6"/>
  <c r="Q113" i="6"/>
  <c r="V113" i="6"/>
  <c r="X112" i="6"/>
  <c r="Q112" i="6"/>
  <c r="V112" i="6"/>
  <c r="X111" i="6"/>
  <c r="V111" i="6"/>
  <c r="Q111" i="6"/>
  <c r="X110" i="6"/>
  <c r="Q110" i="6"/>
  <c r="V110" i="6"/>
  <c r="X109" i="6"/>
  <c r="V109" i="6"/>
  <c r="Q109" i="6"/>
  <c r="X108" i="6"/>
  <c r="Q108" i="6"/>
  <c r="X107" i="6"/>
  <c r="Q107" i="6"/>
  <c r="X106" i="6"/>
  <c r="Q106" i="6"/>
  <c r="V106" i="6"/>
  <c r="X105" i="6"/>
  <c r="V105" i="6"/>
  <c r="Q105" i="6"/>
  <c r="X104" i="6"/>
  <c r="V104" i="6"/>
  <c r="Q104" i="6"/>
  <c r="X103" i="6"/>
  <c r="Q103" i="6"/>
  <c r="V103" i="6"/>
  <c r="X102" i="6"/>
  <c r="Q102" i="6"/>
  <c r="X101" i="6"/>
  <c r="Q101" i="6"/>
  <c r="V101" i="6"/>
  <c r="X100" i="6"/>
  <c r="Q100" i="6"/>
  <c r="X99" i="6"/>
  <c r="Q99" i="6"/>
  <c r="V99" i="6"/>
  <c r="X98" i="6"/>
  <c r="Q98" i="6"/>
  <c r="V98" i="6"/>
  <c r="X97" i="6"/>
  <c r="Q97" i="6"/>
  <c r="V97" i="6"/>
  <c r="X96" i="6"/>
  <c r="Q96" i="6"/>
  <c r="X95" i="6"/>
  <c r="Q95" i="6"/>
  <c r="V95" i="6"/>
  <c r="X94" i="6"/>
  <c r="Q94" i="6"/>
  <c r="V94" i="6"/>
  <c r="X93" i="6"/>
  <c r="Q93" i="6"/>
  <c r="V93" i="6"/>
  <c r="X92" i="6"/>
  <c r="Q92" i="6"/>
  <c r="V92" i="6"/>
  <c r="X91" i="6"/>
  <c r="Q91" i="6"/>
  <c r="V91" i="6"/>
  <c r="X90" i="6"/>
  <c r="Q90" i="6"/>
  <c r="X89" i="6"/>
  <c r="Q89" i="6"/>
  <c r="X88" i="6"/>
  <c r="Q88" i="6"/>
  <c r="V88" i="6"/>
  <c r="X87" i="6"/>
  <c r="V87" i="6"/>
  <c r="Q87" i="6"/>
  <c r="X86" i="6"/>
  <c r="V86" i="6"/>
  <c r="Q86" i="6"/>
  <c r="X85" i="6"/>
  <c r="Q85" i="6"/>
  <c r="V85" i="6"/>
  <c r="X84" i="6"/>
  <c r="Q84" i="6"/>
  <c r="V84" i="6"/>
  <c r="X83" i="6"/>
  <c r="Q83" i="6"/>
  <c r="X82" i="6"/>
  <c r="Q82" i="6"/>
  <c r="V82" i="6"/>
  <c r="X81" i="6"/>
  <c r="Q81" i="6"/>
  <c r="X80" i="6"/>
  <c r="Q80" i="6"/>
  <c r="V80" i="6"/>
  <c r="X79" i="6"/>
  <c r="Q79" i="6"/>
  <c r="X78" i="6"/>
  <c r="V78" i="6"/>
  <c r="Q78" i="6"/>
  <c r="X77" i="6"/>
  <c r="Q77" i="6"/>
  <c r="X76" i="6"/>
  <c r="Q76" i="6"/>
  <c r="V76" i="6"/>
  <c r="X75" i="6"/>
  <c r="Q75" i="6"/>
  <c r="X74" i="6"/>
  <c r="Q74" i="6"/>
  <c r="V74" i="6"/>
  <c r="X73" i="6"/>
  <c r="Q73" i="6"/>
  <c r="V73" i="6"/>
  <c r="X72" i="6"/>
  <c r="V72" i="6"/>
  <c r="Q72" i="6"/>
  <c r="X71" i="6"/>
  <c r="Q71" i="6"/>
  <c r="X70" i="6"/>
  <c r="Q70" i="6"/>
  <c r="V70" i="6"/>
  <c r="X69" i="6"/>
  <c r="Q69" i="6"/>
  <c r="V69" i="6"/>
  <c r="X68" i="6"/>
  <c r="Q68" i="6"/>
  <c r="V68" i="6"/>
  <c r="X67" i="6"/>
  <c r="Q67" i="6"/>
  <c r="V67" i="6"/>
  <c r="X66" i="6"/>
  <c r="Q66" i="6"/>
  <c r="V66" i="6"/>
  <c r="X65" i="6"/>
  <c r="Q65" i="6"/>
  <c r="X64" i="6"/>
  <c r="Q64" i="6"/>
  <c r="X63" i="6"/>
  <c r="Q63" i="6"/>
  <c r="V63" i="6"/>
  <c r="X62" i="6"/>
  <c r="V62" i="6"/>
  <c r="Q62" i="6"/>
  <c r="X61" i="6"/>
  <c r="V61" i="6"/>
  <c r="Q61" i="6"/>
  <c r="X60" i="6"/>
  <c r="Q60" i="6"/>
  <c r="V60" i="6"/>
  <c r="X59" i="6"/>
  <c r="Q59" i="6"/>
  <c r="X58" i="6"/>
  <c r="Q58" i="6"/>
  <c r="V58" i="6"/>
  <c r="X57" i="6"/>
  <c r="Q57" i="6"/>
  <c r="X56" i="6"/>
  <c r="Q56" i="6"/>
  <c r="V56" i="6"/>
  <c r="X55" i="6"/>
  <c r="Q55" i="6"/>
  <c r="V55" i="6"/>
  <c r="X54" i="6"/>
  <c r="V54" i="6"/>
  <c r="Q54" i="6"/>
  <c r="X53" i="6"/>
  <c r="Q53" i="6"/>
  <c r="X52" i="6"/>
  <c r="Q52" i="6"/>
  <c r="V52" i="6"/>
  <c r="X51" i="6"/>
  <c r="Q51" i="6"/>
  <c r="V51" i="6"/>
  <c r="X50" i="6"/>
  <c r="Q50" i="6"/>
  <c r="V50" i="6"/>
  <c r="X49" i="6"/>
  <c r="Q49" i="6"/>
  <c r="V49" i="6"/>
  <c r="X48" i="6"/>
  <c r="Q48" i="6"/>
  <c r="V48" i="6"/>
  <c r="X47" i="6"/>
  <c r="Q47" i="6"/>
  <c r="X46" i="6"/>
  <c r="Q46" i="6"/>
  <c r="X45" i="6"/>
  <c r="Q45" i="6"/>
  <c r="V45" i="6"/>
  <c r="X44" i="6"/>
  <c r="V44" i="6"/>
  <c r="Q44" i="6"/>
  <c r="X43" i="6"/>
  <c r="Q43" i="6"/>
  <c r="X42" i="6"/>
  <c r="Q42" i="6"/>
  <c r="V42" i="6"/>
  <c r="X41" i="6"/>
  <c r="Q41" i="6"/>
  <c r="X40" i="6"/>
  <c r="Q40" i="6"/>
  <c r="V40" i="6"/>
  <c r="X39" i="6"/>
  <c r="Q39" i="6"/>
  <c r="X38" i="6"/>
  <c r="Q38" i="6"/>
  <c r="V38" i="6"/>
  <c r="X37" i="6"/>
  <c r="Q37" i="6"/>
  <c r="V37" i="6"/>
  <c r="X36" i="6"/>
  <c r="Q36" i="6"/>
  <c r="X35" i="6"/>
  <c r="Q35" i="6"/>
  <c r="X34" i="6"/>
  <c r="Q34" i="6"/>
  <c r="V34" i="6"/>
  <c r="X33" i="6"/>
  <c r="Q33" i="6"/>
  <c r="V33" i="6"/>
  <c r="X32" i="6"/>
  <c r="Q32" i="6"/>
  <c r="V32" i="6"/>
  <c r="X31" i="6"/>
  <c r="Q31" i="6"/>
  <c r="V31" i="6"/>
  <c r="X30" i="6"/>
  <c r="V30" i="6"/>
  <c r="Q30" i="6"/>
  <c r="X29" i="6"/>
  <c r="Q29" i="6"/>
  <c r="X28" i="6"/>
  <c r="Q28" i="6"/>
  <c r="X27" i="6"/>
  <c r="Q27" i="6"/>
  <c r="V27" i="6"/>
  <c r="X26" i="6"/>
  <c r="V26" i="6"/>
  <c r="Q26" i="6"/>
  <c r="X25" i="6"/>
  <c r="Q25" i="6"/>
  <c r="X24" i="6"/>
  <c r="Q24" i="6"/>
  <c r="V24" i="6"/>
  <c r="X23" i="6"/>
  <c r="Q23" i="6"/>
  <c r="X22" i="6"/>
  <c r="Q22" i="6"/>
  <c r="V22" i="6"/>
  <c r="X21" i="6"/>
  <c r="Q21" i="6"/>
  <c r="X20" i="6"/>
  <c r="Q20" i="6"/>
  <c r="V20" i="6"/>
  <c r="X19" i="6"/>
  <c r="Q19" i="6"/>
  <c r="V19" i="6"/>
  <c r="X18" i="6"/>
  <c r="Q18" i="6"/>
  <c r="X17" i="6"/>
  <c r="Q17" i="6"/>
  <c r="X16" i="6"/>
  <c r="V16" i="6"/>
  <c r="Q16" i="6"/>
  <c r="X15" i="6"/>
  <c r="Q15" i="6"/>
  <c r="X14" i="6"/>
  <c r="Q14" i="6"/>
  <c r="V14" i="6"/>
  <c r="X13" i="6"/>
  <c r="Q13" i="6"/>
  <c r="V13" i="6"/>
  <c r="X12" i="6"/>
  <c r="V12" i="6"/>
  <c r="Q12" i="6"/>
  <c r="X11" i="6"/>
  <c r="Q11" i="6"/>
  <c r="X10" i="6"/>
  <c r="Q10" i="6"/>
  <c r="X9" i="6"/>
  <c r="Q9" i="6"/>
  <c r="X8" i="6"/>
  <c r="Q8" i="6"/>
  <c r="V8" i="6"/>
  <c r="X7" i="6"/>
  <c r="Q7" i="6"/>
  <c r="V7" i="6"/>
  <c r="X6" i="6"/>
  <c r="V6" i="6"/>
  <c r="Q6" i="6"/>
  <c r="V1" i="6"/>
  <c r="A257" i="6" s="1"/>
  <c r="U1" i="6"/>
  <c r="X255" i="5"/>
  <c r="Q255" i="5"/>
  <c r="X254" i="5"/>
  <c r="Q254" i="5"/>
  <c r="X253" i="5"/>
  <c r="Q253" i="5"/>
  <c r="X252" i="5"/>
  <c r="Q252" i="5"/>
  <c r="V252" i="5"/>
  <c r="X251" i="5"/>
  <c r="Q251" i="5"/>
  <c r="X250" i="5"/>
  <c r="Q250" i="5"/>
  <c r="V250" i="5"/>
  <c r="X249" i="5"/>
  <c r="Q249" i="5"/>
  <c r="X248" i="5"/>
  <c r="Q248" i="5"/>
  <c r="X247" i="5"/>
  <c r="Q247" i="5"/>
  <c r="X246" i="5"/>
  <c r="Q246" i="5"/>
  <c r="V246" i="5"/>
  <c r="X245" i="5"/>
  <c r="Q245" i="5"/>
  <c r="V245" i="5"/>
  <c r="X244" i="5"/>
  <c r="Q244" i="5"/>
  <c r="V244" i="5"/>
  <c r="X243" i="5"/>
  <c r="Q243" i="5"/>
  <c r="X242" i="5"/>
  <c r="Q242" i="5"/>
  <c r="X241" i="5"/>
  <c r="Q241" i="5"/>
  <c r="X240" i="5"/>
  <c r="Q240" i="5"/>
  <c r="X239" i="5"/>
  <c r="Q239" i="5"/>
  <c r="V239" i="5"/>
  <c r="X238" i="5"/>
  <c r="V238" i="5"/>
  <c r="Q238" i="5"/>
  <c r="X237" i="5"/>
  <c r="Q237" i="5"/>
  <c r="X236" i="5"/>
  <c r="V236" i="5"/>
  <c r="Q236" i="5"/>
  <c r="X235" i="5"/>
  <c r="Q235" i="5"/>
  <c r="X234" i="5"/>
  <c r="Q234" i="5"/>
  <c r="V234" i="5"/>
  <c r="X233" i="5"/>
  <c r="Q233" i="5"/>
  <c r="X232" i="5"/>
  <c r="Q232" i="5"/>
  <c r="X231" i="5"/>
  <c r="Q231" i="5"/>
  <c r="X230" i="5"/>
  <c r="Q230" i="5"/>
  <c r="V230" i="5"/>
  <c r="X229" i="5"/>
  <c r="V229" i="5"/>
  <c r="Q229" i="5"/>
  <c r="X228" i="5"/>
  <c r="V228" i="5"/>
  <c r="Q228" i="5"/>
  <c r="X227" i="5"/>
  <c r="V227" i="5"/>
  <c r="Q227" i="5"/>
  <c r="X226" i="5"/>
  <c r="Q226" i="5"/>
  <c r="X225" i="5"/>
  <c r="V225" i="5"/>
  <c r="Q225" i="5"/>
  <c r="X224" i="5"/>
  <c r="Q224" i="5"/>
  <c r="X223" i="5"/>
  <c r="Q223" i="5"/>
  <c r="X222" i="5"/>
  <c r="Q222" i="5"/>
  <c r="V222" i="5"/>
  <c r="X221" i="5"/>
  <c r="Q221" i="5"/>
  <c r="V221" i="5"/>
  <c r="X220" i="5"/>
  <c r="Q220" i="5"/>
  <c r="V220" i="5"/>
  <c r="X219" i="5"/>
  <c r="Q219" i="5"/>
  <c r="X218" i="5"/>
  <c r="Q218" i="5"/>
  <c r="V218" i="5"/>
  <c r="X217" i="5"/>
  <c r="Q217" i="5"/>
  <c r="X216" i="5"/>
  <c r="Q216" i="5"/>
  <c r="X215" i="5"/>
  <c r="Q215" i="5"/>
  <c r="V215" i="5"/>
  <c r="X214" i="5"/>
  <c r="V214" i="5"/>
  <c r="Q214" i="5"/>
  <c r="X213" i="5"/>
  <c r="Q213" i="5"/>
  <c r="X212" i="5"/>
  <c r="Q212" i="5"/>
  <c r="V212" i="5"/>
  <c r="X211" i="5"/>
  <c r="Q211" i="5"/>
  <c r="X210" i="5"/>
  <c r="V210" i="5"/>
  <c r="Q210" i="5"/>
  <c r="X209" i="5"/>
  <c r="Q209" i="5"/>
  <c r="X208" i="5"/>
  <c r="Q208" i="5"/>
  <c r="V208" i="5"/>
  <c r="X207" i="5"/>
  <c r="Q207" i="5"/>
  <c r="X206" i="5"/>
  <c r="Q206" i="5"/>
  <c r="X205" i="5"/>
  <c r="Q205" i="5"/>
  <c r="X204" i="5"/>
  <c r="Q204" i="5"/>
  <c r="V204" i="5"/>
  <c r="X203" i="5"/>
  <c r="Q203" i="5"/>
  <c r="V203" i="5"/>
  <c r="X202" i="5"/>
  <c r="Q202" i="5"/>
  <c r="V202" i="5"/>
  <c r="X201" i="5"/>
  <c r="Q201" i="5"/>
  <c r="V201" i="5"/>
  <c r="X200" i="5"/>
  <c r="Q200" i="5"/>
  <c r="X199" i="5"/>
  <c r="Q199" i="5"/>
  <c r="X198" i="5"/>
  <c r="Q198" i="5"/>
  <c r="X197" i="5"/>
  <c r="Q197" i="5"/>
  <c r="V197" i="5"/>
  <c r="X196" i="5"/>
  <c r="V196" i="5"/>
  <c r="Q196" i="5"/>
  <c r="X195" i="5"/>
  <c r="Q195" i="5"/>
  <c r="X194" i="5"/>
  <c r="Q194" i="5"/>
  <c r="X193" i="5"/>
  <c r="Q193" i="5"/>
  <c r="X192" i="5"/>
  <c r="V192" i="5"/>
  <c r="Q192" i="5"/>
  <c r="X191" i="5"/>
  <c r="Q191" i="5"/>
  <c r="V191" i="5"/>
  <c r="X190" i="5"/>
  <c r="Q190" i="5"/>
  <c r="V190" i="5"/>
  <c r="X189" i="5"/>
  <c r="Q189" i="5"/>
  <c r="X188" i="5"/>
  <c r="Q188" i="5"/>
  <c r="X187" i="5"/>
  <c r="Q187" i="5"/>
  <c r="X186" i="5"/>
  <c r="Q186" i="5"/>
  <c r="X185" i="5"/>
  <c r="Q185" i="5"/>
  <c r="X184" i="5"/>
  <c r="Q184" i="5"/>
  <c r="V184" i="5"/>
  <c r="X183" i="5"/>
  <c r="Q183" i="5"/>
  <c r="V183" i="5"/>
  <c r="X182" i="5"/>
  <c r="Q182" i="5"/>
  <c r="V182" i="5"/>
  <c r="X181" i="5"/>
  <c r="Q181" i="5"/>
  <c r="V181" i="5"/>
  <c r="X180" i="5"/>
  <c r="Q180" i="5"/>
  <c r="V180" i="5"/>
  <c r="X179" i="5"/>
  <c r="Q179" i="5"/>
  <c r="V179" i="5"/>
  <c r="X178" i="5"/>
  <c r="Q178" i="5"/>
  <c r="V178" i="5"/>
  <c r="X177" i="5"/>
  <c r="Q177" i="5"/>
  <c r="X176" i="5"/>
  <c r="Q176" i="5"/>
  <c r="X175" i="5"/>
  <c r="Q175" i="5"/>
  <c r="V175" i="5"/>
  <c r="X174" i="5"/>
  <c r="V174" i="5"/>
  <c r="Q174" i="5"/>
  <c r="X173" i="5"/>
  <c r="V173" i="5"/>
  <c r="Q173" i="5"/>
  <c r="X172" i="5"/>
  <c r="Q172" i="5"/>
  <c r="V172" i="5"/>
  <c r="X171" i="5"/>
  <c r="Q171" i="5"/>
  <c r="X170" i="5"/>
  <c r="Q170" i="5"/>
  <c r="V170" i="5"/>
  <c r="X169" i="5"/>
  <c r="Q169" i="5"/>
  <c r="X168" i="5"/>
  <c r="V168" i="5"/>
  <c r="Q168" i="5"/>
  <c r="X167" i="5"/>
  <c r="V167" i="5"/>
  <c r="Q167" i="5"/>
  <c r="X166" i="5"/>
  <c r="Q166" i="5"/>
  <c r="V166" i="5"/>
  <c r="X165" i="5"/>
  <c r="Q165" i="5"/>
  <c r="X164" i="5"/>
  <c r="Q164" i="5"/>
  <c r="V164" i="5"/>
  <c r="X163" i="5"/>
  <c r="Q163" i="5"/>
  <c r="X162" i="5"/>
  <c r="Q162" i="5"/>
  <c r="X161" i="5"/>
  <c r="Q161" i="5"/>
  <c r="X160" i="5"/>
  <c r="Q160" i="5"/>
  <c r="V160" i="5"/>
  <c r="X159" i="5"/>
  <c r="Q159" i="5"/>
  <c r="V159" i="5"/>
  <c r="X158" i="5"/>
  <c r="Q158" i="5"/>
  <c r="V158" i="5"/>
  <c r="X157" i="5"/>
  <c r="Q157" i="5"/>
  <c r="X156" i="5"/>
  <c r="V156" i="5"/>
  <c r="Q156" i="5"/>
  <c r="X155" i="5"/>
  <c r="Q155" i="5"/>
  <c r="X154" i="5"/>
  <c r="Q154" i="5"/>
  <c r="V154" i="5"/>
  <c r="X153" i="5"/>
  <c r="Q153" i="5"/>
  <c r="V153" i="5"/>
  <c r="X152" i="5"/>
  <c r="Q152" i="5"/>
  <c r="V152" i="5"/>
  <c r="X151" i="5"/>
  <c r="Q151" i="5"/>
  <c r="X150" i="5"/>
  <c r="Q150" i="5"/>
  <c r="V150" i="5"/>
  <c r="X149" i="5"/>
  <c r="Q149" i="5"/>
  <c r="X148" i="5"/>
  <c r="Q148" i="5"/>
  <c r="V148" i="5"/>
  <c r="X147" i="5"/>
  <c r="Q147" i="5"/>
  <c r="V147" i="5"/>
  <c r="X146" i="5"/>
  <c r="V146" i="5"/>
  <c r="Q146" i="5"/>
  <c r="X145" i="5"/>
  <c r="Q145" i="5"/>
  <c r="X144" i="5"/>
  <c r="Q144" i="5"/>
  <c r="X143" i="5"/>
  <c r="Q143" i="5"/>
  <c r="X142" i="5"/>
  <c r="Q142" i="5"/>
  <c r="V142" i="5"/>
  <c r="X141" i="5"/>
  <c r="V141" i="5"/>
  <c r="Q141" i="5"/>
  <c r="X140" i="5"/>
  <c r="V140" i="5"/>
  <c r="Q140" i="5"/>
  <c r="X139" i="5"/>
  <c r="Q139" i="5"/>
  <c r="X138" i="5"/>
  <c r="Q138" i="5"/>
  <c r="X137" i="5"/>
  <c r="Q137" i="5"/>
  <c r="V137" i="5"/>
  <c r="X136" i="5"/>
  <c r="V136" i="5"/>
  <c r="Q136" i="5"/>
  <c r="X135" i="5"/>
  <c r="Q135" i="5"/>
  <c r="X134" i="5"/>
  <c r="Q134" i="5"/>
  <c r="X133" i="5"/>
  <c r="Q133" i="5"/>
  <c r="X132" i="5"/>
  <c r="Q132" i="5"/>
  <c r="V132" i="5"/>
  <c r="X131" i="5"/>
  <c r="Q131" i="5"/>
  <c r="X130" i="5"/>
  <c r="Q130" i="5"/>
  <c r="V130" i="5"/>
  <c r="X129" i="5"/>
  <c r="Q129" i="5"/>
  <c r="V129" i="5"/>
  <c r="X128" i="5"/>
  <c r="Q128" i="5"/>
  <c r="V128" i="5"/>
  <c r="X127" i="5"/>
  <c r="Q127" i="5"/>
  <c r="X126" i="5"/>
  <c r="V126" i="5"/>
  <c r="Q126" i="5"/>
  <c r="X125" i="5"/>
  <c r="Q125" i="5"/>
  <c r="V125" i="5"/>
  <c r="X124" i="5"/>
  <c r="Q124" i="5"/>
  <c r="V124" i="5"/>
  <c r="X123" i="5"/>
  <c r="Q123" i="5"/>
  <c r="V123" i="5"/>
  <c r="X122" i="5"/>
  <c r="Q122" i="5"/>
  <c r="V122" i="5"/>
  <c r="X121" i="5"/>
  <c r="Q121" i="5"/>
  <c r="X120" i="5"/>
  <c r="V120" i="5"/>
  <c r="Q120" i="5"/>
  <c r="X119" i="5"/>
  <c r="Q119" i="5"/>
  <c r="X118" i="5"/>
  <c r="V118" i="5"/>
  <c r="Q118" i="5"/>
  <c r="X117" i="5"/>
  <c r="Q117" i="5"/>
  <c r="X116" i="5"/>
  <c r="Q116" i="5"/>
  <c r="V116" i="5"/>
  <c r="X115" i="5"/>
  <c r="Q115" i="5"/>
  <c r="X114" i="5"/>
  <c r="Q114" i="5"/>
  <c r="V114" i="5"/>
  <c r="X113" i="5"/>
  <c r="Q113" i="5"/>
  <c r="V113" i="5"/>
  <c r="X112" i="5"/>
  <c r="Q112" i="5"/>
  <c r="V112" i="5"/>
  <c r="X111" i="5"/>
  <c r="Q111" i="5"/>
  <c r="X110" i="5"/>
  <c r="Q110" i="5"/>
  <c r="X109" i="5"/>
  <c r="Q109" i="5"/>
  <c r="X108" i="5"/>
  <c r="Q108" i="5"/>
  <c r="V108" i="5"/>
  <c r="X107" i="5"/>
  <c r="Q107" i="5"/>
  <c r="V107" i="5"/>
  <c r="X106" i="5"/>
  <c r="Q106" i="5"/>
  <c r="V106" i="5"/>
  <c r="X105" i="5"/>
  <c r="Q105" i="5"/>
  <c r="V105" i="5"/>
  <c r="X104" i="5"/>
  <c r="Q104" i="5"/>
  <c r="X103" i="5"/>
  <c r="Q103" i="5"/>
  <c r="X102" i="5"/>
  <c r="Q102" i="5"/>
  <c r="X101" i="5"/>
  <c r="Q101" i="5"/>
  <c r="V101" i="5"/>
  <c r="X100" i="5"/>
  <c r="V100" i="5"/>
  <c r="Q100" i="5"/>
  <c r="X99" i="5"/>
  <c r="Q99" i="5"/>
  <c r="X98" i="5"/>
  <c r="Q98" i="5"/>
  <c r="V98" i="5"/>
  <c r="X97" i="5"/>
  <c r="Q97" i="5"/>
  <c r="X96" i="5"/>
  <c r="Q96" i="5"/>
  <c r="V96" i="5"/>
  <c r="X95" i="5"/>
  <c r="Q95" i="5"/>
  <c r="X94" i="5"/>
  <c r="Q94" i="5"/>
  <c r="V94" i="5"/>
  <c r="X93" i="5"/>
  <c r="Q93" i="5"/>
  <c r="X92" i="5"/>
  <c r="V92" i="5"/>
  <c r="Q92" i="5"/>
  <c r="X91" i="5"/>
  <c r="Q91" i="5"/>
  <c r="V91" i="5"/>
  <c r="X90" i="5"/>
  <c r="Q90" i="5"/>
  <c r="V90" i="5"/>
  <c r="X89" i="5"/>
  <c r="Q89" i="5"/>
  <c r="X88" i="5"/>
  <c r="V88" i="5"/>
  <c r="Q88" i="5"/>
  <c r="X87" i="5"/>
  <c r="Q87" i="5"/>
  <c r="X86" i="5"/>
  <c r="V86" i="5"/>
  <c r="Q86" i="5"/>
  <c r="X85" i="5"/>
  <c r="Q85" i="5"/>
  <c r="X84" i="5"/>
  <c r="Q84" i="5"/>
  <c r="V84" i="5"/>
  <c r="X83" i="5"/>
  <c r="Q83" i="5"/>
  <c r="X82" i="5"/>
  <c r="Q82" i="5"/>
  <c r="V82" i="5"/>
  <c r="X81" i="5"/>
  <c r="Q81" i="5"/>
  <c r="X80" i="5"/>
  <c r="V80" i="5"/>
  <c r="Q80" i="5"/>
  <c r="X79" i="5"/>
  <c r="Q79" i="5"/>
  <c r="V79" i="5"/>
  <c r="X78" i="5"/>
  <c r="Q78" i="5"/>
  <c r="V78" i="5"/>
  <c r="X77" i="5"/>
  <c r="Q77" i="5"/>
  <c r="X76" i="5"/>
  <c r="V76" i="5"/>
  <c r="Q76" i="5"/>
  <c r="X75" i="5"/>
  <c r="Q75" i="5"/>
  <c r="X74" i="5"/>
  <c r="Q74" i="5"/>
  <c r="V74" i="5"/>
  <c r="X73" i="5"/>
  <c r="Q73" i="5"/>
  <c r="X72" i="5"/>
  <c r="Q72" i="5"/>
  <c r="V72" i="5"/>
  <c r="X71" i="5"/>
  <c r="Q71" i="5"/>
  <c r="X70" i="5"/>
  <c r="Q70" i="5"/>
  <c r="X69" i="5"/>
  <c r="Q69" i="5"/>
  <c r="X68" i="5"/>
  <c r="Q68" i="5"/>
  <c r="V68" i="5"/>
  <c r="X67" i="5"/>
  <c r="Q67" i="5"/>
  <c r="V67" i="5"/>
  <c r="X66" i="5"/>
  <c r="Q66" i="5"/>
  <c r="V66" i="5"/>
  <c r="X65" i="5"/>
  <c r="Q65" i="5"/>
  <c r="X64" i="5"/>
  <c r="Q64" i="5"/>
  <c r="V64" i="5"/>
  <c r="X63" i="5"/>
  <c r="Q63" i="5"/>
  <c r="V63" i="5"/>
  <c r="X62" i="5"/>
  <c r="Q62" i="5"/>
  <c r="V62" i="5"/>
  <c r="X61" i="5"/>
  <c r="Q61" i="5"/>
  <c r="V61" i="5"/>
  <c r="X60" i="5"/>
  <c r="Q60" i="5"/>
  <c r="V60" i="5"/>
  <c r="X59" i="5"/>
  <c r="Q59" i="5"/>
  <c r="X58" i="5"/>
  <c r="Q58" i="5"/>
  <c r="X57" i="5"/>
  <c r="Q57" i="5"/>
  <c r="V57" i="5"/>
  <c r="X56" i="5"/>
  <c r="V56" i="5"/>
  <c r="Q56" i="5"/>
  <c r="X55" i="5"/>
  <c r="V55" i="5"/>
  <c r="Q55" i="5"/>
  <c r="X54" i="5"/>
  <c r="Q54" i="5"/>
  <c r="V54" i="5"/>
  <c r="X53" i="5"/>
  <c r="Q53" i="5"/>
  <c r="X52" i="5"/>
  <c r="Q52" i="5"/>
  <c r="V52" i="5"/>
  <c r="X51" i="5"/>
  <c r="Q51" i="5"/>
  <c r="X50" i="5"/>
  <c r="V50" i="5"/>
  <c r="Q50" i="5"/>
  <c r="X49" i="5"/>
  <c r="Q49" i="5"/>
  <c r="X48" i="5"/>
  <c r="Q48" i="5"/>
  <c r="V48" i="5"/>
  <c r="X47" i="5"/>
  <c r="Q47" i="5"/>
  <c r="X46" i="5"/>
  <c r="Q46" i="5"/>
  <c r="V46" i="5"/>
  <c r="X45" i="5"/>
  <c r="Q45" i="5"/>
  <c r="X44" i="5"/>
  <c r="V44" i="5"/>
  <c r="Q44" i="5"/>
  <c r="X43" i="5"/>
  <c r="Q43" i="5"/>
  <c r="X42" i="5"/>
  <c r="Q42" i="5"/>
  <c r="V42" i="5"/>
  <c r="X41" i="5"/>
  <c r="Q41" i="5"/>
  <c r="X40" i="5"/>
  <c r="Q40" i="5"/>
  <c r="V40" i="5"/>
  <c r="X39" i="5"/>
  <c r="Q39" i="5"/>
  <c r="X38" i="5"/>
  <c r="V38" i="5"/>
  <c r="Q38" i="5"/>
  <c r="X37" i="5"/>
  <c r="Q37" i="5"/>
  <c r="X36" i="5"/>
  <c r="Q36" i="5"/>
  <c r="V36" i="5"/>
  <c r="X35" i="5"/>
  <c r="Q35" i="5"/>
  <c r="X34" i="5"/>
  <c r="V34" i="5"/>
  <c r="Q34" i="5"/>
  <c r="X33" i="5"/>
  <c r="Q33" i="5"/>
  <c r="X32" i="5"/>
  <c r="V32" i="5"/>
  <c r="Q32" i="5"/>
  <c r="X31" i="5"/>
  <c r="Q31" i="5"/>
  <c r="V31" i="5"/>
  <c r="X30" i="5"/>
  <c r="Q30" i="5"/>
  <c r="V30" i="5"/>
  <c r="X29" i="5"/>
  <c r="Q29" i="5"/>
  <c r="X28" i="5"/>
  <c r="Q28" i="5"/>
  <c r="X27" i="5"/>
  <c r="Q27" i="5"/>
  <c r="X26" i="5"/>
  <c r="V26" i="5"/>
  <c r="Q26" i="5"/>
  <c r="X25" i="5"/>
  <c r="Q25" i="5"/>
  <c r="V25" i="5"/>
  <c r="X24" i="5"/>
  <c r="Q24" i="5"/>
  <c r="V24" i="5"/>
  <c r="X23" i="5"/>
  <c r="Q23" i="5"/>
  <c r="X22" i="5"/>
  <c r="V22" i="5"/>
  <c r="Q22" i="5"/>
  <c r="X21" i="5"/>
  <c r="Q21" i="5"/>
  <c r="X20" i="5"/>
  <c r="Q20" i="5"/>
  <c r="V20" i="5"/>
  <c r="X19" i="5"/>
  <c r="Q19" i="5"/>
  <c r="V19" i="5"/>
  <c r="X18" i="5"/>
  <c r="Q18" i="5"/>
  <c r="V18" i="5"/>
  <c r="X17" i="5"/>
  <c r="Q17" i="5"/>
  <c r="X16" i="5"/>
  <c r="V16" i="5"/>
  <c r="Q16" i="5"/>
  <c r="X15" i="5"/>
  <c r="Q15" i="5"/>
  <c r="X14" i="5"/>
  <c r="Q14" i="5"/>
  <c r="V14" i="5"/>
  <c r="X13" i="5"/>
  <c r="Q13" i="5"/>
  <c r="X12" i="5"/>
  <c r="Q12" i="5"/>
  <c r="V12" i="5"/>
  <c r="X11" i="5"/>
  <c r="Q11" i="5"/>
  <c r="X10" i="5"/>
  <c r="Q10" i="5"/>
  <c r="V10" i="5"/>
  <c r="X9" i="5"/>
  <c r="Q9" i="5"/>
  <c r="X8" i="5"/>
  <c r="Q8" i="5"/>
  <c r="V8" i="5"/>
  <c r="X7" i="5"/>
  <c r="Q7" i="5"/>
  <c r="V7" i="5"/>
  <c r="X6" i="5"/>
  <c r="Q6" i="5"/>
  <c r="V6" i="5"/>
  <c r="V1" i="5"/>
  <c r="A257" i="5" s="1"/>
  <c r="U1" i="5"/>
  <c r="V92" i="7" l="1"/>
  <c r="V57" i="7"/>
  <c r="V70" i="7"/>
  <c r="V120" i="7"/>
  <c r="V68" i="7"/>
  <c r="V26" i="7"/>
  <c r="V32" i="7"/>
  <c r="V38" i="7"/>
  <c r="V44" i="7"/>
  <c r="V50" i="7"/>
  <c r="V10" i="7"/>
  <c r="V54" i="7"/>
  <c r="V6" i="7"/>
  <c r="V16" i="7"/>
  <c r="V23" i="7"/>
  <c r="V79" i="7"/>
  <c r="V12" i="7"/>
  <c r="V18" i="7"/>
  <c r="V24" i="7"/>
  <c r="V30" i="7"/>
  <c r="V36" i="7"/>
  <c r="V42" i="7"/>
  <c r="V48" i="7"/>
  <c r="V58" i="7"/>
  <c r="V69" i="7"/>
  <c r="V102" i="7"/>
  <c r="V133" i="7"/>
  <c r="V56" i="7"/>
  <c r="V62" i="7"/>
  <c r="V63" i="7"/>
  <c r="V75" i="7"/>
  <c r="V90" i="7"/>
  <c r="V112" i="7"/>
  <c r="V81" i="7"/>
  <c r="V22" i="7"/>
  <c r="V28" i="7"/>
  <c r="V34" i="7"/>
  <c r="V40" i="7"/>
  <c r="V46" i="7"/>
  <c r="V52" i="7"/>
  <c r="V87" i="7"/>
  <c r="V96" i="7"/>
  <c r="V95" i="7"/>
  <c r="V106" i="7"/>
  <c r="V113" i="7"/>
  <c r="V118" i="7"/>
  <c r="V126" i="7"/>
  <c r="V146" i="7"/>
  <c r="V132" i="7"/>
  <c r="V139" i="7"/>
  <c r="V107" i="7"/>
  <c r="V74" i="7"/>
  <c r="V80" i="7"/>
  <c r="V86" i="7"/>
  <c r="V103" i="7"/>
  <c r="V108" i="7"/>
  <c r="V101" i="7"/>
  <c r="V114" i="7"/>
  <c r="V141" i="7"/>
  <c r="V142" i="7"/>
  <c r="V148" i="7"/>
  <c r="V152" i="7"/>
  <c r="V165" i="7"/>
  <c r="V158" i="7"/>
  <c r="V166" i="7"/>
  <c r="V162" i="7"/>
  <c r="V182" i="7"/>
  <c r="V183" i="7"/>
  <c r="V211" i="7"/>
  <c r="V119" i="7"/>
  <c r="V125" i="7"/>
  <c r="V131" i="7"/>
  <c r="V140" i="7"/>
  <c r="V153" i="7"/>
  <c r="V171" i="7"/>
  <c r="V188" i="7"/>
  <c r="V147" i="7"/>
  <c r="V164" i="7"/>
  <c r="V175" i="7"/>
  <c r="V176" i="7"/>
  <c r="V172" i="7"/>
  <c r="V194" i="7"/>
  <c r="V160" i="7"/>
  <c r="V170" i="7"/>
  <c r="V178" i="7"/>
  <c r="V189" i="7"/>
  <c r="V201" i="7"/>
  <c r="V202" i="7"/>
  <c r="V207" i="7"/>
  <c r="V190" i="7"/>
  <c r="V177" i="7"/>
  <c r="V195" i="7"/>
  <c r="V204" i="7"/>
  <c r="V210" i="7"/>
  <c r="V212" i="7"/>
  <c r="V223" i="7"/>
  <c r="V200" i="7"/>
  <c r="V216" i="7"/>
  <c r="V232" i="7"/>
  <c r="V205" i="7"/>
  <c r="V217" i="7"/>
  <c r="V226" i="7"/>
  <c r="V248" i="7"/>
  <c r="V229" i="7"/>
  <c r="V244" i="7"/>
  <c r="V238" i="7"/>
  <c r="V249" i="7"/>
  <c r="V222" i="7"/>
  <c r="V242" i="7"/>
  <c r="V254" i="7"/>
  <c r="V250" i="7"/>
  <c r="V17" i="6"/>
  <c r="V181" i="6"/>
  <c r="V10" i="6"/>
  <c r="V28" i="6"/>
  <c r="V11" i="6"/>
  <c r="V21" i="6"/>
  <c r="V29" i="6"/>
  <c r="V39" i="6"/>
  <c r="V46" i="6"/>
  <c r="V47" i="6"/>
  <c r="V57" i="6"/>
  <c r="V64" i="6"/>
  <c r="V65" i="6"/>
  <c r="V75" i="6"/>
  <c r="V79" i="6"/>
  <c r="V81" i="6"/>
  <c r="V96" i="6"/>
  <c r="V186" i="6"/>
  <c r="V35" i="6"/>
  <c r="V53" i="6"/>
  <c r="V71" i="6"/>
  <c r="V83" i="6"/>
  <c r="V89" i="6"/>
  <c r="V133" i="6"/>
  <c r="V9" i="6"/>
  <c r="V15" i="6"/>
  <c r="V18" i="6"/>
  <c r="V25" i="6"/>
  <c r="V36" i="6"/>
  <c r="V43" i="6"/>
  <c r="V23" i="6"/>
  <c r="V41" i="6"/>
  <c r="V59" i="6"/>
  <c r="V77" i="6"/>
  <c r="V90" i="6"/>
  <c r="V100" i="6"/>
  <c r="V107" i="6"/>
  <c r="V108" i="6"/>
  <c r="V122" i="6"/>
  <c r="V125" i="6"/>
  <c r="V139" i="6"/>
  <c r="V153" i="6"/>
  <c r="V137" i="6"/>
  <c r="V145" i="6"/>
  <c r="V158" i="6"/>
  <c r="V171" i="6"/>
  <c r="V179" i="6"/>
  <c r="V162" i="6"/>
  <c r="V151" i="6"/>
  <c r="V155" i="6"/>
  <c r="V215" i="6"/>
  <c r="V102" i="6"/>
  <c r="V146" i="6"/>
  <c r="V175" i="6"/>
  <c r="V197" i="6"/>
  <c r="V157" i="6"/>
  <c r="V167" i="6"/>
  <c r="V207" i="6"/>
  <c r="V211" i="6"/>
  <c r="V114" i="6"/>
  <c r="V120" i="6"/>
  <c r="V126" i="6"/>
  <c r="V132" i="6"/>
  <c r="V138" i="6"/>
  <c r="V144" i="6"/>
  <c r="V163" i="6"/>
  <c r="V165" i="6"/>
  <c r="V193" i="6"/>
  <c r="V164" i="6"/>
  <c r="V169" i="6"/>
  <c r="V187" i="6"/>
  <c r="V204" i="6"/>
  <c r="V205" i="6"/>
  <c r="V243" i="6"/>
  <c r="V227" i="6"/>
  <c r="V176" i="6"/>
  <c r="V183" i="6"/>
  <c r="V194" i="6"/>
  <c r="V201" i="6"/>
  <c r="V199" i="6"/>
  <c r="V230" i="6"/>
  <c r="V220" i="6"/>
  <c r="V209" i="6"/>
  <c r="V221" i="6"/>
  <c r="V247" i="6"/>
  <c r="V251" i="6"/>
  <c r="V239" i="6"/>
  <c r="V253" i="6"/>
  <c r="V226" i="6"/>
  <c r="V232" i="6"/>
  <c r="V234" i="6"/>
  <c r="V245" i="6"/>
  <c r="V255" i="6"/>
  <c r="V21" i="5"/>
  <c r="V37" i="5"/>
  <c r="V93" i="5"/>
  <c r="V27" i="5"/>
  <c r="V43" i="5"/>
  <c r="V49" i="5"/>
  <c r="V77" i="5"/>
  <c r="V17" i="5"/>
  <c r="V11" i="5"/>
  <c r="V33" i="5"/>
  <c r="V13" i="5"/>
  <c r="V15" i="5"/>
  <c r="V28" i="5"/>
  <c r="V69" i="5"/>
  <c r="V85" i="5"/>
  <c r="V102" i="5"/>
  <c r="V9" i="5"/>
  <c r="V73" i="5"/>
  <c r="V23" i="5"/>
  <c r="V29" i="5"/>
  <c r="V35" i="5"/>
  <c r="V41" i="5"/>
  <c r="V47" i="5"/>
  <c r="V58" i="5"/>
  <c r="V59" i="5"/>
  <c r="V97" i="5"/>
  <c r="V109" i="5"/>
  <c r="V71" i="5"/>
  <c r="V104" i="5"/>
  <c r="V127" i="5"/>
  <c r="V65" i="5"/>
  <c r="V110" i="5"/>
  <c r="V131" i="5"/>
  <c r="V75" i="5"/>
  <c r="V81" i="5"/>
  <c r="V117" i="5"/>
  <c r="V119" i="5"/>
  <c r="V121" i="5"/>
  <c r="V134" i="5"/>
  <c r="V39" i="5"/>
  <c r="V45" i="5"/>
  <c r="V51" i="5"/>
  <c r="V53" i="5"/>
  <c r="V70" i="5"/>
  <c r="V87" i="5"/>
  <c r="V111" i="5"/>
  <c r="V149" i="5"/>
  <c r="V83" i="5"/>
  <c r="V89" i="5"/>
  <c r="V95" i="5"/>
  <c r="V99" i="5"/>
  <c r="V189" i="5"/>
  <c r="V143" i="5"/>
  <c r="V161" i="5"/>
  <c r="V103" i="5"/>
  <c r="V138" i="5"/>
  <c r="V151" i="5"/>
  <c r="V115" i="5"/>
  <c r="V144" i="5"/>
  <c r="V200" i="5"/>
  <c r="V135" i="5"/>
  <c r="V145" i="5"/>
  <c r="V155" i="5"/>
  <c r="V165" i="5"/>
  <c r="V193" i="5"/>
  <c r="V133" i="5"/>
  <c r="V157" i="5"/>
  <c r="V139" i="5"/>
  <c r="V162" i="5"/>
  <c r="V186" i="5"/>
  <c r="V163" i="5"/>
  <c r="V169" i="5"/>
  <c r="V176" i="5"/>
  <c r="V177" i="5"/>
  <c r="V209" i="5"/>
  <c r="V219" i="5"/>
  <c r="V231" i="5"/>
  <c r="V185" i="5"/>
  <c r="V194" i="5"/>
  <c r="V198" i="5"/>
  <c r="V207" i="5"/>
  <c r="V187" i="5"/>
  <c r="V211" i="5"/>
  <c r="V171" i="5"/>
  <c r="V205" i="5"/>
  <c r="V216" i="5"/>
  <c r="V232" i="5"/>
  <c r="V235" i="5"/>
  <c r="V188" i="5"/>
  <c r="V223" i="5"/>
  <c r="V199" i="5"/>
  <c r="V217" i="5"/>
  <c r="V226" i="5"/>
  <c r="V241" i="5"/>
  <c r="V254" i="5"/>
  <c r="V237" i="5"/>
  <c r="V195" i="5"/>
  <c r="V206" i="5"/>
  <c r="V213" i="5"/>
  <c r="V224" i="5"/>
  <c r="V233" i="5"/>
  <c r="V240" i="5"/>
  <c r="V243" i="5"/>
  <c r="V247" i="5"/>
  <c r="V248" i="5"/>
  <c r="V251" i="5"/>
  <c r="V249" i="5"/>
  <c r="V242" i="5"/>
  <c r="V255" i="5"/>
  <c r="V253" i="5"/>
  <c r="X255" i="4" l="1"/>
  <c r="Q255" i="4"/>
  <c r="X254" i="4"/>
  <c r="Q254" i="4"/>
  <c r="V254" i="4"/>
  <c r="X253" i="4"/>
  <c r="Q253" i="4"/>
  <c r="X252" i="4"/>
  <c r="Q252" i="4"/>
  <c r="X251" i="4"/>
  <c r="Q251" i="4"/>
  <c r="V251" i="4"/>
  <c r="X250" i="4"/>
  <c r="V250" i="4"/>
  <c r="Q250" i="4"/>
  <c r="X249" i="4"/>
  <c r="V249" i="4"/>
  <c r="Q249" i="4"/>
  <c r="X248" i="4"/>
  <c r="Q248" i="4"/>
  <c r="V248" i="4"/>
  <c r="X247" i="4"/>
  <c r="Q247" i="4"/>
  <c r="X246" i="4"/>
  <c r="Q246" i="4"/>
  <c r="V246" i="4"/>
  <c r="X245" i="4"/>
  <c r="Q245" i="4"/>
  <c r="V245" i="4"/>
  <c r="X244" i="4"/>
  <c r="Q244" i="4"/>
  <c r="V244" i="4"/>
  <c r="X243" i="4"/>
  <c r="Q243" i="4"/>
  <c r="V243" i="4"/>
  <c r="X242" i="4"/>
  <c r="Q242" i="4"/>
  <c r="X241" i="4"/>
  <c r="Q241" i="4"/>
  <c r="X240" i="4"/>
  <c r="Q240" i="4"/>
  <c r="V240" i="4"/>
  <c r="X239" i="4"/>
  <c r="Q239" i="4"/>
  <c r="V239" i="4"/>
  <c r="X238" i="4"/>
  <c r="Q238" i="4"/>
  <c r="V238" i="4"/>
  <c r="X237" i="4"/>
  <c r="Q237" i="4"/>
  <c r="V237" i="4"/>
  <c r="X236" i="4"/>
  <c r="Q236" i="4"/>
  <c r="X235" i="4"/>
  <c r="Q235" i="4"/>
  <c r="X234" i="4"/>
  <c r="Q234" i="4"/>
  <c r="V234" i="4"/>
  <c r="X233" i="4"/>
  <c r="V233" i="4"/>
  <c r="Q233" i="4"/>
  <c r="X232" i="4"/>
  <c r="Q232" i="4"/>
  <c r="V232" i="4"/>
  <c r="X231" i="4"/>
  <c r="Q231" i="4"/>
  <c r="X230" i="4"/>
  <c r="Q230" i="4"/>
  <c r="X229" i="4"/>
  <c r="Q229" i="4"/>
  <c r="X228" i="4"/>
  <c r="Q228" i="4"/>
  <c r="V228" i="4"/>
  <c r="X227" i="4"/>
  <c r="V227" i="4"/>
  <c r="Q227" i="4"/>
  <c r="X226" i="4"/>
  <c r="Q226" i="4"/>
  <c r="X225" i="4"/>
  <c r="Q225" i="4"/>
  <c r="X224" i="4"/>
  <c r="Q224" i="4"/>
  <c r="X223" i="4"/>
  <c r="Q223" i="4"/>
  <c r="X222" i="4"/>
  <c r="Q222" i="4"/>
  <c r="V222" i="4"/>
  <c r="X221" i="4"/>
  <c r="Q221" i="4"/>
  <c r="X220" i="4"/>
  <c r="Q220" i="4"/>
  <c r="X219" i="4"/>
  <c r="Q219" i="4"/>
  <c r="V219" i="4"/>
  <c r="X218" i="4"/>
  <c r="Q218" i="4"/>
  <c r="V218" i="4"/>
  <c r="X217" i="4"/>
  <c r="Q217" i="4"/>
  <c r="V217" i="4"/>
  <c r="X216" i="4"/>
  <c r="Q216" i="4"/>
  <c r="V216" i="4"/>
  <c r="X215" i="4"/>
  <c r="Q215" i="4"/>
  <c r="X214" i="4"/>
  <c r="Q214" i="4"/>
  <c r="V214" i="4"/>
  <c r="X213" i="4"/>
  <c r="Q213" i="4"/>
  <c r="X212" i="4"/>
  <c r="V212" i="4"/>
  <c r="Q212" i="4"/>
  <c r="X211" i="4"/>
  <c r="Q211" i="4"/>
  <c r="X210" i="4"/>
  <c r="Q210" i="4"/>
  <c r="V210" i="4"/>
  <c r="X209" i="4"/>
  <c r="Q209" i="4"/>
  <c r="X208" i="4"/>
  <c r="Q208" i="4"/>
  <c r="V208" i="4"/>
  <c r="X207" i="4"/>
  <c r="Q207" i="4"/>
  <c r="X206" i="4"/>
  <c r="Q206" i="4"/>
  <c r="V206" i="4"/>
  <c r="X205" i="4"/>
  <c r="Q205" i="4"/>
  <c r="V205" i="4"/>
  <c r="X204" i="4"/>
  <c r="Q204" i="4"/>
  <c r="X203" i="4"/>
  <c r="Q203" i="4"/>
  <c r="X202" i="4"/>
  <c r="Q202" i="4"/>
  <c r="X201" i="4"/>
  <c r="Q201" i="4"/>
  <c r="V201" i="4"/>
  <c r="X200" i="4"/>
  <c r="Q200" i="4"/>
  <c r="V200" i="4"/>
  <c r="X199" i="4"/>
  <c r="Q199" i="4"/>
  <c r="X198" i="4"/>
  <c r="V198" i="4"/>
  <c r="Q198" i="4"/>
  <c r="X197" i="4"/>
  <c r="Q197" i="4"/>
  <c r="X196" i="4"/>
  <c r="Q196" i="4"/>
  <c r="V196" i="4"/>
  <c r="X195" i="4"/>
  <c r="Q195" i="4"/>
  <c r="V195" i="4"/>
  <c r="X194" i="4"/>
  <c r="V194" i="4"/>
  <c r="Q194" i="4"/>
  <c r="X193" i="4"/>
  <c r="Q193" i="4"/>
  <c r="X192" i="4"/>
  <c r="Q192" i="4"/>
  <c r="V192" i="4"/>
  <c r="X191" i="4"/>
  <c r="Q191" i="4"/>
  <c r="X190" i="4"/>
  <c r="Q190" i="4"/>
  <c r="X189" i="4"/>
  <c r="Q189" i="4"/>
  <c r="V189" i="4"/>
  <c r="X188" i="4"/>
  <c r="Q188" i="4"/>
  <c r="V188" i="4"/>
  <c r="X187" i="4"/>
  <c r="Q187" i="4"/>
  <c r="V187" i="4"/>
  <c r="X186" i="4"/>
  <c r="Q186" i="4"/>
  <c r="X185" i="4"/>
  <c r="Q185" i="4"/>
  <c r="X184" i="4"/>
  <c r="V184" i="4"/>
  <c r="Q184" i="4"/>
  <c r="X183" i="4"/>
  <c r="Q183" i="4"/>
  <c r="X182" i="4"/>
  <c r="V182" i="4"/>
  <c r="Q182" i="4"/>
  <c r="X181" i="4"/>
  <c r="Q181" i="4"/>
  <c r="X180" i="4"/>
  <c r="Q180" i="4"/>
  <c r="X179" i="4"/>
  <c r="Q179" i="4"/>
  <c r="V179" i="4"/>
  <c r="X178" i="4"/>
  <c r="Q178" i="4"/>
  <c r="V178" i="4"/>
  <c r="X177" i="4"/>
  <c r="V177" i="4"/>
  <c r="Q177" i="4"/>
  <c r="X176" i="4"/>
  <c r="Q176" i="4"/>
  <c r="V176" i="4"/>
  <c r="X175" i="4"/>
  <c r="V175" i="4"/>
  <c r="Q175" i="4"/>
  <c r="X174" i="4"/>
  <c r="Q174" i="4"/>
  <c r="X173" i="4"/>
  <c r="Q173" i="4"/>
  <c r="X172" i="4"/>
  <c r="Q172" i="4"/>
  <c r="V172" i="4"/>
  <c r="X171" i="4"/>
  <c r="V171" i="4"/>
  <c r="Q171" i="4"/>
  <c r="X170" i="4"/>
  <c r="Q170" i="4"/>
  <c r="X169" i="4"/>
  <c r="Q169" i="4"/>
  <c r="V169" i="4"/>
  <c r="X168" i="4"/>
  <c r="Q168" i="4"/>
  <c r="X167" i="4"/>
  <c r="Q167" i="4"/>
  <c r="V167" i="4"/>
  <c r="X166" i="4"/>
  <c r="Q166" i="4"/>
  <c r="X165" i="4"/>
  <c r="Q165" i="4"/>
  <c r="V165" i="4"/>
  <c r="X164" i="4"/>
  <c r="Q164" i="4"/>
  <c r="V164" i="4"/>
  <c r="X163" i="4"/>
  <c r="Q163" i="4"/>
  <c r="X162" i="4"/>
  <c r="Q162" i="4"/>
  <c r="X161" i="4"/>
  <c r="Q161" i="4"/>
  <c r="V161" i="4"/>
  <c r="X160" i="4"/>
  <c r="Q160" i="4"/>
  <c r="V160" i="4"/>
  <c r="X159" i="4"/>
  <c r="Q159" i="4"/>
  <c r="V159" i="4"/>
  <c r="X158" i="4"/>
  <c r="Q158" i="4"/>
  <c r="V158" i="4"/>
  <c r="X157" i="4"/>
  <c r="Q157" i="4"/>
  <c r="V157" i="4"/>
  <c r="X156" i="4"/>
  <c r="V156" i="4"/>
  <c r="Q156" i="4"/>
  <c r="X155" i="4"/>
  <c r="Q155" i="4"/>
  <c r="V155" i="4"/>
  <c r="X154" i="4"/>
  <c r="Q154" i="4"/>
  <c r="V154" i="4"/>
  <c r="X153" i="4"/>
  <c r="Q153" i="4"/>
  <c r="X152" i="4"/>
  <c r="Q152" i="4"/>
  <c r="V152" i="4"/>
  <c r="X151" i="4"/>
  <c r="Q151" i="4"/>
  <c r="V151" i="4"/>
  <c r="X150" i="4"/>
  <c r="V150" i="4"/>
  <c r="Q150" i="4"/>
  <c r="X149" i="4"/>
  <c r="Q149" i="4"/>
  <c r="V149" i="4"/>
  <c r="X148" i="4"/>
  <c r="Q148" i="4"/>
  <c r="V148" i="4"/>
  <c r="X147" i="4"/>
  <c r="Q147" i="4"/>
  <c r="X146" i="4"/>
  <c r="Q146" i="4"/>
  <c r="X145" i="4"/>
  <c r="Q145" i="4"/>
  <c r="V145" i="4"/>
  <c r="X144" i="4"/>
  <c r="V144" i="4"/>
  <c r="Q144" i="4"/>
  <c r="X143" i="4"/>
  <c r="Q143" i="4"/>
  <c r="X142" i="4"/>
  <c r="Q142" i="4"/>
  <c r="X141" i="4"/>
  <c r="Q141" i="4"/>
  <c r="X140" i="4"/>
  <c r="Q140" i="4"/>
  <c r="V140" i="4"/>
  <c r="X139" i="4"/>
  <c r="Q139" i="4"/>
  <c r="X138" i="4"/>
  <c r="Q138" i="4"/>
  <c r="V138" i="4"/>
  <c r="X137" i="4"/>
  <c r="Q137" i="4"/>
  <c r="X136" i="4"/>
  <c r="Q136" i="4"/>
  <c r="V136" i="4"/>
  <c r="X135" i="4"/>
  <c r="Q135" i="4"/>
  <c r="X134" i="4"/>
  <c r="Q134" i="4"/>
  <c r="V134" i="4"/>
  <c r="X133" i="4"/>
  <c r="Q133" i="4"/>
  <c r="V133" i="4"/>
  <c r="X132" i="4"/>
  <c r="Q132" i="4"/>
  <c r="V132" i="4"/>
  <c r="X131" i="4"/>
  <c r="Q131" i="4"/>
  <c r="V131" i="4"/>
  <c r="X130" i="4"/>
  <c r="Q130" i="4"/>
  <c r="X129" i="4"/>
  <c r="Q129" i="4"/>
  <c r="X128" i="4"/>
  <c r="Q128" i="4"/>
  <c r="V128" i="4"/>
  <c r="X127" i="4"/>
  <c r="Q127" i="4"/>
  <c r="V127" i="4"/>
  <c r="X126" i="4"/>
  <c r="Q126" i="4"/>
  <c r="X125" i="4"/>
  <c r="V125" i="4"/>
  <c r="Q125" i="4"/>
  <c r="X124" i="4"/>
  <c r="Q124" i="4"/>
  <c r="V124" i="4"/>
  <c r="X123" i="4"/>
  <c r="Q123" i="4"/>
  <c r="V123" i="4"/>
  <c r="X122" i="4"/>
  <c r="Q122" i="4"/>
  <c r="X121" i="4"/>
  <c r="Q121" i="4"/>
  <c r="V121" i="4"/>
  <c r="X120" i="4"/>
  <c r="Q120" i="4"/>
  <c r="X119" i="4"/>
  <c r="V119" i="4"/>
  <c r="Q119" i="4"/>
  <c r="X118" i="4"/>
  <c r="Q118" i="4"/>
  <c r="V118" i="4"/>
  <c r="X117" i="4"/>
  <c r="Q117" i="4"/>
  <c r="V117" i="4"/>
  <c r="X116" i="4"/>
  <c r="Q116" i="4"/>
  <c r="X115" i="4"/>
  <c r="Q115" i="4"/>
  <c r="V115" i="4"/>
  <c r="X114" i="4"/>
  <c r="Q114" i="4"/>
  <c r="X113" i="4"/>
  <c r="V113" i="4"/>
  <c r="Q113" i="4"/>
  <c r="X112" i="4"/>
  <c r="Q112" i="4"/>
  <c r="V112" i="4"/>
  <c r="X111" i="4"/>
  <c r="Q111" i="4"/>
  <c r="V111" i="4"/>
  <c r="X110" i="4"/>
  <c r="Q110" i="4"/>
  <c r="X109" i="4"/>
  <c r="Q109" i="4"/>
  <c r="V109" i="4"/>
  <c r="X108" i="4"/>
  <c r="Q108" i="4"/>
  <c r="X107" i="4"/>
  <c r="V107" i="4"/>
  <c r="Q107" i="4"/>
  <c r="X106" i="4"/>
  <c r="Q106" i="4"/>
  <c r="X105" i="4"/>
  <c r="Q105" i="4"/>
  <c r="V105" i="4"/>
  <c r="X104" i="4"/>
  <c r="Q104" i="4"/>
  <c r="X103" i="4"/>
  <c r="Q103" i="4"/>
  <c r="V103" i="4"/>
  <c r="X102" i="4"/>
  <c r="Q102" i="4"/>
  <c r="X101" i="4"/>
  <c r="V101" i="4"/>
  <c r="Q101" i="4"/>
  <c r="X100" i="4"/>
  <c r="Q100" i="4"/>
  <c r="V100" i="4"/>
  <c r="X99" i="4"/>
  <c r="Q99" i="4"/>
  <c r="V99" i="4"/>
  <c r="X98" i="4"/>
  <c r="Q98" i="4"/>
  <c r="X97" i="4"/>
  <c r="Q97" i="4"/>
  <c r="V97" i="4"/>
  <c r="X96" i="4"/>
  <c r="Q96" i="4"/>
  <c r="V96" i="4"/>
  <c r="X95" i="4"/>
  <c r="V95" i="4"/>
  <c r="Q95" i="4"/>
  <c r="X94" i="4"/>
  <c r="Q94" i="4"/>
  <c r="V94" i="4"/>
  <c r="X93" i="4"/>
  <c r="Q93" i="4"/>
  <c r="V93" i="4"/>
  <c r="X92" i="4"/>
  <c r="Q92" i="4"/>
  <c r="X91" i="4"/>
  <c r="V91" i="4"/>
  <c r="Q91" i="4"/>
  <c r="X90" i="4"/>
  <c r="Q90" i="4"/>
  <c r="V90" i="4"/>
  <c r="X89" i="4"/>
  <c r="V89" i="4"/>
  <c r="Q89" i="4"/>
  <c r="X88" i="4"/>
  <c r="Q88" i="4"/>
  <c r="X87" i="4"/>
  <c r="Q87" i="4"/>
  <c r="V87" i="4"/>
  <c r="X86" i="4"/>
  <c r="Q86" i="4"/>
  <c r="X85" i="4"/>
  <c r="Q85" i="4"/>
  <c r="V85" i="4"/>
  <c r="X84" i="4"/>
  <c r="Q84" i="4"/>
  <c r="V84" i="4"/>
  <c r="X83" i="4"/>
  <c r="Q83" i="4"/>
  <c r="V83" i="4"/>
  <c r="X82" i="4"/>
  <c r="Q82" i="4"/>
  <c r="V82" i="4"/>
  <c r="X81" i="4"/>
  <c r="Q81" i="4"/>
  <c r="X80" i="4"/>
  <c r="Q80" i="4"/>
  <c r="X79" i="4"/>
  <c r="Q79" i="4"/>
  <c r="V79" i="4"/>
  <c r="X78" i="4"/>
  <c r="Q78" i="4"/>
  <c r="X77" i="4"/>
  <c r="V77" i="4"/>
  <c r="Q77" i="4"/>
  <c r="X76" i="4"/>
  <c r="Q76" i="4"/>
  <c r="V76" i="4"/>
  <c r="X75" i="4"/>
  <c r="Q75" i="4"/>
  <c r="V75" i="4"/>
  <c r="X74" i="4"/>
  <c r="Q74" i="4"/>
  <c r="X73" i="4"/>
  <c r="Q73" i="4"/>
  <c r="V73" i="4"/>
  <c r="X72" i="4"/>
  <c r="Q72" i="4"/>
  <c r="V72" i="4"/>
  <c r="X71" i="4"/>
  <c r="V71" i="4"/>
  <c r="Q71" i="4"/>
  <c r="X70" i="4"/>
  <c r="Q70" i="4"/>
  <c r="X69" i="4"/>
  <c r="Q69" i="4"/>
  <c r="V69" i="4"/>
  <c r="X68" i="4"/>
  <c r="Q68" i="4"/>
  <c r="X67" i="4"/>
  <c r="Q67" i="4"/>
  <c r="X66" i="4"/>
  <c r="Q66" i="4"/>
  <c r="V66" i="4"/>
  <c r="X65" i="4"/>
  <c r="Q65" i="4"/>
  <c r="V65" i="4"/>
  <c r="X64" i="4"/>
  <c r="Q64" i="4"/>
  <c r="V64" i="4"/>
  <c r="X63" i="4"/>
  <c r="Q63" i="4"/>
  <c r="X62" i="4"/>
  <c r="Q62" i="4"/>
  <c r="X61" i="4"/>
  <c r="Q61" i="4"/>
  <c r="V61" i="4"/>
  <c r="X60" i="4"/>
  <c r="Q60" i="4"/>
  <c r="V60" i="4"/>
  <c r="X59" i="4"/>
  <c r="Q59" i="4"/>
  <c r="V59" i="4"/>
  <c r="X58" i="4"/>
  <c r="Q58" i="4"/>
  <c r="X57" i="4"/>
  <c r="Q57" i="4"/>
  <c r="V57" i="4"/>
  <c r="X56" i="4"/>
  <c r="Q56" i="4"/>
  <c r="X55" i="4"/>
  <c r="Q55" i="4"/>
  <c r="V55" i="4"/>
  <c r="X54" i="4"/>
  <c r="Q54" i="4"/>
  <c r="V54" i="4"/>
  <c r="X53" i="4"/>
  <c r="V53" i="4"/>
  <c r="Q53" i="4"/>
  <c r="X52" i="4"/>
  <c r="Q52" i="4"/>
  <c r="X51" i="4"/>
  <c r="Q51" i="4"/>
  <c r="X50" i="4"/>
  <c r="Q50" i="4"/>
  <c r="X49" i="4"/>
  <c r="Q49" i="4"/>
  <c r="X48" i="4"/>
  <c r="Q48" i="4"/>
  <c r="V48" i="4"/>
  <c r="X47" i="4"/>
  <c r="Q47" i="4"/>
  <c r="V47" i="4"/>
  <c r="X46" i="4"/>
  <c r="Q46" i="4"/>
  <c r="V46" i="4"/>
  <c r="X45" i="4"/>
  <c r="Q45" i="4"/>
  <c r="X44" i="4"/>
  <c r="Q44" i="4"/>
  <c r="V44" i="4"/>
  <c r="X43" i="4"/>
  <c r="Q43" i="4"/>
  <c r="V43" i="4"/>
  <c r="X42" i="4"/>
  <c r="Q42" i="4"/>
  <c r="V42" i="4"/>
  <c r="X41" i="4"/>
  <c r="Q41" i="4"/>
  <c r="V41" i="4"/>
  <c r="X40" i="4"/>
  <c r="Q40" i="4"/>
  <c r="V40" i="4"/>
  <c r="X39" i="4"/>
  <c r="Q39" i="4"/>
  <c r="X38" i="4"/>
  <c r="Q38" i="4"/>
  <c r="X37" i="4"/>
  <c r="Q37" i="4"/>
  <c r="V37" i="4"/>
  <c r="X36" i="4"/>
  <c r="V36" i="4"/>
  <c r="Q36" i="4"/>
  <c r="X35" i="4"/>
  <c r="V35" i="4"/>
  <c r="Q35" i="4"/>
  <c r="X34" i="4"/>
  <c r="Q34" i="4"/>
  <c r="V34" i="4"/>
  <c r="X33" i="4"/>
  <c r="Q33" i="4"/>
  <c r="X32" i="4"/>
  <c r="Q32" i="4"/>
  <c r="V32" i="4"/>
  <c r="X31" i="4"/>
  <c r="Q31" i="4"/>
  <c r="X30" i="4"/>
  <c r="Q30" i="4"/>
  <c r="V30" i="4"/>
  <c r="X29" i="4"/>
  <c r="Q29" i="4"/>
  <c r="V29" i="4"/>
  <c r="X28" i="4"/>
  <c r="Q28" i="4"/>
  <c r="V28" i="4"/>
  <c r="X27" i="4"/>
  <c r="Q27" i="4"/>
  <c r="X26" i="4"/>
  <c r="Q26" i="4"/>
  <c r="V26" i="4"/>
  <c r="X25" i="4"/>
  <c r="Q25" i="4"/>
  <c r="V25" i="4"/>
  <c r="X24" i="4"/>
  <c r="Q24" i="4"/>
  <c r="V24" i="4"/>
  <c r="X23" i="4"/>
  <c r="Q23" i="4"/>
  <c r="V23" i="4"/>
  <c r="X22" i="4"/>
  <c r="Q22" i="4"/>
  <c r="V22" i="4"/>
  <c r="X21" i="4"/>
  <c r="Q21" i="4"/>
  <c r="X20" i="4"/>
  <c r="Q20" i="4"/>
  <c r="X19" i="4"/>
  <c r="Q19" i="4"/>
  <c r="V19" i="4"/>
  <c r="X18" i="4"/>
  <c r="V18" i="4"/>
  <c r="Q18" i="4"/>
  <c r="X17" i="4"/>
  <c r="V17" i="4"/>
  <c r="Q17" i="4"/>
  <c r="X16" i="4"/>
  <c r="Q16" i="4"/>
  <c r="V16" i="4"/>
  <c r="X15" i="4"/>
  <c r="Q15" i="4"/>
  <c r="V15" i="4"/>
  <c r="X14" i="4"/>
  <c r="Q14" i="4"/>
  <c r="X13" i="4"/>
  <c r="Q13" i="4"/>
  <c r="V13" i="4"/>
  <c r="X12" i="4"/>
  <c r="Q12" i="4"/>
  <c r="X11" i="4"/>
  <c r="V11" i="4"/>
  <c r="Q11" i="4"/>
  <c r="X10" i="4"/>
  <c r="Q10" i="4"/>
  <c r="X9" i="4"/>
  <c r="Q9" i="4"/>
  <c r="V9" i="4"/>
  <c r="X8" i="4"/>
  <c r="Q8" i="4"/>
  <c r="X7" i="4"/>
  <c r="V7" i="4"/>
  <c r="Q7" i="4"/>
  <c r="X6" i="4"/>
  <c r="Q6" i="4"/>
  <c r="V1" i="4"/>
  <c r="A257" i="4" s="1"/>
  <c r="U1" i="4"/>
  <c r="V10" i="4" l="1"/>
  <c r="V6" i="4"/>
  <c r="V50" i="4"/>
  <c r="V8" i="4"/>
  <c r="V14" i="4"/>
  <c r="V20" i="4"/>
  <c r="V21" i="4"/>
  <c r="V31" i="4"/>
  <c r="V38" i="4"/>
  <c r="V39" i="4"/>
  <c r="V49" i="4"/>
  <c r="V56" i="4"/>
  <c r="V58" i="4"/>
  <c r="V68" i="4"/>
  <c r="V62" i="4"/>
  <c r="V74" i="4"/>
  <c r="V114" i="4"/>
  <c r="V27" i="4"/>
  <c r="V45" i="4"/>
  <c r="V80" i="4"/>
  <c r="V52" i="4"/>
  <c r="V63" i="4"/>
  <c r="V67" i="4"/>
  <c r="V78" i="4"/>
  <c r="V142" i="4"/>
  <c r="V12" i="4"/>
  <c r="V33" i="4"/>
  <c r="V51" i="4"/>
  <c r="V70" i="4"/>
  <c r="V81" i="4"/>
  <c r="V88" i="4"/>
  <c r="V106" i="4"/>
  <c r="V120" i="4"/>
  <c r="V126" i="4"/>
  <c r="V139" i="4"/>
  <c r="V130" i="4"/>
  <c r="V102" i="4"/>
  <c r="V135" i="4"/>
  <c r="V146" i="4"/>
  <c r="V108" i="4"/>
  <c r="V86" i="4"/>
  <c r="V92" i="4"/>
  <c r="V98" i="4"/>
  <c r="V104" i="4"/>
  <c r="V110" i="4"/>
  <c r="V116" i="4"/>
  <c r="V122" i="4"/>
  <c r="V143" i="4"/>
  <c r="V166" i="4"/>
  <c r="V141" i="4"/>
  <c r="V181" i="4"/>
  <c r="V162" i="4"/>
  <c r="V129" i="4"/>
  <c r="V183" i="4"/>
  <c r="V197" i="4"/>
  <c r="V137" i="4"/>
  <c r="V173" i="4"/>
  <c r="V185" i="4"/>
  <c r="V225" i="4"/>
  <c r="V174" i="4"/>
  <c r="V199" i="4"/>
  <c r="V180" i="4"/>
  <c r="V186" i="4"/>
  <c r="V193" i="4"/>
  <c r="V202" i="4"/>
  <c r="V204" i="4"/>
  <c r="V213" i="4"/>
  <c r="V229" i="4"/>
  <c r="V147" i="4"/>
  <c r="V153" i="4"/>
  <c r="V163" i="4"/>
  <c r="V170" i="4"/>
  <c r="V190" i="4"/>
  <c r="V207" i="4"/>
  <c r="V220" i="4"/>
  <c r="V168" i="4"/>
  <c r="V236" i="4"/>
  <c r="V191" i="4"/>
  <c r="V203" i="4"/>
  <c r="V231" i="4"/>
  <c r="V223" i="4"/>
  <c r="V226" i="4"/>
  <c r="V230" i="4"/>
  <c r="V209" i="4"/>
  <c r="V221" i="4"/>
  <c r="V211" i="4"/>
  <c r="V224" i="4"/>
  <c r="V215" i="4"/>
  <c r="V247" i="4"/>
  <c r="V252" i="4"/>
  <c r="V241" i="4"/>
  <c r="V235" i="4"/>
  <c r="V242" i="4"/>
  <c r="V255" i="4"/>
  <c r="V253" i="4"/>
  <c r="V1" i="3"/>
  <c r="A257" i="3" s="1"/>
  <c r="V1" i="2"/>
  <c r="A257" i="2" s="1"/>
  <c r="X255" i="3" l="1"/>
  <c r="Q255" i="3"/>
  <c r="X254" i="3"/>
  <c r="Q254" i="3"/>
  <c r="V254" i="3"/>
  <c r="X253" i="3"/>
  <c r="Q253" i="3"/>
  <c r="V253" i="3"/>
  <c r="X252" i="3"/>
  <c r="Q252" i="3"/>
  <c r="V252" i="3"/>
  <c r="X251" i="3"/>
  <c r="Q251" i="3"/>
  <c r="X250" i="3"/>
  <c r="Q250" i="3"/>
  <c r="V250" i="3"/>
  <c r="X249" i="3"/>
  <c r="Q249" i="3"/>
  <c r="X248" i="3"/>
  <c r="Q248" i="3"/>
  <c r="V248" i="3"/>
  <c r="X247" i="3"/>
  <c r="Q247" i="3"/>
  <c r="X246" i="3"/>
  <c r="Q246" i="3"/>
  <c r="V246" i="3"/>
  <c r="X245" i="3"/>
  <c r="Q245" i="3"/>
  <c r="X244" i="3"/>
  <c r="Q244" i="3"/>
  <c r="V244" i="3"/>
  <c r="X243" i="3"/>
  <c r="Q243" i="3"/>
  <c r="X242" i="3"/>
  <c r="Q242" i="3"/>
  <c r="V242" i="3"/>
  <c r="X241" i="3"/>
  <c r="Q241" i="3"/>
  <c r="X240" i="3"/>
  <c r="Q240" i="3"/>
  <c r="V240" i="3"/>
  <c r="X239" i="3"/>
  <c r="Q239" i="3"/>
  <c r="X238" i="3"/>
  <c r="Q238" i="3"/>
  <c r="V238" i="3"/>
  <c r="X237" i="3"/>
  <c r="Q237" i="3"/>
  <c r="X236" i="3"/>
  <c r="Q236" i="3"/>
  <c r="V236" i="3"/>
  <c r="X235" i="3"/>
  <c r="Q235" i="3"/>
  <c r="V235" i="3"/>
  <c r="X234" i="3"/>
  <c r="Q234" i="3"/>
  <c r="V234" i="3"/>
  <c r="X233" i="3"/>
  <c r="Q233" i="3"/>
  <c r="V233" i="3"/>
  <c r="X232" i="3"/>
  <c r="Q232" i="3"/>
  <c r="V232" i="3"/>
  <c r="X231" i="3"/>
  <c r="Q231" i="3"/>
  <c r="X230" i="3"/>
  <c r="Q230" i="3"/>
  <c r="V230" i="3"/>
  <c r="X229" i="3"/>
  <c r="Q229" i="3"/>
  <c r="X228" i="3"/>
  <c r="Q228" i="3"/>
  <c r="V228" i="3"/>
  <c r="X227" i="3"/>
  <c r="Q227" i="3"/>
  <c r="V227" i="3"/>
  <c r="X226" i="3"/>
  <c r="Q226" i="3"/>
  <c r="V226" i="3"/>
  <c r="X225" i="3"/>
  <c r="Q225" i="3"/>
  <c r="V225" i="3"/>
  <c r="X224" i="3"/>
  <c r="Q224" i="3"/>
  <c r="V224" i="3"/>
  <c r="X223" i="3"/>
  <c r="Q223" i="3"/>
  <c r="X222" i="3"/>
  <c r="Q222" i="3"/>
  <c r="V222" i="3"/>
  <c r="X221" i="3"/>
  <c r="Q221" i="3"/>
  <c r="V221" i="3"/>
  <c r="X220" i="3"/>
  <c r="Q220" i="3"/>
  <c r="V220" i="3"/>
  <c r="X219" i="3"/>
  <c r="Q219" i="3"/>
  <c r="X218" i="3"/>
  <c r="Q218" i="3"/>
  <c r="V218" i="3"/>
  <c r="X217" i="3"/>
  <c r="Q217" i="3"/>
  <c r="X216" i="3"/>
  <c r="Q216" i="3"/>
  <c r="X215" i="3"/>
  <c r="Q215" i="3"/>
  <c r="V215" i="3"/>
  <c r="X214" i="3"/>
  <c r="Q214" i="3"/>
  <c r="X213" i="3"/>
  <c r="Q213" i="3"/>
  <c r="V213" i="3"/>
  <c r="X212" i="3"/>
  <c r="Q212" i="3"/>
  <c r="V212" i="3"/>
  <c r="X211" i="3"/>
  <c r="Q211" i="3"/>
  <c r="V211" i="3"/>
  <c r="X210" i="3"/>
  <c r="Q210" i="3"/>
  <c r="V210" i="3"/>
  <c r="X209" i="3"/>
  <c r="Q209" i="3"/>
  <c r="X208" i="3"/>
  <c r="Q208" i="3"/>
  <c r="V208" i="3"/>
  <c r="X207" i="3"/>
  <c r="Q207" i="3"/>
  <c r="X206" i="3"/>
  <c r="Q206" i="3"/>
  <c r="V206" i="3"/>
  <c r="X205" i="3"/>
  <c r="Q205" i="3"/>
  <c r="V205" i="3"/>
  <c r="X204" i="3"/>
  <c r="Q204" i="3"/>
  <c r="V204" i="3"/>
  <c r="X203" i="3"/>
  <c r="Q203" i="3"/>
  <c r="X202" i="3"/>
  <c r="Q202" i="3"/>
  <c r="V202" i="3"/>
  <c r="X201" i="3"/>
  <c r="Q201" i="3"/>
  <c r="V201" i="3"/>
  <c r="X200" i="3"/>
  <c r="Q200" i="3"/>
  <c r="X199" i="3"/>
  <c r="Q199" i="3"/>
  <c r="X198" i="3"/>
  <c r="Q198" i="3"/>
  <c r="V198" i="3"/>
  <c r="X197" i="3"/>
  <c r="Q197" i="3"/>
  <c r="V197" i="3"/>
  <c r="X196" i="3"/>
  <c r="Q196" i="3"/>
  <c r="V196" i="3"/>
  <c r="X195" i="3"/>
  <c r="Q195" i="3"/>
  <c r="X194" i="3"/>
  <c r="Q194" i="3"/>
  <c r="X193" i="3"/>
  <c r="Q193" i="3"/>
  <c r="V193" i="3"/>
  <c r="X192" i="3"/>
  <c r="Q192" i="3"/>
  <c r="V192" i="3"/>
  <c r="X191" i="3"/>
  <c r="Q191" i="3"/>
  <c r="X190" i="3"/>
  <c r="Q190" i="3"/>
  <c r="V190" i="3"/>
  <c r="X189" i="3"/>
  <c r="Q189" i="3"/>
  <c r="X188" i="3"/>
  <c r="Q188" i="3"/>
  <c r="V188" i="3"/>
  <c r="X187" i="3"/>
  <c r="Q187" i="3"/>
  <c r="X186" i="3"/>
  <c r="Q186" i="3"/>
  <c r="V186" i="3"/>
  <c r="X185" i="3"/>
  <c r="Q185" i="3"/>
  <c r="V185" i="3"/>
  <c r="X184" i="3"/>
  <c r="Q184" i="3"/>
  <c r="X183" i="3"/>
  <c r="Q183" i="3"/>
  <c r="X182" i="3"/>
  <c r="Q182" i="3"/>
  <c r="V182" i="3"/>
  <c r="X181" i="3"/>
  <c r="Q181" i="3"/>
  <c r="V181" i="3"/>
  <c r="X180" i="3"/>
  <c r="Q180" i="3"/>
  <c r="V180" i="3"/>
  <c r="X179" i="3"/>
  <c r="Q179" i="3"/>
  <c r="V179" i="3"/>
  <c r="X178" i="3"/>
  <c r="Q178" i="3"/>
  <c r="V178" i="3"/>
  <c r="X177" i="3"/>
  <c r="Q177" i="3"/>
  <c r="X176" i="3"/>
  <c r="Q176" i="3"/>
  <c r="X175" i="3"/>
  <c r="Q175" i="3"/>
  <c r="V175" i="3"/>
  <c r="X174" i="3"/>
  <c r="Q174" i="3"/>
  <c r="V174" i="3"/>
  <c r="X173" i="3"/>
  <c r="Q173" i="3"/>
  <c r="X172" i="3"/>
  <c r="Q172" i="3"/>
  <c r="V172" i="3"/>
  <c r="X171" i="3"/>
  <c r="Q171" i="3"/>
  <c r="X170" i="3"/>
  <c r="Q170" i="3"/>
  <c r="V170" i="3"/>
  <c r="X169" i="3"/>
  <c r="Q169" i="3"/>
  <c r="X168" i="3"/>
  <c r="Q168" i="3"/>
  <c r="V168" i="3"/>
  <c r="X167" i="3"/>
  <c r="Q167" i="3"/>
  <c r="V167" i="3"/>
  <c r="X166" i="3"/>
  <c r="Q166" i="3"/>
  <c r="X165" i="3"/>
  <c r="Q165" i="3"/>
  <c r="X164" i="3"/>
  <c r="Q164" i="3"/>
  <c r="V164" i="3"/>
  <c r="X163" i="3"/>
  <c r="Q163" i="3"/>
  <c r="V163" i="3"/>
  <c r="X162" i="3"/>
  <c r="Q162" i="3"/>
  <c r="V162" i="3"/>
  <c r="X161" i="3"/>
  <c r="Q161" i="3"/>
  <c r="X160" i="3"/>
  <c r="Q160" i="3"/>
  <c r="V160" i="3"/>
  <c r="X159" i="3"/>
  <c r="Q159" i="3"/>
  <c r="X158" i="3"/>
  <c r="Q158" i="3"/>
  <c r="V158" i="3"/>
  <c r="X157" i="3"/>
  <c r="Q157" i="3"/>
  <c r="V157" i="3"/>
  <c r="X156" i="3"/>
  <c r="Q156" i="3"/>
  <c r="V156" i="3"/>
  <c r="X155" i="3"/>
  <c r="Q155" i="3"/>
  <c r="V155" i="3"/>
  <c r="X154" i="3"/>
  <c r="Q154" i="3"/>
  <c r="V154" i="3"/>
  <c r="X153" i="3"/>
  <c r="Q153" i="3"/>
  <c r="X152" i="3"/>
  <c r="Q152" i="3"/>
  <c r="V152" i="3"/>
  <c r="X151" i="3"/>
  <c r="Q151" i="3"/>
  <c r="V151" i="3"/>
  <c r="X150" i="3"/>
  <c r="Q150" i="3"/>
  <c r="V150" i="3"/>
  <c r="X149" i="3"/>
  <c r="Q149" i="3"/>
  <c r="V149" i="3"/>
  <c r="X148" i="3"/>
  <c r="Q148" i="3"/>
  <c r="V148" i="3"/>
  <c r="X147" i="3"/>
  <c r="Q147" i="3"/>
  <c r="X146" i="3"/>
  <c r="Q146" i="3"/>
  <c r="X145" i="3"/>
  <c r="Q145" i="3"/>
  <c r="V145" i="3"/>
  <c r="X144" i="3"/>
  <c r="Q144" i="3"/>
  <c r="V144" i="3"/>
  <c r="X143" i="3"/>
  <c r="Q143" i="3"/>
  <c r="X142" i="3"/>
  <c r="Q142" i="3"/>
  <c r="V142" i="3"/>
  <c r="X141" i="3"/>
  <c r="Q141" i="3"/>
  <c r="X140" i="3"/>
  <c r="Q140" i="3"/>
  <c r="V140" i="3"/>
  <c r="X139" i="3"/>
  <c r="Q139" i="3"/>
  <c r="X138" i="3"/>
  <c r="Q138" i="3"/>
  <c r="V138" i="3"/>
  <c r="X137" i="3"/>
  <c r="Q137" i="3"/>
  <c r="V137" i="3"/>
  <c r="X136" i="3"/>
  <c r="Q136" i="3"/>
  <c r="V136" i="3"/>
  <c r="X135" i="3"/>
  <c r="Q135" i="3"/>
  <c r="V135" i="3"/>
  <c r="X134" i="3"/>
  <c r="Q134" i="3"/>
  <c r="V134" i="3"/>
  <c r="X133" i="3"/>
  <c r="Q133" i="3"/>
  <c r="X132" i="3"/>
  <c r="Q132" i="3"/>
  <c r="X131" i="3"/>
  <c r="Q131" i="3"/>
  <c r="V131" i="3"/>
  <c r="X130" i="3"/>
  <c r="Q130" i="3"/>
  <c r="V130" i="3"/>
  <c r="X129" i="3"/>
  <c r="Q129" i="3"/>
  <c r="V129" i="3"/>
  <c r="X128" i="3"/>
  <c r="Q128" i="3"/>
  <c r="X127" i="3"/>
  <c r="Q127" i="3"/>
  <c r="X126" i="3"/>
  <c r="Q126" i="3"/>
  <c r="X125" i="3"/>
  <c r="Q125" i="3"/>
  <c r="V125" i="3"/>
  <c r="X124" i="3"/>
  <c r="Q124" i="3"/>
  <c r="V124" i="3"/>
  <c r="X123" i="3"/>
  <c r="Q123" i="3"/>
  <c r="V123" i="3"/>
  <c r="X122" i="3"/>
  <c r="Q122" i="3"/>
  <c r="V122" i="3"/>
  <c r="X121" i="3"/>
  <c r="Q121" i="3"/>
  <c r="X120" i="3"/>
  <c r="Q120" i="3"/>
  <c r="X119" i="3"/>
  <c r="V119" i="3"/>
  <c r="Q119" i="3"/>
  <c r="X118" i="3"/>
  <c r="Q118" i="3"/>
  <c r="V118" i="3"/>
  <c r="X117" i="3"/>
  <c r="Q117" i="3"/>
  <c r="V117" i="3"/>
  <c r="X116" i="3"/>
  <c r="Q116" i="3"/>
  <c r="V116" i="3"/>
  <c r="X115" i="3"/>
  <c r="Q115" i="3"/>
  <c r="V115" i="3"/>
  <c r="X114" i="3"/>
  <c r="Q114" i="3"/>
  <c r="X113" i="3"/>
  <c r="Q113" i="3"/>
  <c r="X112" i="3"/>
  <c r="Q112" i="3"/>
  <c r="V112" i="3"/>
  <c r="X111" i="3"/>
  <c r="Q111" i="3"/>
  <c r="V111" i="3"/>
  <c r="X110" i="3"/>
  <c r="Q110" i="3"/>
  <c r="X109" i="3"/>
  <c r="Q109" i="3"/>
  <c r="V109" i="3"/>
  <c r="X108" i="3"/>
  <c r="Q108" i="3"/>
  <c r="X107" i="3"/>
  <c r="Q107" i="3"/>
  <c r="V107" i="3"/>
  <c r="X106" i="3"/>
  <c r="Q106" i="3"/>
  <c r="V106" i="3"/>
  <c r="X105" i="3"/>
  <c r="Q105" i="3"/>
  <c r="V105" i="3"/>
  <c r="X104" i="3"/>
  <c r="Q104" i="3"/>
  <c r="V104" i="3"/>
  <c r="X103" i="3"/>
  <c r="Q103" i="3"/>
  <c r="V103" i="3"/>
  <c r="X102" i="3"/>
  <c r="Q102" i="3"/>
  <c r="X101" i="3"/>
  <c r="Q101" i="3"/>
  <c r="V101" i="3"/>
  <c r="X100" i="3"/>
  <c r="Q100" i="3"/>
  <c r="X99" i="3"/>
  <c r="Q99" i="3"/>
  <c r="V99" i="3"/>
  <c r="X98" i="3"/>
  <c r="Q98" i="3"/>
  <c r="V98" i="3"/>
  <c r="X97" i="3"/>
  <c r="Q97" i="3"/>
  <c r="V97" i="3"/>
  <c r="X96" i="3"/>
  <c r="Q96" i="3"/>
  <c r="X95" i="3"/>
  <c r="Q95" i="3"/>
  <c r="V95" i="3"/>
  <c r="X94" i="3"/>
  <c r="Q94" i="3"/>
  <c r="X93" i="3"/>
  <c r="Q93" i="3"/>
  <c r="V93" i="3"/>
  <c r="X92" i="3"/>
  <c r="Q92" i="3"/>
  <c r="V92" i="3"/>
  <c r="X91" i="3"/>
  <c r="Q91" i="3"/>
  <c r="V91" i="3"/>
  <c r="X90" i="3"/>
  <c r="Q90" i="3"/>
  <c r="X89" i="3"/>
  <c r="Q89" i="3"/>
  <c r="V89" i="3"/>
  <c r="X88" i="3"/>
  <c r="Q88" i="3"/>
  <c r="V88" i="3"/>
  <c r="X87" i="3"/>
  <c r="Q87" i="3"/>
  <c r="V87" i="3"/>
  <c r="X86" i="3"/>
  <c r="Q86" i="3"/>
  <c r="V86" i="3"/>
  <c r="X85" i="3"/>
  <c r="Q85" i="3"/>
  <c r="X84" i="3"/>
  <c r="Q84" i="3"/>
  <c r="V84" i="3"/>
  <c r="X83" i="3"/>
  <c r="Q83" i="3"/>
  <c r="X82" i="3"/>
  <c r="Q82" i="3"/>
  <c r="V82" i="3"/>
  <c r="X81" i="3"/>
  <c r="Q81" i="3"/>
  <c r="X80" i="3"/>
  <c r="Q80" i="3"/>
  <c r="V80" i="3"/>
  <c r="X79" i="3"/>
  <c r="Q79" i="3"/>
  <c r="X78" i="3"/>
  <c r="Q78" i="3"/>
  <c r="V78" i="3"/>
  <c r="X77" i="3"/>
  <c r="Q77" i="3"/>
  <c r="X76" i="3"/>
  <c r="Q76" i="3"/>
  <c r="V76" i="3"/>
  <c r="X75" i="3"/>
  <c r="Q75" i="3"/>
  <c r="V75" i="3"/>
  <c r="X74" i="3"/>
  <c r="Q74" i="3"/>
  <c r="V74" i="3"/>
  <c r="X73" i="3"/>
  <c r="Q73" i="3"/>
  <c r="X72" i="3"/>
  <c r="Q72" i="3"/>
  <c r="V72" i="3"/>
  <c r="X71" i="3"/>
  <c r="Q71" i="3"/>
  <c r="V71" i="3"/>
  <c r="X70" i="3"/>
  <c r="Q70" i="3"/>
  <c r="V70" i="3"/>
  <c r="X69" i="3"/>
  <c r="Q69" i="3"/>
  <c r="V69" i="3"/>
  <c r="X68" i="3"/>
  <c r="Q68" i="3"/>
  <c r="V68" i="3"/>
  <c r="X67" i="3"/>
  <c r="Q67" i="3"/>
  <c r="X66" i="3"/>
  <c r="Q66" i="3"/>
  <c r="X65" i="3"/>
  <c r="Q65" i="3"/>
  <c r="V65" i="3"/>
  <c r="X64" i="3"/>
  <c r="Q64" i="3"/>
  <c r="V64" i="3"/>
  <c r="X63" i="3"/>
  <c r="Q63" i="3"/>
  <c r="V63" i="3"/>
  <c r="X62" i="3"/>
  <c r="Q62" i="3"/>
  <c r="V62" i="3"/>
  <c r="X61" i="3"/>
  <c r="Q61" i="3"/>
  <c r="X60" i="3"/>
  <c r="Q60" i="3"/>
  <c r="V60" i="3"/>
  <c r="X59" i="3"/>
  <c r="Q59" i="3"/>
  <c r="X58" i="3"/>
  <c r="Q58" i="3"/>
  <c r="V58" i="3"/>
  <c r="X57" i="3"/>
  <c r="Q57" i="3"/>
  <c r="V57" i="3"/>
  <c r="X56" i="3"/>
  <c r="Q56" i="3"/>
  <c r="V56" i="3"/>
  <c r="X55" i="3"/>
  <c r="Q55" i="3"/>
  <c r="X54" i="3"/>
  <c r="Q54" i="3"/>
  <c r="V54" i="3"/>
  <c r="X53" i="3"/>
  <c r="Q53" i="3"/>
  <c r="V53" i="3"/>
  <c r="X52" i="3"/>
  <c r="Q52" i="3"/>
  <c r="X51" i="3"/>
  <c r="Q51" i="3"/>
  <c r="V51" i="3"/>
  <c r="X50" i="3"/>
  <c r="Q50" i="3"/>
  <c r="X49" i="3"/>
  <c r="Q49" i="3"/>
  <c r="V49" i="3"/>
  <c r="X48" i="3"/>
  <c r="Q48" i="3"/>
  <c r="X47" i="3"/>
  <c r="Q47" i="3"/>
  <c r="V47" i="3"/>
  <c r="X46" i="3"/>
  <c r="Q46" i="3"/>
  <c r="X45" i="3"/>
  <c r="Q45" i="3"/>
  <c r="V45" i="3"/>
  <c r="X44" i="3"/>
  <c r="Q44" i="3"/>
  <c r="X43" i="3"/>
  <c r="Q43" i="3"/>
  <c r="V43" i="3"/>
  <c r="X42" i="3"/>
  <c r="Q42" i="3"/>
  <c r="V42" i="3"/>
  <c r="X41" i="3"/>
  <c r="Q41" i="3"/>
  <c r="V41" i="3"/>
  <c r="X40" i="3"/>
  <c r="Q40" i="3"/>
  <c r="X39" i="3"/>
  <c r="Q39" i="3"/>
  <c r="V39" i="3"/>
  <c r="X38" i="3"/>
  <c r="Q38" i="3"/>
  <c r="X37" i="3"/>
  <c r="Q37" i="3"/>
  <c r="V37" i="3"/>
  <c r="X36" i="3"/>
  <c r="Q36" i="3"/>
  <c r="V36" i="3"/>
  <c r="X35" i="3"/>
  <c r="Q35" i="3"/>
  <c r="V35" i="3"/>
  <c r="X34" i="3"/>
  <c r="Q34" i="3"/>
  <c r="X33" i="3"/>
  <c r="Q33" i="3"/>
  <c r="V33" i="3"/>
  <c r="X32" i="3"/>
  <c r="Q32" i="3"/>
  <c r="X31" i="3"/>
  <c r="Q31" i="3"/>
  <c r="V31" i="3"/>
  <c r="X30" i="3"/>
  <c r="Q30" i="3"/>
  <c r="V30" i="3"/>
  <c r="X29" i="3"/>
  <c r="Q29" i="3"/>
  <c r="V29" i="3"/>
  <c r="X28" i="3"/>
  <c r="Q28" i="3"/>
  <c r="X27" i="3"/>
  <c r="Q27" i="3"/>
  <c r="V27" i="3"/>
  <c r="X26" i="3"/>
  <c r="Q26" i="3"/>
  <c r="V26" i="3"/>
  <c r="X25" i="3"/>
  <c r="Q25" i="3"/>
  <c r="V25" i="3"/>
  <c r="X24" i="3"/>
  <c r="Q24" i="3"/>
  <c r="X23" i="3"/>
  <c r="Q23" i="3"/>
  <c r="V23" i="3"/>
  <c r="X22" i="3"/>
  <c r="Q22" i="3"/>
  <c r="X21" i="3"/>
  <c r="Q21" i="3"/>
  <c r="V21" i="3"/>
  <c r="X20" i="3"/>
  <c r="Q20" i="3"/>
  <c r="V20" i="3"/>
  <c r="X19" i="3"/>
  <c r="Q19" i="3"/>
  <c r="V19" i="3"/>
  <c r="X18" i="3"/>
  <c r="Q18" i="3"/>
  <c r="X17" i="3"/>
  <c r="Q17" i="3"/>
  <c r="X16" i="3"/>
  <c r="Q16" i="3"/>
  <c r="X15" i="3"/>
  <c r="Q15" i="3"/>
  <c r="V15" i="3"/>
  <c r="X14" i="3"/>
  <c r="Q14" i="3"/>
  <c r="V14" i="3"/>
  <c r="X13" i="3"/>
  <c r="Q13" i="3"/>
  <c r="V13" i="3"/>
  <c r="X12" i="3"/>
  <c r="Q12" i="3"/>
  <c r="V12" i="3"/>
  <c r="X11" i="3"/>
  <c r="Q11" i="3"/>
  <c r="V11" i="3"/>
  <c r="X10" i="3"/>
  <c r="Q10" i="3"/>
  <c r="X9" i="3"/>
  <c r="Q9" i="3"/>
  <c r="V9" i="3"/>
  <c r="X8" i="3"/>
  <c r="Q8" i="3"/>
  <c r="V8" i="3"/>
  <c r="X7" i="3"/>
  <c r="Q7" i="3"/>
  <c r="V7" i="3"/>
  <c r="X6" i="3"/>
  <c r="Q6" i="3"/>
  <c r="V6" i="3"/>
  <c r="U1" i="3"/>
  <c r="V28" i="3" l="1"/>
  <c r="V44" i="3"/>
  <c r="V18" i="3"/>
  <c r="V48" i="3"/>
  <c r="V50" i="3"/>
  <c r="V10" i="3"/>
  <c r="V34" i="3"/>
  <c r="V16" i="3"/>
  <c r="V17" i="3"/>
  <c r="V24" i="3"/>
  <c r="V22" i="3"/>
  <c r="V32" i="3"/>
  <c r="V38" i="3"/>
  <c r="V94" i="3"/>
  <c r="V40" i="3"/>
  <c r="V46" i="3"/>
  <c r="V52" i="3"/>
  <c r="V59" i="3"/>
  <c r="V66" i="3"/>
  <c r="V67" i="3"/>
  <c r="V77" i="3"/>
  <c r="V81" i="3"/>
  <c r="V83" i="3"/>
  <c r="V55" i="3"/>
  <c r="V73" i="3"/>
  <c r="V85" i="3"/>
  <c r="V128" i="3"/>
  <c r="V61" i="3"/>
  <c r="V79" i="3"/>
  <c r="V90" i="3"/>
  <c r="V100" i="3"/>
  <c r="V121" i="3"/>
  <c r="V110" i="3"/>
  <c r="V113" i="3"/>
  <c r="V169" i="3"/>
  <c r="V127" i="3"/>
  <c r="V139" i="3"/>
  <c r="V133" i="3"/>
  <c r="V96" i="3"/>
  <c r="V171" i="3"/>
  <c r="V176" i="3"/>
  <c r="V146" i="3"/>
  <c r="V147" i="3"/>
  <c r="V161" i="3"/>
  <c r="V165" i="3"/>
  <c r="V200" i="3"/>
  <c r="V241" i="3"/>
  <c r="V102" i="3"/>
  <c r="V108" i="3"/>
  <c r="V114" i="3"/>
  <c r="V120" i="3"/>
  <c r="V126" i="3"/>
  <c r="V132" i="3"/>
  <c r="V143" i="3"/>
  <c r="V183" i="3"/>
  <c r="V141" i="3"/>
  <c r="V187" i="3"/>
  <c r="V177" i="3"/>
  <c r="V194" i="3"/>
  <c r="V195" i="3"/>
  <c r="V237" i="3"/>
  <c r="V203" i="3"/>
  <c r="V216" i="3"/>
  <c r="V153" i="3"/>
  <c r="V159" i="3"/>
  <c r="V166" i="3"/>
  <c r="V173" i="3"/>
  <c r="V184" i="3"/>
  <c r="V191" i="3"/>
  <c r="V219" i="3"/>
  <c r="V189" i="3"/>
  <c r="V199" i="3"/>
  <c r="V207" i="3"/>
  <c r="V214" i="3"/>
  <c r="V231" i="3"/>
  <c r="V239" i="3"/>
  <c r="V209" i="3"/>
  <c r="V243" i="3"/>
  <c r="V217" i="3"/>
  <c r="V223" i="3"/>
  <c r="V229" i="3"/>
  <c r="V249" i="3"/>
  <c r="V255" i="3"/>
  <c r="V247" i="3"/>
  <c r="V245" i="3"/>
  <c r="V251" i="3"/>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6" i="2"/>
  <c r="X255" i="2"/>
  <c r="P255" i="2"/>
  <c r="A255" i="2" s="1"/>
  <c r="X254" i="2"/>
  <c r="P254" i="2"/>
  <c r="A254" i="2" s="1"/>
  <c r="X253" i="2"/>
  <c r="P253" i="2"/>
  <c r="A253" i="2" s="1"/>
  <c r="X252" i="2"/>
  <c r="P252" i="2"/>
  <c r="A252" i="2" s="1"/>
  <c r="X251" i="2"/>
  <c r="P251" i="2"/>
  <c r="A251" i="2" s="1"/>
  <c r="X250" i="2"/>
  <c r="P250" i="2"/>
  <c r="A250" i="2" s="1"/>
  <c r="X249" i="2"/>
  <c r="P249" i="2"/>
  <c r="A249" i="2" s="1"/>
  <c r="X248" i="2"/>
  <c r="P248" i="2"/>
  <c r="A248" i="2" s="1"/>
  <c r="X247" i="2"/>
  <c r="P247" i="2"/>
  <c r="A247" i="2" s="1"/>
  <c r="X246" i="2"/>
  <c r="P246" i="2"/>
  <c r="A246" i="2" s="1"/>
  <c r="X245" i="2"/>
  <c r="P245" i="2"/>
  <c r="A245" i="2" s="1"/>
  <c r="X244" i="2"/>
  <c r="P244" i="2"/>
  <c r="A244" i="2" s="1"/>
  <c r="X243" i="2"/>
  <c r="P243" i="2"/>
  <c r="A243" i="2" s="1"/>
  <c r="X242" i="2"/>
  <c r="P242" i="2"/>
  <c r="A242" i="2" s="1"/>
  <c r="X241" i="2"/>
  <c r="P241" i="2"/>
  <c r="A241" i="2" s="1"/>
  <c r="X240" i="2"/>
  <c r="P240" i="2"/>
  <c r="A240" i="2" s="1"/>
  <c r="X239" i="2"/>
  <c r="P239" i="2"/>
  <c r="A239" i="2" s="1"/>
  <c r="X238" i="2"/>
  <c r="P238" i="2"/>
  <c r="A238" i="2" s="1"/>
  <c r="X237" i="2"/>
  <c r="P237" i="2"/>
  <c r="A237" i="2" s="1"/>
  <c r="X236" i="2"/>
  <c r="P236" i="2"/>
  <c r="A236" i="2" s="1"/>
  <c r="X235" i="2"/>
  <c r="P235" i="2"/>
  <c r="A235" i="2" s="1"/>
  <c r="V235" i="2" s="1"/>
  <c r="X234" i="2"/>
  <c r="P234" i="2"/>
  <c r="A234" i="2" s="1"/>
  <c r="X233" i="2"/>
  <c r="P233" i="2"/>
  <c r="A233" i="2" s="1"/>
  <c r="X232" i="2"/>
  <c r="P232" i="2"/>
  <c r="A232" i="2" s="1"/>
  <c r="V232" i="2" s="1"/>
  <c r="X231" i="2"/>
  <c r="P231" i="2"/>
  <c r="A231" i="2" s="1"/>
  <c r="X230" i="2"/>
  <c r="P230" i="2"/>
  <c r="A230" i="2" s="1"/>
  <c r="X229" i="2"/>
  <c r="P229" i="2"/>
  <c r="A229" i="2" s="1"/>
  <c r="X228" i="2"/>
  <c r="P228" i="2"/>
  <c r="A228" i="2" s="1"/>
  <c r="X227" i="2"/>
  <c r="P227" i="2"/>
  <c r="A227" i="2" s="1"/>
  <c r="X226" i="2"/>
  <c r="P226" i="2"/>
  <c r="A226" i="2" s="1"/>
  <c r="V226" i="2" s="1"/>
  <c r="X225" i="2"/>
  <c r="P225" i="2"/>
  <c r="A225" i="2" s="1"/>
  <c r="X224" i="2"/>
  <c r="P224" i="2"/>
  <c r="A224" i="2" s="1"/>
  <c r="X223" i="2"/>
  <c r="P223" i="2"/>
  <c r="A223" i="2" s="1"/>
  <c r="X222" i="2"/>
  <c r="P222" i="2"/>
  <c r="A222" i="2" s="1"/>
  <c r="X221" i="2"/>
  <c r="P221" i="2"/>
  <c r="A221" i="2" s="1"/>
  <c r="X220" i="2"/>
  <c r="P220" i="2"/>
  <c r="A220" i="2" s="1"/>
  <c r="X219" i="2"/>
  <c r="P219" i="2"/>
  <c r="A219" i="2" s="1"/>
  <c r="X218" i="2"/>
  <c r="P218" i="2"/>
  <c r="A218" i="2" s="1"/>
  <c r="X217" i="2"/>
  <c r="P217" i="2"/>
  <c r="A217" i="2" s="1"/>
  <c r="X216" i="2"/>
  <c r="P216" i="2"/>
  <c r="A216" i="2" s="1"/>
  <c r="X215" i="2"/>
  <c r="P215" i="2"/>
  <c r="A215" i="2" s="1"/>
  <c r="X214" i="2"/>
  <c r="P214" i="2"/>
  <c r="A214" i="2" s="1"/>
  <c r="X213" i="2"/>
  <c r="P213" i="2"/>
  <c r="A213" i="2" s="1"/>
  <c r="X212" i="2"/>
  <c r="P212" i="2"/>
  <c r="A212" i="2" s="1"/>
  <c r="X211" i="2"/>
  <c r="P211" i="2"/>
  <c r="A211" i="2" s="1"/>
  <c r="X210" i="2"/>
  <c r="P210" i="2"/>
  <c r="A210" i="2" s="1"/>
  <c r="X209" i="2"/>
  <c r="P209" i="2"/>
  <c r="A209" i="2" s="1"/>
  <c r="X208" i="2"/>
  <c r="P208" i="2"/>
  <c r="A208" i="2" s="1"/>
  <c r="X207" i="2"/>
  <c r="P207" i="2"/>
  <c r="A207" i="2" s="1"/>
  <c r="X206" i="2"/>
  <c r="P206" i="2"/>
  <c r="A206" i="2" s="1"/>
  <c r="X205" i="2"/>
  <c r="P205" i="2"/>
  <c r="A205" i="2" s="1"/>
  <c r="V205" i="2" s="1"/>
  <c r="X204" i="2"/>
  <c r="P204" i="2"/>
  <c r="A204" i="2" s="1"/>
  <c r="X203" i="2"/>
  <c r="P203" i="2"/>
  <c r="A203" i="2" s="1"/>
  <c r="X202" i="2"/>
  <c r="P202" i="2"/>
  <c r="A202" i="2" s="1"/>
  <c r="V202" i="2" s="1"/>
  <c r="X201" i="2"/>
  <c r="P201" i="2"/>
  <c r="A201" i="2" s="1"/>
  <c r="X200" i="2"/>
  <c r="P200" i="2"/>
  <c r="A200" i="2" s="1"/>
  <c r="X199" i="2"/>
  <c r="P199" i="2"/>
  <c r="A199" i="2" s="1"/>
  <c r="V199" i="2" s="1"/>
  <c r="X198" i="2"/>
  <c r="P198" i="2"/>
  <c r="A198" i="2" s="1"/>
  <c r="X197" i="2"/>
  <c r="P197" i="2"/>
  <c r="A197" i="2" s="1"/>
  <c r="X196" i="2"/>
  <c r="P196" i="2"/>
  <c r="A196" i="2" s="1"/>
  <c r="X195" i="2"/>
  <c r="P195" i="2"/>
  <c r="A195" i="2" s="1"/>
  <c r="X194" i="2"/>
  <c r="P194" i="2"/>
  <c r="A194" i="2" s="1"/>
  <c r="X193" i="2"/>
  <c r="P193" i="2"/>
  <c r="A193" i="2" s="1"/>
  <c r="X192" i="2"/>
  <c r="P192" i="2"/>
  <c r="A192" i="2" s="1"/>
  <c r="X191" i="2"/>
  <c r="P191" i="2"/>
  <c r="A191" i="2" s="1"/>
  <c r="X190" i="2"/>
  <c r="P190" i="2"/>
  <c r="A190" i="2" s="1"/>
  <c r="V190" i="2" s="1"/>
  <c r="X189" i="2"/>
  <c r="P189" i="2"/>
  <c r="A189" i="2" s="1"/>
  <c r="X188" i="2"/>
  <c r="P188" i="2"/>
  <c r="A188" i="2" s="1"/>
  <c r="X187" i="2"/>
  <c r="P187" i="2"/>
  <c r="A187" i="2" s="1"/>
  <c r="X186" i="2"/>
  <c r="P186" i="2"/>
  <c r="A186" i="2" s="1"/>
  <c r="X185" i="2"/>
  <c r="P185" i="2"/>
  <c r="A185" i="2" s="1"/>
  <c r="X184" i="2"/>
  <c r="P184" i="2"/>
  <c r="A184" i="2" s="1"/>
  <c r="X183" i="2"/>
  <c r="P183" i="2"/>
  <c r="A183" i="2" s="1"/>
  <c r="X182" i="2"/>
  <c r="P182" i="2"/>
  <c r="A182" i="2" s="1"/>
  <c r="X181" i="2"/>
  <c r="P181" i="2"/>
  <c r="A181" i="2" s="1"/>
  <c r="X180" i="2"/>
  <c r="P180" i="2"/>
  <c r="A180" i="2" s="1"/>
  <c r="X179" i="2"/>
  <c r="P179" i="2"/>
  <c r="A179" i="2" s="1"/>
  <c r="X178" i="2"/>
  <c r="P178" i="2"/>
  <c r="A178" i="2" s="1"/>
  <c r="V178" i="2" s="1"/>
  <c r="X177" i="2"/>
  <c r="P177" i="2"/>
  <c r="A177" i="2" s="1"/>
  <c r="X176" i="2"/>
  <c r="P176" i="2"/>
  <c r="A176" i="2" s="1"/>
  <c r="X175" i="2"/>
  <c r="P175" i="2"/>
  <c r="A175" i="2" s="1"/>
  <c r="X174" i="2"/>
  <c r="P174" i="2"/>
  <c r="A174" i="2" s="1"/>
  <c r="X173" i="2"/>
  <c r="P173" i="2"/>
  <c r="A173" i="2" s="1"/>
  <c r="X172" i="2"/>
  <c r="P172" i="2"/>
  <c r="A172" i="2" s="1"/>
  <c r="X171" i="2"/>
  <c r="P171" i="2"/>
  <c r="A171" i="2" s="1"/>
  <c r="X170" i="2"/>
  <c r="P170" i="2"/>
  <c r="A170" i="2" s="1"/>
  <c r="X169" i="2"/>
  <c r="P169" i="2"/>
  <c r="A169" i="2" s="1"/>
  <c r="X168" i="2"/>
  <c r="P168" i="2"/>
  <c r="A168" i="2" s="1"/>
  <c r="X167" i="2"/>
  <c r="P167" i="2"/>
  <c r="A167" i="2" s="1"/>
  <c r="X166" i="2"/>
  <c r="P166" i="2"/>
  <c r="A166" i="2" s="1"/>
  <c r="X165" i="2"/>
  <c r="P165" i="2"/>
  <c r="A165" i="2" s="1"/>
  <c r="X164" i="2"/>
  <c r="P164" i="2"/>
  <c r="A164" i="2" s="1"/>
  <c r="X163" i="2"/>
  <c r="P163" i="2"/>
  <c r="A163" i="2" s="1"/>
  <c r="X162" i="2"/>
  <c r="P162" i="2"/>
  <c r="A162" i="2" s="1"/>
  <c r="X161" i="2"/>
  <c r="P161" i="2"/>
  <c r="A161" i="2" s="1"/>
  <c r="X160" i="2"/>
  <c r="P160" i="2"/>
  <c r="A160" i="2" s="1"/>
  <c r="X159" i="2"/>
  <c r="P159" i="2"/>
  <c r="A159" i="2" s="1"/>
  <c r="X158" i="2"/>
  <c r="P158" i="2"/>
  <c r="A158" i="2" s="1"/>
  <c r="X157" i="2"/>
  <c r="P157" i="2"/>
  <c r="A157" i="2" s="1"/>
  <c r="X156" i="2"/>
  <c r="P156" i="2"/>
  <c r="A156" i="2" s="1"/>
  <c r="X155" i="2"/>
  <c r="P155" i="2"/>
  <c r="A155" i="2" s="1"/>
  <c r="X154" i="2"/>
  <c r="P154" i="2"/>
  <c r="A154" i="2" s="1"/>
  <c r="V154" i="2" s="1"/>
  <c r="X153" i="2"/>
  <c r="P153" i="2"/>
  <c r="A153" i="2" s="1"/>
  <c r="X152" i="2"/>
  <c r="P152" i="2"/>
  <c r="A152" i="2" s="1"/>
  <c r="X151" i="2"/>
  <c r="P151" i="2"/>
  <c r="A151" i="2" s="1"/>
  <c r="X150" i="2"/>
  <c r="P150" i="2"/>
  <c r="A150" i="2" s="1"/>
  <c r="X149" i="2"/>
  <c r="P149" i="2"/>
  <c r="A149" i="2" s="1"/>
  <c r="X148" i="2"/>
  <c r="P148" i="2"/>
  <c r="A148" i="2" s="1"/>
  <c r="X147" i="2"/>
  <c r="P147" i="2"/>
  <c r="A147" i="2" s="1"/>
  <c r="X146" i="2"/>
  <c r="P146" i="2"/>
  <c r="A146" i="2" s="1"/>
  <c r="X145" i="2"/>
  <c r="P145" i="2"/>
  <c r="A145" i="2" s="1"/>
  <c r="X144" i="2"/>
  <c r="P144" i="2"/>
  <c r="A144" i="2" s="1"/>
  <c r="X143" i="2"/>
  <c r="P143" i="2"/>
  <c r="A143" i="2" s="1"/>
  <c r="X142" i="2"/>
  <c r="P142" i="2"/>
  <c r="A142" i="2" s="1"/>
  <c r="X141" i="2"/>
  <c r="P141" i="2"/>
  <c r="A141" i="2" s="1"/>
  <c r="X140" i="2"/>
  <c r="P140" i="2"/>
  <c r="A140" i="2" s="1"/>
  <c r="X139" i="2"/>
  <c r="P139" i="2"/>
  <c r="A139" i="2" s="1"/>
  <c r="X138" i="2"/>
  <c r="P138" i="2"/>
  <c r="A138" i="2" s="1"/>
  <c r="X137" i="2"/>
  <c r="P137" i="2"/>
  <c r="A137" i="2" s="1"/>
  <c r="X136" i="2"/>
  <c r="P136" i="2"/>
  <c r="A136" i="2" s="1"/>
  <c r="X135" i="2"/>
  <c r="P135" i="2"/>
  <c r="A135" i="2" s="1"/>
  <c r="X134" i="2"/>
  <c r="P134" i="2"/>
  <c r="A134" i="2" s="1"/>
  <c r="X133" i="2"/>
  <c r="P133" i="2"/>
  <c r="A133" i="2" s="1"/>
  <c r="X132" i="2"/>
  <c r="P132" i="2"/>
  <c r="A132" i="2" s="1"/>
  <c r="X131" i="2"/>
  <c r="P131" i="2"/>
  <c r="A131" i="2" s="1"/>
  <c r="X130" i="2"/>
  <c r="P130" i="2"/>
  <c r="A130" i="2" s="1"/>
  <c r="X129" i="2"/>
  <c r="P129" i="2"/>
  <c r="A129" i="2" s="1"/>
  <c r="X128" i="2"/>
  <c r="P128" i="2"/>
  <c r="A128" i="2" s="1"/>
  <c r="X127" i="2"/>
  <c r="P127" i="2"/>
  <c r="A127" i="2" s="1"/>
  <c r="V127" i="2" s="1"/>
  <c r="X126" i="2"/>
  <c r="P126" i="2"/>
  <c r="A126" i="2" s="1"/>
  <c r="X125" i="2"/>
  <c r="P125" i="2"/>
  <c r="A125" i="2" s="1"/>
  <c r="X124" i="2"/>
  <c r="P124" i="2"/>
  <c r="A124" i="2" s="1"/>
  <c r="V124" i="2" s="1"/>
  <c r="X123" i="2"/>
  <c r="P123" i="2"/>
  <c r="A123" i="2" s="1"/>
  <c r="X122" i="2"/>
  <c r="P122" i="2"/>
  <c r="A122" i="2" s="1"/>
  <c r="X121" i="2"/>
  <c r="P121" i="2"/>
  <c r="A121" i="2" s="1"/>
  <c r="X120" i="2"/>
  <c r="P120" i="2"/>
  <c r="A120" i="2" s="1"/>
  <c r="X119" i="2"/>
  <c r="P119" i="2"/>
  <c r="A119" i="2" s="1"/>
  <c r="X118" i="2"/>
  <c r="P118" i="2"/>
  <c r="A118" i="2" s="1"/>
  <c r="X117" i="2"/>
  <c r="P117" i="2"/>
  <c r="A117" i="2" s="1"/>
  <c r="X116" i="2"/>
  <c r="P116" i="2"/>
  <c r="A116" i="2" s="1"/>
  <c r="X115" i="2"/>
  <c r="P115" i="2"/>
  <c r="A115" i="2" s="1"/>
  <c r="X114" i="2"/>
  <c r="P114" i="2"/>
  <c r="A114" i="2" s="1"/>
  <c r="X113" i="2"/>
  <c r="P113" i="2"/>
  <c r="A113" i="2" s="1"/>
  <c r="X112" i="2"/>
  <c r="P112" i="2"/>
  <c r="A112" i="2" s="1"/>
  <c r="X111" i="2"/>
  <c r="P111" i="2"/>
  <c r="A111" i="2" s="1"/>
  <c r="X110" i="2"/>
  <c r="P110" i="2"/>
  <c r="A110" i="2" s="1"/>
  <c r="X109" i="2"/>
  <c r="P109" i="2"/>
  <c r="A109" i="2" s="1"/>
  <c r="X108" i="2"/>
  <c r="P108" i="2"/>
  <c r="A108" i="2" s="1"/>
  <c r="X107" i="2"/>
  <c r="P107" i="2"/>
  <c r="A107" i="2" s="1"/>
  <c r="X106" i="2"/>
  <c r="P106" i="2"/>
  <c r="A106" i="2" s="1"/>
  <c r="X105" i="2"/>
  <c r="P105" i="2"/>
  <c r="A105" i="2" s="1"/>
  <c r="X104" i="2"/>
  <c r="P104" i="2"/>
  <c r="A104" i="2" s="1"/>
  <c r="X103" i="2"/>
  <c r="P103" i="2"/>
  <c r="A103" i="2" s="1"/>
  <c r="X102" i="2"/>
  <c r="P102" i="2"/>
  <c r="A102" i="2" s="1"/>
  <c r="X101" i="2"/>
  <c r="P101" i="2"/>
  <c r="A101" i="2" s="1"/>
  <c r="X100" i="2"/>
  <c r="P100" i="2"/>
  <c r="A100" i="2" s="1"/>
  <c r="X99" i="2"/>
  <c r="P99" i="2"/>
  <c r="A99" i="2" s="1"/>
  <c r="X98" i="2"/>
  <c r="P98" i="2"/>
  <c r="A98" i="2" s="1"/>
  <c r="X97" i="2"/>
  <c r="P97" i="2"/>
  <c r="A97" i="2" s="1"/>
  <c r="X96" i="2"/>
  <c r="P96" i="2"/>
  <c r="A96" i="2" s="1"/>
  <c r="X95" i="2"/>
  <c r="P95" i="2"/>
  <c r="A95" i="2" s="1"/>
  <c r="X94" i="2"/>
  <c r="P94" i="2"/>
  <c r="A94" i="2" s="1"/>
  <c r="X93" i="2"/>
  <c r="P93" i="2"/>
  <c r="A93" i="2" s="1"/>
  <c r="X92" i="2"/>
  <c r="P92" i="2"/>
  <c r="A92" i="2" s="1"/>
  <c r="X91" i="2"/>
  <c r="P91" i="2"/>
  <c r="A91" i="2" s="1"/>
  <c r="X90" i="2"/>
  <c r="P90" i="2"/>
  <c r="A90" i="2" s="1"/>
  <c r="X89" i="2"/>
  <c r="P89" i="2"/>
  <c r="A89" i="2" s="1"/>
  <c r="X88" i="2"/>
  <c r="P88" i="2"/>
  <c r="A88" i="2" s="1"/>
  <c r="X87" i="2"/>
  <c r="P87" i="2"/>
  <c r="A87" i="2" s="1"/>
  <c r="X86" i="2"/>
  <c r="P86" i="2"/>
  <c r="A86" i="2" s="1"/>
  <c r="X85" i="2"/>
  <c r="P85" i="2"/>
  <c r="A85" i="2" s="1"/>
  <c r="X84" i="2"/>
  <c r="P84" i="2"/>
  <c r="A84" i="2" s="1"/>
  <c r="X83" i="2"/>
  <c r="P83" i="2"/>
  <c r="A83" i="2" s="1"/>
  <c r="X82" i="2"/>
  <c r="P82" i="2"/>
  <c r="A82" i="2" s="1"/>
  <c r="X81" i="2"/>
  <c r="P81" i="2"/>
  <c r="A81" i="2" s="1"/>
  <c r="X80" i="2"/>
  <c r="P80" i="2"/>
  <c r="A80" i="2" s="1"/>
  <c r="X79" i="2"/>
  <c r="P79" i="2"/>
  <c r="A79" i="2" s="1"/>
  <c r="X78" i="2"/>
  <c r="P78" i="2"/>
  <c r="A78" i="2" s="1"/>
  <c r="X77" i="2"/>
  <c r="P77" i="2"/>
  <c r="A77" i="2" s="1"/>
  <c r="X76" i="2"/>
  <c r="P76" i="2"/>
  <c r="A76" i="2" s="1"/>
  <c r="X75" i="2"/>
  <c r="P75" i="2"/>
  <c r="A75" i="2" s="1"/>
  <c r="X74" i="2"/>
  <c r="P74" i="2"/>
  <c r="A74" i="2" s="1"/>
  <c r="X73" i="2"/>
  <c r="P73" i="2"/>
  <c r="A73" i="2" s="1"/>
  <c r="X72" i="2"/>
  <c r="P72" i="2"/>
  <c r="A72" i="2" s="1"/>
  <c r="X71" i="2"/>
  <c r="P71" i="2"/>
  <c r="A71" i="2" s="1"/>
  <c r="X70" i="2"/>
  <c r="P70" i="2"/>
  <c r="A70" i="2" s="1"/>
  <c r="X69" i="2"/>
  <c r="P69" i="2"/>
  <c r="A69" i="2" s="1"/>
  <c r="X68" i="2"/>
  <c r="P68" i="2"/>
  <c r="A68" i="2" s="1"/>
  <c r="X67" i="2"/>
  <c r="P67" i="2"/>
  <c r="A67" i="2" s="1"/>
  <c r="X66" i="2"/>
  <c r="P66" i="2"/>
  <c r="A66" i="2" s="1"/>
  <c r="X65" i="2"/>
  <c r="P65" i="2"/>
  <c r="A65" i="2" s="1"/>
  <c r="X64" i="2"/>
  <c r="P64" i="2"/>
  <c r="A64" i="2" s="1"/>
  <c r="X63" i="2"/>
  <c r="P63" i="2"/>
  <c r="A63" i="2" s="1"/>
  <c r="X62" i="2"/>
  <c r="P62" i="2"/>
  <c r="A62" i="2" s="1"/>
  <c r="X61" i="2"/>
  <c r="P61" i="2"/>
  <c r="A61" i="2" s="1"/>
  <c r="X60" i="2"/>
  <c r="P60" i="2"/>
  <c r="A60" i="2" s="1"/>
  <c r="X59" i="2"/>
  <c r="P59" i="2"/>
  <c r="A59" i="2" s="1"/>
  <c r="X58" i="2"/>
  <c r="P58" i="2"/>
  <c r="A58" i="2" s="1"/>
  <c r="X57" i="2"/>
  <c r="P57" i="2"/>
  <c r="A57" i="2" s="1"/>
  <c r="X56" i="2"/>
  <c r="P56" i="2"/>
  <c r="A56" i="2" s="1"/>
  <c r="X55" i="2"/>
  <c r="P55" i="2"/>
  <c r="A55" i="2" s="1"/>
  <c r="X54" i="2"/>
  <c r="P54" i="2"/>
  <c r="A54" i="2" s="1"/>
  <c r="X53" i="2"/>
  <c r="P53" i="2"/>
  <c r="A53" i="2" s="1"/>
  <c r="X52" i="2"/>
  <c r="P52" i="2"/>
  <c r="A52" i="2" s="1"/>
  <c r="X51" i="2"/>
  <c r="P51" i="2"/>
  <c r="A51" i="2" s="1"/>
  <c r="X50" i="2"/>
  <c r="P50" i="2"/>
  <c r="A50" i="2" s="1"/>
  <c r="X49" i="2"/>
  <c r="P49" i="2"/>
  <c r="A49" i="2" s="1"/>
  <c r="X48" i="2"/>
  <c r="P48" i="2"/>
  <c r="A48" i="2" s="1"/>
  <c r="X47" i="2"/>
  <c r="P47" i="2"/>
  <c r="A47" i="2" s="1"/>
  <c r="X46" i="2"/>
  <c r="P46" i="2"/>
  <c r="A46" i="2" s="1"/>
  <c r="X45" i="2"/>
  <c r="P45" i="2"/>
  <c r="A45" i="2" s="1"/>
  <c r="X44" i="2"/>
  <c r="P44" i="2"/>
  <c r="A44" i="2" s="1"/>
  <c r="X43" i="2"/>
  <c r="P43" i="2"/>
  <c r="A43" i="2" s="1"/>
  <c r="X42" i="2"/>
  <c r="P42" i="2"/>
  <c r="A42" i="2" s="1"/>
  <c r="X41" i="2"/>
  <c r="P41" i="2"/>
  <c r="A41" i="2" s="1"/>
  <c r="X40" i="2"/>
  <c r="P40" i="2"/>
  <c r="A40" i="2" s="1"/>
  <c r="X39" i="2"/>
  <c r="P39" i="2"/>
  <c r="A39" i="2" s="1"/>
  <c r="X38" i="2"/>
  <c r="P38" i="2"/>
  <c r="A38" i="2" s="1"/>
  <c r="X37" i="2"/>
  <c r="P37" i="2"/>
  <c r="A37" i="2" s="1"/>
  <c r="X36" i="2"/>
  <c r="P36" i="2"/>
  <c r="A36" i="2" s="1"/>
  <c r="X35" i="2"/>
  <c r="P35" i="2"/>
  <c r="A35" i="2" s="1"/>
  <c r="X34" i="2"/>
  <c r="P34" i="2"/>
  <c r="A34" i="2" s="1"/>
  <c r="X33" i="2"/>
  <c r="P33" i="2"/>
  <c r="A33" i="2" s="1"/>
  <c r="X32" i="2"/>
  <c r="P32" i="2"/>
  <c r="A32" i="2" s="1"/>
  <c r="X31" i="2"/>
  <c r="P31" i="2"/>
  <c r="A31" i="2" s="1"/>
  <c r="X30" i="2"/>
  <c r="P30" i="2"/>
  <c r="A30" i="2" s="1"/>
  <c r="X29" i="2"/>
  <c r="P29" i="2"/>
  <c r="A29" i="2" s="1"/>
  <c r="X28" i="2"/>
  <c r="P28" i="2"/>
  <c r="A28" i="2" s="1"/>
  <c r="X27" i="2"/>
  <c r="P27" i="2"/>
  <c r="A27" i="2" s="1"/>
  <c r="X26" i="2"/>
  <c r="P26" i="2"/>
  <c r="A26" i="2" s="1"/>
  <c r="X25" i="2"/>
  <c r="P25" i="2"/>
  <c r="A25" i="2" s="1"/>
  <c r="X24" i="2"/>
  <c r="P24" i="2"/>
  <c r="A24" i="2" s="1"/>
  <c r="X23" i="2"/>
  <c r="P23" i="2"/>
  <c r="A23" i="2" s="1"/>
  <c r="X22" i="2"/>
  <c r="P22" i="2"/>
  <c r="A22" i="2" s="1"/>
  <c r="X21" i="2"/>
  <c r="P21" i="2"/>
  <c r="A21" i="2" s="1"/>
  <c r="X20" i="2"/>
  <c r="P20" i="2"/>
  <c r="A20" i="2" s="1"/>
  <c r="X19" i="2"/>
  <c r="P19" i="2"/>
  <c r="A19" i="2" s="1"/>
  <c r="X18" i="2"/>
  <c r="P18" i="2"/>
  <c r="A18" i="2" s="1"/>
  <c r="X17" i="2"/>
  <c r="P17" i="2"/>
  <c r="A17" i="2" s="1"/>
  <c r="X16" i="2"/>
  <c r="P16" i="2"/>
  <c r="A16" i="2" s="1"/>
  <c r="X15" i="2"/>
  <c r="P15" i="2"/>
  <c r="A15" i="2" s="1"/>
  <c r="X14" i="2"/>
  <c r="P14" i="2"/>
  <c r="A14" i="2" s="1"/>
  <c r="X13" i="2"/>
  <c r="P13" i="2"/>
  <c r="A13" i="2" s="1"/>
  <c r="X12" i="2"/>
  <c r="P12" i="2"/>
  <c r="A12" i="2" s="1"/>
  <c r="X11" i="2"/>
  <c r="P11" i="2"/>
  <c r="A11" i="2" s="1"/>
  <c r="X10" i="2"/>
  <c r="P10" i="2"/>
  <c r="A10" i="2" s="1"/>
  <c r="X9" i="2"/>
  <c r="P9" i="2"/>
  <c r="A9" i="2" s="1"/>
  <c r="X8" i="2"/>
  <c r="P8" i="2"/>
  <c r="A8" i="2" s="1"/>
  <c r="X7" i="2"/>
  <c r="P7" i="2"/>
  <c r="A7" i="2" s="1"/>
  <c r="P6" i="2"/>
  <c r="A6" i="2" s="1"/>
  <c r="A4" i="2"/>
  <c r="A5" i="11" s="1"/>
  <c r="U1" i="2"/>
  <c r="V243" i="2" l="1"/>
  <c r="V90" i="2"/>
  <c r="V117" i="2"/>
  <c r="V135" i="2"/>
  <c r="V150" i="2"/>
  <c r="V156" i="2"/>
  <c r="V165" i="2"/>
  <c r="V168" i="2"/>
  <c r="V171" i="2"/>
  <c r="V174" i="2"/>
  <c r="V234" i="2"/>
  <c r="V237" i="2"/>
  <c r="V240" i="2"/>
  <c r="V152" i="2"/>
  <c r="V176" i="2"/>
  <c r="V242" i="2"/>
  <c r="V245" i="2"/>
  <c r="V251" i="2"/>
  <c r="V254" i="2"/>
  <c r="V71" i="2"/>
  <c r="V83" i="2"/>
  <c r="V206" i="2"/>
  <c r="V227" i="2"/>
  <c r="V94" i="2"/>
  <c r="V106" i="2"/>
  <c r="V112" i="2"/>
  <c r="V115" i="2"/>
  <c r="V121" i="2"/>
  <c r="V142" i="2"/>
  <c r="V151" i="2"/>
  <c r="V63" i="2"/>
  <c r="V69" i="2"/>
  <c r="V75" i="2"/>
  <c r="V84" i="2"/>
  <c r="V102" i="2"/>
  <c r="V89" i="2"/>
  <c r="V153" i="2"/>
  <c r="V247" i="2"/>
  <c r="V128" i="2"/>
  <c r="V146" i="2"/>
  <c r="V210" i="2"/>
  <c r="V108" i="2"/>
  <c r="V93" i="2"/>
  <c r="V119" i="2"/>
  <c r="V122" i="2"/>
  <c r="V123" i="2"/>
  <c r="V130" i="2"/>
  <c r="V133" i="2"/>
  <c r="V136" i="2"/>
  <c r="V139" i="2"/>
  <c r="V147" i="2"/>
  <c r="V241" i="2"/>
  <c r="V36" i="2"/>
  <c r="V42" i="2"/>
  <c r="V48" i="2"/>
  <c r="V54" i="2"/>
  <c r="V60" i="2"/>
  <c r="V72" i="2"/>
  <c r="V78" i="2"/>
  <c r="V81" i="2"/>
  <c r="V100" i="2"/>
  <c r="V158" i="2"/>
  <c r="V183" i="2"/>
  <c r="V195" i="2"/>
  <c r="V201" i="2"/>
  <c r="V204" i="2"/>
  <c r="V207" i="2"/>
  <c r="V213" i="2"/>
  <c r="V228" i="2"/>
  <c r="V52" i="2"/>
  <c r="V64" i="2"/>
  <c r="V70" i="2"/>
  <c r="V88" i="2"/>
  <c r="V96" i="2"/>
  <c r="V99" i="2"/>
  <c r="V107" i="2"/>
  <c r="V157" i="2"/>
  <c r="V160" i="2"/>
  <c r="V163" i="2"/>
  <c r="V214" i="2"/>
  <c r="V221" i="2"/>
  <c r="V230" i="2"/>
  <c r="V248" i="2"/>
  <c r="V111" i="2"/>
  <c r="V118" i="2"/>
  <c r="V145" i="2"/>
  <c r="V44" i="2"/>
  <c r="V66" i="2"/>
  <c r="V77" i="2"/>
  <c r="V87" i="2"/>
  <c r="V105" i="2"/>
  <c r="V129" i="2"/>
  <c r="V95" i="2"/>
  <c r="V101" i="2"/>
  <c r="V109" i="2"/>
  <c r="V166" i="2"/>
  <c r="V169" i="2"/>
  <c r="V172" i="2"/>
  <c r="V182" i="2"/>
  <c r="V185" i="2"/>
  <c r="V188" i="2"/>
  <c r="V194" i="2"/>
  <c r="V196" i="2"/>
  <c r="V197" i="2"/>
  <c r="V209" i="2"/>
  <c r="V216" i="2"/>
  <c r="V219" i="2"/>
  <c r="V225" i="2"/>
  <c r="V236" i="2"/>
  <c r="V239" i="2"/>
  <c r="V246" i="2"/>
  <c r="V252" i="2"/>
  <c r="V65" i="2"/>
  <c r="V76" i="2"/>
  <c r="V79" i="2"/>
  <c r="V82" i="2"/>
  <c r="V134" i="2"/>
  <c r="V148" i="2"/>
  <c r="V159" i="2"/>
  <c r="V162" i="2"/>
  <c r="V68" i="2"/>
  <c r="V192" i="2"/>
  <c r="V40" i="2"/>
  <c r="V53" i="2"/>
  <c r="V41" i="2"/>
  <c r="V50" i="2"/>
  <c r="V73" i="2"/>
  <c r="V38" i="2"/>
  <c r="V43" i="2"/>
  <c r="V45" i="2"/>
  <c r="V56" i="2"/>
  <c r="V85" i="2"/>
  <c r="V37" i="2"/>
  <c r="V39" i="2"/>
  <c r="V49" i="2"/>
  <c r="V51" i="2"/>
  <c r="V92" i="2"/>
  <c r="V104" i="2"/>
  <c r="V61" i="2"/>
  <c r="V33" i="2"/>
  <c r="V34" i="2"/>
  <c r="V132" i="2"/>
  <c r="V91" i="2"/>
  <c r="V97" i="2"/>
  <c r="V46" i="2"/>
  <c r="V58" i="2"/>
  <c r="V74" i="2"/>
  <c r="V86" i="2"/>
  <c r="V113" i="2"/>
  <c r="V35" i="2"/>
  <c r="V47" i="2"/>
  <c r="V55" i="2"/>
  <c r="V57" i="2"/>
  <c r="V59" i="2"/>
  <c r="V62" i="2"/>
  <c r="V67" i="2"/>
  <c r="V80" i="2"/>
  <c r="V114" i="2"/>
  <c r="V126" i="2"/>
  <c r="V110" i="2"/>
  <c r="V116" i="2"/>
  <c r="V189" i="2"/>
  <c r="V98" i="2"/>
  <c r="V120" i="2"/>
  <c r="V125" i="2"/>
  <c r="V137" i="2"/>
  <c r="V140" i="2"/>
  <c r="V143" i="2"/>
  <c r="V131" i="2"/>
  <c r="V103" i="2"/>
  <c r="V180" i="2"/>
  <c r="V149" i="2"/>
  <c r="V161" i="2"/>
  <c r="V191" i="2"/>
  <c r="V138" i="2"/>
  <c r="V141" i="2"/>
  <c r="V144" i="2"/>
  <c r="V155" i="2"/>
  <c r="V175" i="2"/>
  <c r="V186" i="2"/>
  <c r="V164" i="2"/>
  <c r="V167" i="2"/>
  <c r="V170" i="2"/>
  <c r="V173" i="2"/>
  <c r="V181" i="2"/>
  <c r="V184" i="2"/>
  <c r="V193" i="2"/>
  <c r="V177" i="2"/>
  <c r="V179" i="2"/>
  <c r="V187" i="2"/>
  <c r="V217" i="2"/>
  <c r="V208" i="2"/>
  <c r="V222" i="2"/>
  <c r="V203" i="2"/>
  <c r="V211" i="2"/>
  <c r="V212" i="2"/>
  <c r="V220" i="2"/>
  <c r="V223" i="2"/>
  <c r="V198" i="2"/>
  <c r="V200" i="2"/>
  <c r="V215" i="2"/>
  <c r="V224" i="2"/>
  <c r="V218" i="2"/>
  <c r="V229" i="2"/>
  <c r="V231" i="2"/>
  <c r="V233" i="2"/>
  <c r="V238" i="2"/>
  <c r="V249" i="2"/>
  <c r="V244" i="2"/>
  <c r="V250" i="2"/>
  <c r="V255" i="2"/>
  <c r="V253" i="2"/>
  <c r="V6" i="2" l="1"/>
  <c r="V8" i="2"/>
  <c r="V10" i="2"/>
  <c r="V9" i="2"/>
  <c r="V7" i="2"/>
  <c r="V11" i="2"/>
  <c r="V14" i="2"/>
  <c r="V12" i="2"/>
  <c r="V13" i="2"/>
  <c r="V19" i="2"/>
  <c r="V16" i="2"/>
  <c r="V15" i="2"/>
  <c r="V17" i="2"/>
  <c r="V20" i="2"/>
  <c r="V18" i="2"/>
  <c r="V22" i="2"/>
  <c r="V21" i="2"/>
  <c r="V24" i="2"/>
  <c r="V25" i="2"/>
  <c r="V23" i="2"/>
  <c r="V27" i="2"/>
  <c r="V26" i="2"/>
  <c r="V28" i="2"/>
  <c r="V29" i="2"/>
  <c r="V32" i="2"/>
  <c r="V30" i="2"/>
  <c r="V31" i="2"/>
  <c r="U3" i="1" l="1"/>
  <c r="U4" i="1" s="1"/>
  <c r="U5" i="1" l="1"/>
  <c r="U6" i="1" s="1"/>
  <c r="A3" i="11" l="1"/>
  <c r="A3" i="2"/>
  <c r="A3" i="6"/>
  <c r="A3" i="3"/>
  <c r="A3" i="7"/>
  <c r="A3" i="4"/>
  <c r="A3" i="5"/>
  <c r="AH3" i="8"/>
  <c r="AH4" i="8"/>
  <c r="AH5" i="8"/>
  <c r="AH6" i="8"/>
  <c r="AH7" i="8"/>
  <c r="AH8" i="8"/>
  <c r="AH9" i="8"/>
  <c r="AH10" i="8"/>
  <c r="AH11" i="8"/>
  <c r="AH12" i="8"/>
  <c r="AH13" i="8"/>
  <c r="AH14" i="8"/>
  <c r="AH15" i="8"/>
  <c r="AH16" i="8"/>
  <c r="AH17" i="8"/>
  <c r="AH18" i="8"/>
  <c r="AH19" i="8"/>
  <c r="AH20" i="8"/>
  <c r="AH21" i="8"/>
  <c r="AH22" i="8"/>
  <c r="AH23" i="8"/>
  <c r="AH24" i="8"/>
  <c r="AH25" i="8"/>
  <c r="AH26" i="8"/>
  <c r="AH27" i="8"/>
  <c r="AH28" i="8"/>
  <c r="AH29" i="8"/>
  <c r="AH30" i="8"/>
  <c r="AH31" i="8"/>
  <c r="AH32" i="8"/>
  <c r="AH33" i="8"/>
  <c r="AH34" i="8"/>
  <c r="AH35" i="8"/>
  <c r="AH36" i="8"/>
  <c r="AH37" i="8"/>
  <c r="AH38" i="8"/>
  <c r="AH39" i="8"/>
  <c r="AH40" i="8"/>
  <c r="AH41" i="8"/>
  <c r="AH42" i="8"/>
  <c r="AH43" i="8"/>
  <c r="AH44" i="8"/>
  <c r="AH45" i="8"/>
  <c r="AH46" i="8"/>
  <c r="AH47" i="8"/>
  <c r="AH48" i="8"/>
  <c r="AH49" i="8"/>
  <c r="AH50" i="8"/>
  <c r="AH51" i="8"/>
  <c r="AH52" i="8"/>
  <c r="AH53" i="8"/>
  <c r="AH54" i="8"/>
  <c r="AH55" i="8"/>
  <c r="AH56" i="8"/>
  <c r="AH57" i="8"/>
  <c r="AH58" i="8"/>
  <c r="AH59" i="8"/>
  <c r="AH60" i="8"/>
  <c r="AH2" i="8"/>
  <c r="S1" i="8" l="1"/>
  <c r="T1" i="8" s="1"/>
  <c r="N2" i="8" s="1"/>
  <c r="N3" i="8" l="1"/>
  <c r="N4" i="8" s="1"/>
  <c r="N5" i="8" l="1"/>
  <c r="N6" i="8" l="1"/>
  <c r="N7" i="8" l="1"/>
  <c r="N41" i="8"/>
  <c r="N8" i="8" l="1"/>
  <c r="N42" i="8"/>
  <c r="N43" i="8" s="1"/>
  <c r="N9" i="8" l="1"/>
  <c r="N10" i="8"/>
  <c r="N11" i="8"/>
  <c r="N44" i="8"/>
  <c r="N12" i="8" l="1"/>
  <c r="N45" i="8"/>
  <c r="N13" i="8" l="1"/>
  <c r="N46" i="8"/>
  <c r="N14" i="8" l="1"/>
  <c r="N47" i="8"/>
  <c r="N15" i="8" l="1"/>
  <c r="N16" i="8" l="1"/>
  <c r="N17" i="8" l="1"/>
  <c r="N18" i="8" l="1"/>
  <c r="N19" i="8"/>
  <c r="N20" i="8" s="1"/>
  <c r="N21" i="8" s="1"/>
  <c r="N22" i="8" s="1"/>
  <c r="N23" i="8" s="1"/>
  <c r="N24" i="8" l="1"/>
  <c r="N25" i="8" s="1"/>
  <c r="N26" i="8" s="1"/>
  <c r="N27" i="8" l="1"/>
  <c r="N28" i="8" l="1"/>
  <c r="N29" i="8" s="1"/>
  <c r="N30" i="8" l="1"/>
  <c r="N31" i="8" s="1"/>
  <c r="N34" i="8"/>
  <c r="N35" i="8" s="1"/>
  <c r="N36" i="8" s="1"/>
  <c r="N37" i="8" s="1"/>
  <c r="N38" i="8" s="1"/>
  <c r="N39" i="8" s="1"/>
  <c r="N40" i="8" s="1"/>
  <c r="W2" i="8"/>
  <c r="N32" i="8" l="1"/>
  <c r="W5" i="8"/>
  <c r="W4" i="8"/>
  <c r="W3" i="8"/>
  <c r="B106" i="8"/>
  <c r="B230" i="8"/>
  <c r="B69" i="8"/>
  <c r="B473" i="8"/>
  <c r="B666" i="8"/>
  <c r="B408" i="8"/>
  <c r="B368" i="8"/>
  <c r="B544" i="8"/>
  <c r="B272" i="8"/>
  <c r="B136" i="8"/>
  <c r="B538" i="8"/>
  <c r="B163" i="8"/>
  <c r="B127" i="8"/>
  <c r="B308" i="8"/>
  <c r="B549" i="8"/>
  <c r="B625" i="8"/>
  <c r="B461" i="8"/>
  <c r="B300" i="8"/>
  <c r="B178" i="8"/>
  <c r="B527" i="8"/>
  <c r="B353" i="8"/>
  <c r="B602" i="8"/>
  <c r="B61" i="8"/>
  <c r="B336" i="8"/>
  <c r="B250" i="8"/>
  <c r="B519" i="8"/>
  <c r="B492" i="8"/>
  <c r="B443" i="8"/>
  <c r="B652" i="8"/>
  <c r="B639" i="8"/>
  <c r="B323" i="8"/>
  <c r="B280" i="8"/>
  <c r="B562" i="8"/>
  <c r="B496" i="8"/>
  <c r="B149" i="8"/>
  <c r="B345" i="8"/>
  <c r="B219" i="8"/>
  <c r="B423" i="8"/>
  <c r="B90" i="8"/>
  <c r="B86" i="8"/>
  <c r="W26" i="8" l="1"/>
  <c r="W20" i="8"/>
  <c r="B607" i="8"/>
  <c r="A607" i="8" s="1"/>
  <c r="W18" i="8"/>
  <c r="W13" i="8"/>
  <c r="N33" i="8"/>
  <c r="W6" i="8" s="1"/>
  <c r="B603" i="8"/>
  <c r="A603" i="8" s="1"/>
  <c r="W12" i="8"/>
  <c r="Z1" i="8"/>
  <c r="B564" i="8"/>
  <c r="B321" i="8"/>
  <c r="B262" i="8"/>
  <c r="A262" i="8" s="1"/>
  <c r="B267" i="8"/>
  <c r="B268" i="8"/>
  <c r="B327" i="8"/>
  <c r="B590" i="8"/>
  <c r="A590" i="8" s="1"/>
  <c r="B580" i="8"/>
  <c r="B594" i="8"/>
  <c r="B587" i="8"/>
  <c r="B252" i="8"/>
  <c r="A252" i="8" s="1"/>
  <c r="B569" i="8"/>
  <c r="B591" i="8"/>
  <c r="B568" i="8"/>
  <c r="B612" i="8"/>
  <c r="A612" i="8" s="1"/>
  <c r="B311" i="8"/>
  <c r="B325" i="8"/>
  <c r="B571" i="8"/>
  <c r="B567" i="8"/>
  <c r="B575" i="8"/>
  <c r="B329" i="8"/>
  <c r="B586" i="8"/>
  <c r="A586" i="8" s="1"/>
  <c r="B606" i="8"/>
  <c r="A606" i="8" s="1"/>
  <c r="B255" i="8"/>
  <c r="B251" i="8"/>
  <c r="A251" i="8" s="1"/>
  <c r="B312" i="8"/>
  <c r="B608" i="8"/>
  <c r="A608" i="8" s="1"/>
  <c r="B593" i="8"/>
  <c r="B309" i="8"/>
  <c r="B563" i="8"/>
  <c r="A563" i="8" s="1"/>
  <c r="B314" i="8"/>
  <c r="B259" i="8"/>
  <c r="B318" i="8"/>
  <c r="B317" i="8"/>
  <c r="B584" i="8"/>
  <c r="A584" i="8" s="1"/>
  <c r="B577" i="8"/>
  <c r="A577" i="8" s="1"/>
  <c r="B573" i="8"/>
  <c r="A573" i="8" s="1"/>
  <c r="B581" i="8"/>
  <c r="A581" i="8" s="1"/>
  <c r="B592" i="8"/>
  <c r="B257" i="8"/>
  <c r="A257" i="8" s="1"/>
  <c r="B258" i="8"/>
  <c r="A258" i="8" s="1"/>
  <c r="B585" i="8"/>
  <c r="A585" i="8" s="1"/>
  <c r="B322" i="8"/>
  <c r="B253" i="8"/>
  <c r="A253" i="8" s="1"/>
  <c r="B572" i="8"/>
  <c r="A572" i="8" s="1"/>
  <c r="B609" i="8"/>
  <c r="A609" i="8" s="1"/>
  <c r="B256" i="8"/>
  <c r="B265" i="8"/>
  <c r="A265" i="8" s="1"/>
  <c r="B589" i="8"/>
  <c r="A589" i="8" s="1"/>
  <c r="B582" i="8"/>
  <c r="B310" i="8"/>
  <c r="B570" i="8"/>
  <c r="A570" i="8" s="1"/>
  <c r="B328" i="8"/>
  <c r="B266" i="8"/>
  <c r="A266" i="8" s="1"/>
  <c r="B326" i="8"/>
  <c r="B315" i="8"/>
  <c r="B588" i="8"/>
  <c r="A588" i="8" s="1"/>
  <c r="B254" i="8"/>
  <c r="A254" i="8" s="1"/>
  <c r="B576" i="8"/>
  <c r="A576" i="8" s="1"/>
  <c r="B264" i="8"/>
  <c r="A264" i="8" s="1"/>
  <c r="B313" i="8"/>
  <c r="B566" i="8"/>
  <c r="A566" i="8" s="1"/>
  <c r="B583" i="8"/>
  <c r="A583" i="8" s="1"/>
  <c r="B579" i="8"/>
  <c r="B263" i="8"/>
  <c r="B578" i="8"/>
  <c r="A578" i="8" s="1"/>
  <c r="B604" i="8"/>
  <c r="A604" i="8" s="1"/>
  <c r="B574" i="8"/>
  <c r="A574" i="8" s="1"/>
  <c r="B260" i="8"/>
  <c r="A260" i="8" s="1"/>
  <c r="B320" i="8"/>
  <c r="B316" i="8"/>
  <c r="B324" i="8"/>
  <c r="B319" i="8"/>
  <c r="B565" i="8"/>
  <c r="A565" i="8" s="1"/>
  <c r="B261" i="8"/>
  <c r="A261" i="8" s="1"/>
  <c r="A666" i="8"/>
  <c r="A90" i="8"/>
  <c r="A256" i="8"/>
  <c r="A336" i="8"/>
  <c r="A575" i="8"/>
  <c r="A345" i="8"/>
  <c r="A587" i="8"/>
  <c r="A492" i="8"/>
  <c r="A40" i="8"/>
  <c r="A443" i="8"/>
  <c r="A564" i="8"/>
  <c r="A527" i="8"/>
  <c r="A591" i="8"/>
  <c r="A602" i="8"/>
  <c r="A461" i="8"/>
  <c r="A652" i="8"/>
  <c r="A579" i="8"/>
  <c r="A11" i="8"/>
  <c r="A61" i="8"/>
  <c r="A568" i="8"/>
  <c r="A300" i="8"/>
  <c r="A67" i="8"/>
  <c r="A255" i="8"/>
  <c r="A562" i="8"/>
  <c r="A259" i="8"/>
  <c r="A594" i="8"/>
  <c r="A250" i="8"/>
  <c r="A580" i="8"/>
  <c r="A136" i="8"/>
  <c r="A69" i="8"/>
  <c r="A22" i="8"/>
  <c r="A353" i="8"/>
  <c r="A268" i="8"/>
  <c r="A219" i="8"/>
  <c r="A593" i="8"/>
  <c r="A272" i="8"/>
  <c r="A571" i="8"/>
  <c r="A582" i="8"/>
  <c r="A639" i="8"/>
  <c r="A625" i="8"/>
  <c r="A569" i="8"/>
  <c r="A441" i="8"/>
  <c r="A567" i="8"/>
  <c r="A544" i="8"/>
  <c r="A538" i="8"/>
  <c r="A149" i="8"/>
  <c r="A519" i="8"/>
  <c r="A267" i="8"/>
  <c r="A263" i="8"/>
  <c r="A592" i="8"/>
  <c r="A496" i="8"/>
  <c r="A86" i="8"/>
  <c r="B611" i="8" l="1"/>
  <c r="A611" i="8" s="1"/>
  <c r="B554" i="8"/>
  <c r="B386" i="8"/>
  <c r="B87" i="8"/>
  <c r="A87" i="8" s="1"/>
  <c r="B181" i="8"/>
  <c r="B541" i="8"/>
  <c r="A541" i="8" s="1"/>
  <c r="B302" i="8"/>
  <c r="A302" i="8" s="1"/>
  <c r="B241" i="8"/>
  <c r="B614" i="8"/>
  <c r="A614" i="8" s="1"/>
  <c r="B610" i="8"/>
  <c r="A610" i="8" s="1"/>
  <c r="B359" i="8"/>
  <c r="A359" i="8" s="1"/>
  <c r="B134" i="8"/>
  <c r="A134" i="8" s="1"/>
  <c r="B561" i="8"/>
  <c r="A561" i="8" s="1"/>
  <c r="B304" i="8"/>
  <c r="A304" i="8" s="1"/>
  <c r="B397" i="8"/>
  <c r="B456" i="8"/>
  <c r="A456" i="8" s="1"/>
  <c r="B651" i="8"/>
  <c r="A651" i="8" s="1"/>
  <c r="B636" i="8"/>
  <c r="A636" i="8" s="1"/>
  <c r="B220" i="8"/>
  <c r="A220" i="8" s="1"/>
  <c r="B459" i="8"/>
  <c r="A459" i="8" s="1"/>
  <c r="B113" i="8"/>
  <c r="B605" i="8"/>
  <c r="A605" i="8" s="1"/>
  <c r="B436" i="8"/>
  <c r="B155" i="8"/>
  <c r="A155" i="8" s="1"/>
  <c r="B223" i="8"/>
  <c r="A223" i="8" s="1"/>
  <c r="B128" i="8"/>
  <c r="B214" i="8"/>
  <c r="B347" i="8"/>
  <c r="A347" i="8" s="1"/>
  <c r="B373" i="8"/>
  <c r="B12" i="8"/>
  <c r="A12" i="8" s="1"/>
  <c r="B391" i="8"/>
  <c r="B381" i="8"/>
  <c r="B248" i="8"/>
  <c r="A248" i="8" s="1"/>
  <c r="B231" i="8"/>
  <c r="B153" i="8"/>
  <c r="A153" i="8" s="1"/>
  <c r="B148" i="8"/>
  <c r="A148" i="8" s="1"/>
  <c r="B529" i="8"/>
  <c r="A529" i="8" s="1"/>
  <c r="B457" i="8"/>
  <c r="A457" i="8" s="1"/>
  <c r="B559" i="8"/>
  <c r="A559" i="8" s="1"/>
  <c r="B160" i="8"/>
  <c r="A160" i="8" s="1"/>
  <c r="B204" i="8"/>
  <c r="B182" i="8"/>
  <c r="B613" i="8"/>
  <c r="A613" i="8" s="1"/>
  <c r="B196" i="8"/>
  <c r="B124" i="8"/>
  <c r="B66" i="8"/>
  <c r="A66" i="8" s="1"/>
  <c r="B489" i="8"/>
  <c r="A489" i="8" s="1"/>
  <c r="B107" i="8"/>
  <c r="B16" i="8"/>
  <c r="B18" i="8"/>
  <c r="A18" i="8" s="1"/>
  <c r="B546" i="8"/>
  <c r="B535" i="8"/>
  <c r="A535" i="8" s="1"/>
  <c r="B599" i="8"/>
  <c r="A599" i="8" s="1"/>
  <c r="B450" i="8"/>
  <c r="A450" i="8" s="1"/>
  <c r="B548" i="8"/>
  <c r="W22" i="8"/>
  <c r="W17" i="8"/>
  <c r="W8" i="8"/>
  <c r="W25" i="8"/>
  <c r="W21" i="8"/>
  <c r="W9" i="8"/>
  <c r="W19" i="8"/>
  <c r="W14" i="8"/>
  <c r="W15" i="8"/>
  <c r="W10" i="8"/>
  <c r="W16" i="8"/>
  <c r="W23" i="8"/>
  <c r="W11" i="8"/>
  <c r="W7" i="8"/>
  <c r="W24" i="8"/>
  <c r="B170" i="8" l="1"/>
  <c r="B59" i="8"/>
  <c r="B405" i="8"/>
  <c r="A405" i="8" s="1"/>
  <c r="B530" i="8"/>
  <c r="A530" i="8" s="1"/>
  <c r="B62" i="8"/>
  <c r="A62" i="8" s="1"/>
  <c r="B175" i="8"/>
  <c r="B484" i="8"/>
  <c r="B112" i="8"/>
  <c r="B203" i="8"/>
  <c r="B105" i="8"/>
  <c r="B467" i="8"/>
  <c r="A467" i="8" s="1"/>
  <c r="B179" i="8"/>
  <c r="B292" i="8"/>
  <c r="B41" i="8"/>
  <c r="B417" i="8"/>
  <c r="B655" i="8"/>
  <c r="A655" i="8" s="1"/>
  <c r="B50" i="8"/>
  <c r="B147" i="8"/>
  <c r="A147" i="8" s="1"/>
  <c r="B598" i="8"/>
  <c r="A598" i="8" s="1"/>
  <c r="B84" i="8"/>
  <c r="A84" i="8" s="1"/>
  <c r="B73" i="8"/>
  <c r="A73" i="8" s="1"/>
  <c r="B202" i="8"/>
  <c r="B332" i="8"/>
  <c r="B56" i="8"/>
  <c r="B114" i="8"/>
  <c r="B472" i="8"/>
  <c r="B531" i="8"/>
  <c r="A531" i="8" s="1"/>
  <c r="B6" i="8"/>
  <c r="A6" i="8" s="1"/>
  <c r="B631" i="8"/>
  <c r="A631" i="8" s="1"/>
  <c r="B120" i="8"/>
  <c r="B150" i="8"/>
  <c r="A150" i="8" s="1"/>
  <c r="B542" i="8"/>
  <c r="A542" i="8" s="1"/>
  <c r="B445" i="8"/>
  <c r="A445" i="8" s="1"/>
  <c r="B339" i="8"/>
  <c r="A339" i="8" s="1"/>
  <c r="B596" i="8"/>
  <c r="A596" i="8" s="1"/>
  <c r="B522" i="8"/>
  <c r="A522" i="8" s="1"/>
  <c r="B99" i="8"/>
  <c r="A99" i="8" s="1"/>
  <c r="B57" i="8"/>
  <c r="B640" i="8"/>
  <c r="A640" i="8" s="1"/>
  <c r="B403" i="8"/>
  <c r="B500" i="8"/>
  <c r="A500" i="8" s="1"/>
  <c r="B122" i="8"/>
  <c r="B285" i="8"/>
  <c r="B115" i="8"/>
  <c r="B275" i="8"/>
  <c r="A275" i="8" s="1"/>
  <c r="B27" i="8"/>
  <c r="A27" i="8" s="1"/>
  <c r="B507" i="8"/>
  <c r="A507" i="8" s="1"/>
  <c r="B189" i="8"/>
  <c r="B659" i="8"/>
  <c r="A659" i="8" s="1"/>
  <c r="B152" i="8"/>
  <c r="A152" i="8" s="1"/>
  <c r="B180" i="8"/>
  <c r="B422" i="8"/>
  <c r="B424" i="8"/>
  <c r="B140" i="8"/>
  <c r="A140" i="8" s="1"/>
  <c r="B166" i="8"/>
  <c r="B298" i="8"/>
  <c r="A298" i="8" s="1"/>
  <c r="B36" i="8"/>
  <c r="A36" i="8" s="1"/>
  <c r="B488" i="8"/>
  <c r="B13" i="8"/>
  <c r="A13" i="8" s="1"/>
  <c r="B247" i="8"/>
  <c r="B225" i="8"/>
  <c r="A225" i="8" s="1"/>
  <c r="B38" i="8"/>
  <c r="A38" i="8" s="1"/>
  <c r="B637" i="8"/>
  <c r="A637" i="8" s="1"/>
  <c r="B5" i="8"/>
  <c r="A5" i="8" s="1"/>
  <c r="B173" i="8"/>
  <c r="B642" i="8"/>
  <c r="A642" i="8" s="1"/>
  <c r="B477" i="8"/>
  <c r="B671" i="8"/>
  <c r="A671" i="8" s="1"/>
  <c r="B390" i="8"/>
  <c r="B177" i="8"/>
  <c r="B21" i="8"/>
  <c r="B70" i="8"/>
  <c r="A70" i="8" s="1"/>
  <c r="B185" i="8"/>
  <c r="B78" i="8"/>
  <c r="A78" i="8" s="1"/>
  <c r="B649" i="8"/>
  <c r="A649" i="8" s="1"/>
  <c r="B468" i="8"/>
  <c r="A468" i="8" s="1"/>
  <c r="B37" i="8"/>
  <c r="A37" i="8" s="1"/>
  <c r="B371" i="8"/>
  <c r="B480" i="8"/>
  <c r="B89" i="8"/>
  <c r="A89" i="8" s="1"/>
  <c r="B553" i="8"/>
  <c r="B77" i="8"/>
  <c r="A77" i="8" s="1"/>
  <c r="B100" i="8"/>
  <c r="A100" i="8" s="1"/>
  <c r="B540" i="8"/>
  <c r="A540" i="8" s="1"/>
  <c r="B669" i="8"/>
  <c r="B24" i="8"/>
  <c r="A24" i="8" s="1"/>
  <c r="B171" i="8"/>
  <c r="B156" i="8"/>
  <c r="A156" i="8" s="1"/>
  <c r="B74" i="8"/>
  <c r="A74" i="8" s="1"/>
  <c r="B630" i="8"/>
  <c r="A630" i="8" s="1"/>
  <c r="B277" i="8"/>
  <c r="A277" i="8" s="1"/>
  <c r="B144" i="8"/>
  <c r="A144" i="8" s="1"/>
  <c r="B448" i="8"/>
  <c r="A448" i="8" s="1"/>
  <c r="B427" i="8"/>
  <c r="B409" i="8"/>
  <c r="B346" i="8"/>
  <c r="A346" i="8" s="1"/>
  <c r="B238" i="8"/>
  <c r="B619" i="8"/>
  <c r="A619" i="8" s="1"/>
  <c r="B195" i="8"/>
  <c r="B282" i="8"/>
  <c r="B556" i="8"/>
  <c r="B635" i="8"/>
  <c r="A635" i="8" s="1"/>
  <c r="B198" i="8"/>
  <c r="B98" i="8"/>
  <c r="A98" i="8" s="1"/>
  <c r="B146" i="8"/>
  <c r="A146" i="8" s="1"/>
  <c r="B633" i="8"/>
  <c r="A633" i="8" s="1"/>
  <c r="B463" i="8"/>
  <c r="A463" i="8" s="1"/>
  <c r="B94" i="8"/>
  <c r="A94" i="8" s="1"/>
  <c r="B645" i="8"/>
  <c r="A645" i="8" s="1"/>
  <c r="B385" i="8"/>
  <c r="B552" i="8"/>
  <c r="B158" i="8"/>
  <c r="A158" i="8" s="1"/>
  <c r="B490" i="8"/>
  <c r="A490" i="8" s="1"/>
  <c r="B60" i="8"/>
  <c r="A60" i="8" s="1"/>
  <c r="B426" i="8"/>
  <c r="B139" i="8"/>
  <c r="A139" i="8" s="1"/>
  <c r="B145" i="8"/>
  <c r="A145" i="8" s="1"/>
  <c r="B370" i="8"/>
  <c r="B660" i="8"/>
  <c r="A660" i="8" s="1"/>
  <c r="B431" i="8"/>
  <c r="B398" i="8"/>
  <c r="B279" i="8"/>
  <c r="B34" i="8"/>
  <c r="A34" i="8" s="1"/>
  <c r="B211" i="8"/>
  <c r="B97" i="8"/>
  <c r="A97" i="8" s="1"/>
  <c r="B503" i="8"/>
  <c r="A503" i="8" s="1"/>
  <c r="B71" i="8"/>
  <c r="A71" i="8" s="1"/>
  <c r="B25" i="8"/>
  <c r="A25" i="8" s="1"/>
  <c r="B475" i="8"/>
  <c r="B493" i="8"/>
  <c r="A493" i="8" s="1"/>
  <c r="B539" i="8"/>
  <c r="A539" i="8" s="1"/>
  <c r="B537" i="8"/>
  <c r="A537" i="8" s="1"/>
  <c r="B469" i="8"/>
  <c r="A469" i="8" s="1"/>
  <c r="B410" i="8"/>
  <c r="B394" i="8"/>
  <c r="B419" i="8"/>
  <c r="B502" i="8"/>
  <c r="A502" i="8" s="1"/>
  <c r="B616" i="8"/>
  <c r="A616" i="8" s="1"/>
  <c r="B162" i="8"/>
  <c r="B335" i="8"/>
  <c r="A335" i="8" s="1"/>
  <c r="B615" i="8"/>
  <c r="A615" i="8" s="1"/>
  <c r="B667" i="8"/>
  <c r="B382" i="8"/>
  <c r="B482" i="8"/>
  <c r="B618" i="8"/>
  <c r="A618" i="8" s="1"/>
  <c r="B523" i="8"/>
  <c r="A523" i="8" s="1"/>
  <c r="B207" i="8"/>
  <c r="B23" i="8"/>
  <c r="A23" i="8" s="1"/>
  <c r="B184" i="8"/>
  <c r="B291" i="8"/>
  <c r="B451" i="8"/>
  <c r="A451" i="8" s="1"/>
  <c r="B497" i="8"/>
  <c r="A497" i="8" s="1"/>
  <c r="B430" i="8"/>
  <c r="B271" i="8"/>
  <c r="A271" i="8" s="1"/>
  <c r="B79" i="8"/>
  <c r="A79" i="8" s="1"/>
  <c r="B294" i="8"/>
  <c r="B338" i="8"/>
  <c r="A338" i="8" s="1"/>
  <c r="B187" i="8"/>
  <c r="B199" i="8"/>
  <c r="B617" i="8"/>
  <c r="A617" i="8" s="1"/>
  <c r="B39" i="8"/>
  <c r="A39" i="8" s="1"/>
  <c r="B154" i="8"/>
  <c r="A154" i="8" s="1"/>
  <c r="B364" i="8"/>
  <c r="A364" i="8" s="1"/>
  <c r="B20" i="8"/>
  <c r="A20" i="8" s="1"/>
  <c r="A21" i="8" s="1"/>
  <c r="B76" i="8"/>
  <c r="A76" i="8" s="1"/>
  <c r="B53" i="8"/>
  <c r="B116" i="8"/>
  <c r="B306" i="8"/>
  <c r="A306" i="8" s="1"/>
  <c r="B465" i="8"/>
  <c r="A465" i="8" s="1"/>
  <c r="B525" i="8"/>
  <c r="A525" i="8" s="1"/>
  <c r="B186" i="8"/>
  <c r="B342" i="8"/>
  <c r="A342" i="8" s="1"/>
  <c r="B514" i="8"/>
  <c r="A514" i="8" s="1"/>
  <c r="B212" i="8"/>
  <c r="B668" i="8"/>
  <c r="B4" i="8"/>
  <c r="A4" i="8" s="1"/>
  <c r="B393" i="8"/>
  <c r="B478" i="8"/>
  <c r="B297" i="8"/>
  <c r="B151" i="8"/>
  <c r="A151" i="8" s="1"/>
  <c r="B234" i="8"/>
  <c r="B656" i="8"/>
  <c r="A656" i="8" s="1"/>
  <c r="B404" i="8"/>
  <c r="B387" i="8"/>
  <c r="B307" i="8"/>
  <c r="B351" i="8"/>
  <c r="A351" i="8" s="1"/>
  <c r="B600" i="8"/>
  <c r="A600" i="8" s="1"/>
  <c r="B471" i="8"/>
  <c r="B117" i="8"/>
  <c r="B273" i="8"/>
  <c r="A273" i="8" s="1"/>
  <c r="B290" i="8"/>
  <c r="B453" i="8"/>
  <c r="A453" i="8" s="1"/>
  <c r="B91" i="8"/>
  <c r="A91" i="8" s="1"/>
  <c r="B42" i="8"/>
  <c r="B135" i="8"/>
  <c r="A135" i="8" s="1"/>
  <c r="B620" i="8"/>
  <c r="A620" i="8" s="1"/>
  <c r="B30" i="8"/>
  <c r="A30" i="8" s="1"/>
  <c r="B395" i="8"/>
  <c r="B646" i="8"/>
  <c r="A646" i="8" s="1"/>
  <c r="B237" i="8"/>
  <c r="B303" i="8"/>
  <c r="A303" i="8" s="1"/>
  <c r="B110" i="8"/>
  <c r="B176" i="8"/>
  <c r="A176" i="8" s="1"/>
  <c r="B406" i="8"/>
  <c r="B221" i="8"/>
  <c r="A221" i="8" s="1"/>
  <c r="B172" i="8"/>
  <c r="B358" i="8"/>
  <c r="A358" i="8" s="1"/>
  <c r="B648" i="8"/>
  <c r="A648" i="8" s="1"/>
  <c r="B270" i="8"/>
  <c r="A270" i="8" s="1"/>
  <c r="B283" i="8"/>
  <c r="B190" i="8"/>
  <c r="B628" i="8"/>
  <c r="A628" i="8" s="1"/>
  <c r="B3" i="8"/>
  <c r="A3" i="8" s="1"/>
  <c r="B119" i="8"/>
  <c r="B650" i="8"/>
  <c r="A650" i="8" s="1"/>
  <c r="B388" i="8"/>
  <c r="B624" i="8"/>
  <c r="A624" i="8" s="1"/>
  <c r="B511" i="8"/>
  <c r="A511" i="8" s="1"/>
  <c r="B629" i="8"/>
  <c r="A629" i="8" s="1"/>
  <c r="B229" i="8"/>
  <c r="B72" i="8"/>
  <c r="A72" i="8" s="1"/>
  <c r="B10" i="8"/>
  <c r="A10" i="8" s="1"/>
  <c r="B515" i="8"/>
  <c r="A515" i="8" s="1"/>
  <c r="B293" i="8"/>
  <c r="B479" i="8"/>
  <c r="B481" i="8"/>
  <c r="B438" i="8"/>
  <c r="A438" i="8" s="1"/>
  <c r="B455" i="8"/>
  <c r="A455" i="8" s="1"/>
  <c r="B125" i="8"/>
  <c r="A125" i="8" s="1"/>
  <c r="B142" i="8"/>
  <c r="A142" i="8" s="1"/>
  <c r="B621" i="8"/>
  <c r="A621" i="8" s="1"/>
  <c r="B32" i="8"/>
  <c r="A32" i="8" s="1"/>
  <c r="B26" i="8"/>
  <c r="A26" i="8" s="1"/>
  <c r="B31" i="8"/>
  <c r="A31" i="8" s="1"/>
  <c r="B286" i="8"/>
  <c r="B449" i="8"/>
  <c r="A449" i="8" s="1"/>
  <c r="B243" i="8"/>
  <c r="B662" i="8"/>
  <c r="A662" i="8" s="1"/>
  <c r="B355" i="8"/>
  <c r="A355" i="8" s="1"/>
  <c r="B133" i="8"/>
  <c r="B343" i="8"/>
  <c r="A343" i="8" s="1"/>
  <c r="B246" i="8"/>
  <c r="B513" i="8"/>
  <c r="A513" i="8" s="1"/>
  <c r="B483" i="8"/>
  <c r="B420" i="8"/>
  <c r="A420" i="8" s="1"/>
  <c r="B476" i="8"/>
  <c r="B532" i="8"/>
  <c r="A532" i="8" s="1"/>
  <c r="B217" i="8"/>
  <c r="A217" i="8" s="1"/>
  <c r="B653" i="8"/>
  <c r="A653" i="8" s="1"/>
  <c r="B348" i="8"/>
  <c r="A348" i="8" s="1"/>
  <c r="B201" i="8"/>
  <c r="B330" i="8"/>
  <c r="B111" i="8"/>
  <c r="B123" i="8"/>
  <c r="B15" i="8"/>
  <c r="B421" i="8"/>
  <c r="B558" i="8"/>
  <c r="A558" i="8" s="1"/>
  <c r="B63" i="8"/>
  <c r="A63" i="8" s="1"/>
  <c r="B14" i="8"/>
  <c r="B83" i="8"/>
  <c r="A83" i="8" s="1"/>
  <c r="B236" i="8"/>
  <c r="B43" i="8"/>
  <c r="B33" i="8"/>
  <c r="A33" i="8" s="1"/>
  <c r="B520" i="8"/>
  <c r="A520" i="8" s="1"/>
  <c r="B249" i="8"/>
  <c r="A249" i="8" s="1"/>
  <c r="B240" i="8"/>
  <c r="B194" i="8"/>
  <c r="B487" i="8"/>
  <c r="B442" i="8"/>
  <c r="A442" i="8" s="1"/>
  <c r="B595" i="8"/>
  <c r="A595" i="8" s="1"/>
  <c r="B349" i="8"/>
  <c r="A349" i="8" s="1"/>
  <c r="B161" i="8"/>
  <c r="A161" i="8" s="1"/>
  <c r="B454" i="8"/>
  <c r="A454" i="8" s="1"/>
  <c r="B435" i="8"/>
  <c r="B670" i="8"/>
  <c r="B447" i="8"/>
  <c r="A447" i="8" s="1"/>
  <c r="B634" i="8"/>
  <c r="A634" i="8" s="1"/>
  <c r="B80" i="8"/>
  <c r="A80" i="8" s="1"/>
  <c r="B622" i="8"/>
  <c r="A622" i="8" s="1"/>
  <c r="B360" i="8"/>
  <c r="A360" i="8" s="1"/>
  <c r="B232" i="8"/>
  <c r="B661" i="8"/>
  <c r="A661" i="8" s="1"/>
  <c r="B235" i="8"/>
  <c r="B412" i="8"/>
  <c r="B121" i="8"/>
  <c r="B665" i="8"/>
  <c r="A665" i="8" s="1"/>
  <c r="B8" i="8"/>
  <c r="A8" i="8" s="1"/>
  <c r="B411" i="8"/>
  <c r="B547" i="8"/>
  <c r="B470" i="8"/>
  <c r="A470" i="8" s="1"/>
  <c r="B200" i="8"/>
  <c r="B433" i="8"/>
  <c r="B369" i="8"/>
  <c r="B143" i="8"/>
  <c r="A143" i="8" s="1"/>
  <c r="B48" i="8"/>
  <c r="B375" i="8"/>
  <c r="B464" i="8"/>
  <c r="A464" i="8" s="1"/>
  <c r="B536" i="8"/>
  <c r="A536" i="8" s="1"/>
  <c r="B400" i="8"/>
  <c r="B55" i="8"/>
  <c r="B296" i="8"/>
  <c r="B132" i="8"/>
  <c r="B545" i="8"/>
  <c r="A545" i="8" s="1"/>
  <c r="B213" i="8"/>
  <c r="B101" i="8"/>
  <c r="A101" i="8" s="1"/>
  <c r="B47" i="8"/>
  <c r="B632" i="8"/>
  <c r="A632" i="8" s="1"/>
  <c r="B103" i="8"/>
  <c r="A103" i="8" s="1"/>
  <c r="B35" i="8"/>
  <c r="A35" i="8" s="1"/>
  <c r="B216" i="8"/>
  <c r="B331" i="8"/>
  <c r="B458" i="8"/>
  <c r="A458" i="8" s="1"/>
  <c r="B460" i="8"/>
  <c r="A460" i="8" s="1"/>
  <c r="B551" i="8"/>
  <c r="B663" i="8"/>
  <c r="A663" i="8" s="1"/>
  <c r="B131" i="8"/>
  <c r="B334" i="8"/>
  <c r="A334" i="8" s="1"/>
  <c r="B401" i="8"/>
  <c r="B352" i="8"/>
  <c r="A352" i="8" s="1"/>
  <c r="B402" i="8"/>
  <c r="B215" i="8"/>
  <c r="B58" i="8"/>
  <c r="B376" i="8"/>
  <c r="B188" i="8"/>
  <c r="B54" i="8"/>
  <c r="B68" i="8"/>
  <c r="A68" i="8" s="1"/>
  <c r="B295" i="8"/>
  <c r="B341" i="8"/>
  <c r="A341" i="8" s="1"/>
  <c r="B361" i="8"/>
  <c r="A361" i="8" s="1"/>
  <c r="B278" i="8"/>
  <c r="A278" i="8" s="1"/>
  <c r="B389" i="8"/>
  <c r="B425" i="8"/>
  <c r="B141" i="8"/>
  <c r="A141" i="8" s="1"/>
  <c r="B169" i="8"/>
  <c r="B627" i="8"/>
  <c r="A627" i="8" s="1"/>
  <c r="B439" i="8"/>
  <c r="A439" i="8" s="1"/>
  <c r="B242" i="8"/>
  <c r="B384" i="8"/>
  <c r="B29" i="8"/>
  <c r="A29" i="8" s="1"/>
  <c r="B506" i="8"/>
  <c r="A506" i="8" s="1"/>
  <c r="B550" i="8"/>
  <c r="B534" i="8"/>
  <c r="A534" i="8" s="1"/>
  <c r="B641" i="8"/>
  <c r="A641" i="8" s="1"/>
  <c r="B96" i="8"/>
  <c r="A96" i="8" s="1"/>
  <c r="B452" i="8"/>
  <c r="A452" i="8" s="1"/>
  <c r="B7" i="8"/>
  <c r="A7" i="8" s="1"/>
  <c r="B65" i="8"/>
  <c r="A65" i="8" s="1"/>
  <c r="B233" i="8"/>
  <c r="B521" i="8"/>
  <c r="A521" i="8" s="1"/>
  <c r="B288" i="8"/>
  <c r="B626" i="8"/>
  <c r="A626" i="8" s="1"/>
  <c r="B494" i="8"/>
  <c r="A494" i="8" s="1"/>
  <c r="B228" i="8"/>
  <c r="A228" i="8" s="1"/>
  <c r="B466" i="8"/>
  <c r="A466" i="8" s="1"/>
  <c r="B51" i="8"/>
  <c r="B183" i="8"/>
  <c r="B512" i="8"/>
  <c r="A512" i="8" s="1"/>
  <c r="B208" i="8"/>
  <c r="B504" i="8"/>
  <c r="A504" i="8" s="1"/>
  <c r="B244" i="8"/>
  <c r="B289" i="8"/>
  <c r="B193" i="8"/>
  <c r="B137" i="8"/>
  <c r="A137" i="8" s="1"/>
  <c r="B444" i="8"/>
  <c r="A444" i="8" s="1"/>
  <c r="B287" i="8"/>
  <c r="B305" i="8"/>
  <c r="A305" i="8" s="1"/>
  <c r="B378" i="8"/>
  <c r="B191" i="8"/>
  <c r="B165" i="8"/>
  <c r="B658" i="8"/>
  <c r="A658" i="8" s="1"/>
  <c r="B75" i="8"/>
  <c r="A75" i="8" s="1"/>
  <c r="B9" i="8"/>
  <c r="A9" i="8" s="1"/>
  <c r="B528" i="8"/>
  <c r="A528" i="8" s="1"/>
  <c r="B205" i="8"/>
  <c r="B367" i="8"/>
  <c r="B664" i="8"/>
  <c r="A664" i="8" s="1"/>
  <c r="B192" i="8"/>
  <c r="B413" i="8"/>
  <c r="B164" i="8"/>
  <c r="B491" i="8"/>
  <c r="A491" i="8" s="1"/>
  <c r="B418" i="8"/>
  <c r="B374" i="8"/>
  <c r="B218" i="8"/>
  <c r="A218" i="8" s="1"/>
  <c r="B516" i="8"/>
  <c r="A516" i="8" s="1"/>
  <c r="B647" i="8"/>
  <c r="A647" i="8" s="1"/>
  <c r="B344" i="8"/>
  <c r="A344" i="8" s="1"/>
  <c r="B379" i="8"/>
  <c r="B498" i="8"/>
  <c r="A498" i="8" s="1"/>
  <c r="B429" i="8"/>
  <c r="B365" i="8"/>
  <c r="A365" i="8" s="1"/>
  <c r="B333" i="8"/>
  <c r="B274" i="8"/>
  <c r="A274" i="8" s="1"/>
  <c r="B672" i="8"/>
  <c r="A672" i="8" s="1"/>
  <c r="B557" i="8"/>
  <c r="B518" i="8"/>
  <c r="A518" i="8" s="1"/>
  <c r="B157" i="8"/>
  <c r="A157" i="8" s="1"/>
  <c r="B227" i="8"/>
  <c r="A227" i="8" s="1"/>
  <c r="B508" i="8"/>
  <c r="A508" i="8" s="1"/>
  <c r="B434" i="8"/>
  <c r="B383" i="8"/>
  <c r="B623" i="8"/>
  <c r="A623" i="8" s="1"/>
  <c r="B601" i="8"/>
  <c r="A601" i="8" s="1"/>
  <c r="B377" i="8"/>
  <c r="B533" i="8"/>
  <c r="A533" i="8" s="1"/>
  <c r="B505" i="8"/>
  <c r="A505" i="8" s="1"/>
  <c r="B357" i="8"/>
  <c r="A357" i="8" s="1"/>
  <c r="B299" i="8"/>
  <c r="A299" i="8" s="1"/>
  <c r="B46" i="8"/>
  <c r="B85" i="8"/>
  <c r="A85" i="8" s="1"/>
  <c r="B44" i="8"/>
  <c r="B399" i="8"/>
  <c r="B28" i="8"/>
  <c r="A28" i="8" s="1"/>
  <c r="B104" i="8"/>
  <c r="A104" i="8" s="1"/>
  <c r="B340" i="8"/>
  <c r="A340" i="8" s="1"/>
  <c r="B474" i="8"/>
  <c r="B362" i="8"/>
  <c r="A362" i="8" s="1"/>
  <c r="B462" i="8"/>
  <c r="A462" i="8" s="1"/>
  <c r="B372" i="8"/>
  <c r="B174" i="8"/>
  <c r="B284" i="8"/>
  <c r="B597" i="8"/>
  <c r="A597" i="8" s="1"/>
  <c r="B524" i="8"/>
  <c r="A524" i="8" s="1"/>
  <c r="B396" i="8"/>
  <c r="B276" i="8"/>
  <c r="A276" i="8" s="1"/>
  <c r="B644" i="8"/>
  <c r="A644" i="8" s="1"/>
  <c r="B93" i="8"/>
  <c r="A93" i="8" s="1"/>
  <c r="B52" i="8"/>
  <c r="B440" i="8"/>
  <c r="A440" i="8" s="1"/>
  <c r="B109" i="8"/>
  <c r="B210" i="8"/>
  <c r="B414" i="8"/>
  <c r="B432" i="8"/>
  <c r="B281" i="8"/>
  <c r="B138" i="8"/>
  <c r="A138" i="8" s="1"/>
  <c r="B501" i="8"/>
  <c r="A501" i="8" s="1"/>
  <c r="B167" i="8"/>
  <c r="B102" i="8"/>
  <c r="A102" i="8" s="1"/>
  <c r="B19" i="8"/>
  <c r="A19" i="8" s="1"/>
  <c r="B415" i="8"/>
  <c r="B64" i="8"/>
  <c r="A64" i="8" s="1"/>
  <c r="B350" i="8"/>
  <c r="A350" i="8" s="1"/>
  <c r="B92" i="8"/>
  <c r="A92" i="8" s="1"/>
  <c r="B269" i="8"/>
  <c r="A269" i="8" s="1"/>
  <c r="B45" i="8"/>
  <c r="B437" i="8"/>
  <c r="B95" i="8"/>
  <c r="A95" i="8" s="1"/>
  <c r="B88" i="8"/>
  <c r="A88" i="8" s="1"/>
  <c r="B239" i="8"/>
  <c r="B654" i="8"/>
  <c r="A654" i="8" s="1"/>
  <c r="B428" i="8"/>
  <c r="B356" i="8"/>
  <c r="A356" i="8" s="1"/>
  <c r="B129" i="8"/>
  <c r="B206" i="8"/>
  <c r="B130" i="8"/>
  <c r="B366" i="8"/>
  <c r="A366" i="8" s="1"/>
  <c r="B82" i="8"/>
  <c r="A82" i="8" s="1"/>
  <c r="B337" i="8"/>
  <c r="A337" i="8" s="1"/>
  <c r="B526" i="8"/>
  <c r="A526" i="8" s="1"/>
  <c r="B407" i="8"/>
  <c r="B543" i="8"/>
  <c r="A543" i="8" s="1"/>
  <c r="B486" i="8"/>
  <c r="B118" i="8"/>
  <c r="B126" i="8"/>
  <c r="A126" i="8" s="1"/>
  <c r="A127" i="8" s="1"/>
  <c r="A128" i="8" s="1"/>
  <c r="B517" i="8"/>
  <c r="A517" i="8" s="1"/>
  <c r="B495" i="8"/>
  <c r="A495" i="8" s="1"/>
  <c r="B657" i="8"/>
  <c r="A657" i="8" s="1"/>
  <c r="B392" i="8"/>
  <c r="B499" i="8"/>
  <c r="A499" i="8" s="1"/>
  <c r="B638" i="8"/>
  <c r="A638" i="8" s="1"/>
  <c r="B209" i="8"/>
  <c r="B168" i="8"/>
  <c r="B363" i="8"/>
  <c r="A363" i="8" s="1"/>
  <c r="B224" i="8"/>
  <c r="A224" i="8" s="1"/>
  <c r="B226" i="8"/>
  <c r="A226" i="8" s="1"/>
  <c r="B245" i="8"/>
  <c r="B354" i="8"/>
  <c r="A354" i="8" s="1"/>
  <c r="B81" i="8"/>
  <c r="A81" i="8" s="1"/>
  <c r="B643" i="8"/>
  <c r="A643" i="8" s="1"/>
  <c r="B509" i="8"/>
  <c r="A509" i="8" s="1"/>
  <c r="B159" i="8"/>
  <c r="A159" i="8" s="1"/>
  <c r="B222" i="8"/>
  <c r="A222" i="8" s="1"/>
  <c r="B416" i="8"/>
  <c r="B108" i="8"/>
  <c r="B555" i="8"/>
  <c r="B49" i="8"/>
  <c r="B560" i="8"/>
  <c r="A560" i="8" s="1"/>
  <c r="B485" i="8"/>
  <c r="B510" i="8"/>
  <c r="A510" i="8" s="1"/>
  <c r="B446" i="8"/>
  <c r="A446" i="8" s="1"/>
  <c r="B17" i="8"/>
  <c r="A17" i="8" s="1"/>
  <c r="B301" i="8"/>
  <c r="A301" i="8" s="1"/>
  <c r="B380" i="8"/>
  <c r="B197" i="8"/>
  <c r="A14" i="8"/>
  <c r="A15" i="8"/>
  <c r="A16" i="8" s="1"/>
  <c r="A129" i="8" l="1"/>
  <c r="A130" i="8" s="1"/>
  <c r="A131" i="8" s="1"/>
  <c r="A132" i="8" s="1"/>
  <c r="A133" i="8" s="1"/>
  <c r="A41" i="8"/>
  <c r="A42" i="8" l="1"/>
  <c r="A43" i="8" l="1"/>
  <c r="A44" i="8" s="1"/>
  <c r="A45" i="8" s="1"/>
  <c r="A46" i="8" s="1"/>
  <c r="H52" i="4"/>
  <c r="B152" i="7"/>
  <c r="H39" i="7"/>
  <c r="B153" i="5"/>
  <c r="B224" i="7"/>
  <c r="H122" i="5"/>
  <c r="B127" i="2"/>
  <c r="H37" i="5"/>
  <c r="B128" i="2"/>
  <c r="B189" i="7"/>
  <c r="H171" i="3"/>
  <c r="B66" i="6"/>
  <c r="H252" i="7"/>
  <c r="B78" i="5"/>
  <c r="B236" i="7"/>
  <c r="B7" i="2"/>
  <c r="B49" i="6"/>
  <c r="B209" i="3"/>
  <c r="H27" i="7"/>
  <c r="B235" i="6"/>
  <c r="H194" i="5"/>
  <c r="H9" i="2"/>
  <c r="H176" i="6"/>
  <c r="B70" i="5"/>
  <c r="B24" i="2"/>
  <c r="B206" i="3"/>
  <c r="H39" i="6"/>
  <c r="H131" i="7"/>
  <c r="H39" i="3"/>
  <c r="B108" i="3"/>
  <c r="B229" i="2"/>
  <c r="B185" i="4"/>
  <c r="B73" i="7"/>
  <c r="B206" i="2"/>
  <c r="B177" i="6"/>
  <c r="H249" i="5"/>
  <c r="B234" i="3"/>
  <c r="B140" i="3"/>
  <c r="H20" i="6"/>
  <c r="B198" i="6"/>
  <c r="H194" i="4"/>
  <c r="B101" i="5"/>
  <c r="H84" i="5"/>
  <c r="B174" i="6"/>
  <c r="B215" i="4"/>
  <c r="H93" i="6"/>
  <c r="H89" i="3"/>
  <c r="B87" i="4"/>
  <c r="H188" i="5"/>
  <c r="B255" i="3"/>
  <c r="H146" i="7"/>
  <c r="B244" i="4"/>
  <c r="B209" i="5"/>
  <c r="H129" i="7"/>
  <c r="B141" i="5"/>
  <c r="B114" i="5"/>
  <c r="H185" i="3"/>
  <c r="B17" i="6"/>
  <c r="B183" i="3"/>
  <c r="B134" i="5"/>
  <c r="H14" i="7"/>
  <c r="B16" i="3"/>
  <c r="H179" i="6"/>
  <c r="B20" i="6"/>
  <c r="H25" i="7"/>
  <c r="H245" i="4"/>
  <c r="H106" i="3"/>
  <c r="H142" i="7"/>
  <c r="H15" i="2"/>
  <c r="B229" i="7"/>
  <c r="H179" i="7"/>
  <c r="H141" i="7"/>
  <c r="B134" i="4"/>
  <c r="B124" i="7"/>
  <c r="H115" i="4"/>
  <c r="H237" i="3"/>
  <c r="B166" i="6"/>
  <c r="H139" i="6"/>
  <c r="H30" i="2"/>
  <c r="H16" i="3"/>
  <c r="H151" i="3"/>
  <c r="H127" i="5"/>
  <c r="H251" i="2"/>
  <c r="H36" i="7"/>
  <c r="H238" i="6"/>
  <c r="H203" i="3"/>
  <c r="B40" i="7"/>
  <c r="H104" i="4"/>
  <c r="H74" i="5"/>
  <c r="B28" i="4"/>
  <c r="B152" i="6"/>
  <c r="B62" i="6"/>
  <c r="B45" i="3"/>
  <c r="B254" i="4"/>
  <c r="B131" i="4"/>
  <c r="H87" i="7"/>
  <c r="B144" i="4"/>
  <c r="B179" i="3"/>
  <c r="H125" i="3"/>
  <c r="H103" i="6"/>
  <c r="B94" i="4"/>
  <c r="B147" i="5"/>
  <c r="H86" i="3"/>
  <c r="H212" i="6"/>
  <c r="B176" i="7"/>
  <c r="H57" i="2"/>
  <c r="B163" i="4"/>
  <c r="B253" i="3"/>
  <c r="B139" i="5"/>
  <c r="B6" i="4"/>
  <c r="H57" i="6"/>
  <c r="B107" i="2"/>
  <c r="H26" i="4"/>
  <c r="B225" i="4"/>
  <c r="H174" i="3"/>
  <c r="H18" i="6"/>
  <c r="B193" i="2"/>
  <c r="B143" i="7"/>
  <c r="B168" i="3"/>
  <c r="H97" i="3"/>
  <c r="H154" i="6"/>
  <c r="B128" i="3"/>
  <c r="H165" i="4"/>
  <c r="H227" i="4"/>
  <c r="B98" i="7"/>
  <c r="B125" i="2"/>
  <c r="H214" i="3"/>
  <c r="B135" i="4"/>
  <c r="H132" i="7"/>
  <c r="H106" i="4"/>
  <c r="H17" i="6"/>
  <c r="B237" i="5"/>
  <c r="B17" i="7"/>
  <c r="B236" i="3"/>
  <c r="H236" i="4"/>
  <c r="H66" i="2"/>
  <c r="B91" i="4"/>
  <c r="B18" i="4"/>
  <c r="H116" i="7"/>
  <c r="B44" i="4"/>
  <c r="B122" i="5"/>
  <c r="H189" i="7"/>
  <c r="H92" i="6"/>
  <c r="H238" i="7"/>
  <c r="H93" i="4"/>
  <c r="H124" i="3"/>
  <c r="H113" i="2"/>
  <c r="B33" i="5"/>
  <c r="H226" i="6"/>
  <c r="B182" i="2"/>
  <c r="B92" i="4"/>
  <c r="H244" i="2"/>
  <c r="B200" i="7"/>
  <c r="H134" i="7"/>
  <c r="B182" i="5"/>
  <c r="H145" i="7"/>
  <c r="H96" i="6"/>
  <c r="B246" i="4"/>
  <c r="H202" i="5"/>
  <c r="H104" i="2"/>
  <c r="B175" i="7"/>
  <c r="B88" i="5"/>
  <c r="H32" i="6"/>
  <c r="B106" i="5"/>
  <c r="H24" i="7"/>
  <c r="H209" i="4"/>
  <c r="H217" i="6"/>
  <c r="H40" i="5"/>
  <c r="B214" i="6"/>
  <c r="B102" i="2"/>
  <c r="H51" i="5"/>
  <c r="H32" i="3"/>
  <c r="B252" i="5"/>
  <c r="H175" i="3"/>
  <c r="B81" i="7"/>
  <c r="B23" i="7"/>
  <c r="H224" i="4"/>
  <c r="H76" i="4"/>
  <c r="H33" i="5"/>
  <c r="H12" i="4"/>
  <c r="B115" i="4"/>
  <c r="H194" i="6"/>
  <c r="H23" i="3"/>
  <c r="B42" i="4"/>
  <c r="H127" i="7"/>
  <c r="H24" i="3"/>
  <c r="B225" i="6"/>
  <c r="B129" i="5"/>
  <c r="H129" i="4"/>
  <c r="H208" i="5"/>
  <c r="H112" i="5"/>
  <c r="H173" i="4"/>
  <c r="H6" i="5"/>
  <c r="H64" i="7"/>
  <c r="B145" i="7"/>
  <c r="B227" i="3"/>
  <c r="H88" i="7"/>
  <c r="H170" i="3"/>
  <c r="H211" i="2"/>
  <c r="H98" i="6"/>
  <c r="B175" i="6"/>
  <c r="H10" i="2"/>
  <c r="H222" i="7"/>
  <c r="H167" i="5"/>
  <c r="B199" i="4"/>
  <c r="H64" i="4"/>
  <c r="B35" i="7"/>
  <c r="H153" i="2"/>
  <c r="H57" i="3"/>
  <c r="B8" i="2"/>
  <c r="H6" i="6"/>
  <c r="B82" i="7"/>
  <c r="H81" i="2"/>
  <c r="B208" i="3"/>
  <c r="H52" i="7"/>
  <c r="B28" i="5"/>
  <c r="B207" i="4"/>
  <c r="B184" i="6"/>
  <c r="B29" i="3"/>
  <c r="B7" i="6"/>
  <c r="B39" i="4"/>
  <c r="H100" i="7"/>
  <c r="B161" i="6"/>
  <c r="H137" i="2"/>
  <c r="B122" i="7"/>
  <c r="B220" i="5"/>
  <c r="H88" i="4"/>
  <c r="H26" i="2"/>
  <c r="H229" i="3"/>
  <c r="H13" i="5"/>
  <c r="B218" i="3"/>
  <c r="H44" i="3"/>
  <c r="B67" i="3"/>
  <c r="B41" i="2"/>
  <c r="B127" i="7"/>
  <c r="B188" i="6"/>
  <c r="B141" i="6"/>
  <c r="H94" i="6"/>
  <c r="B74" i="3"/>
  <c r="H224" i="7"/>
  <c r="H77" i="7"/>
  <c r="H232" i="3"/>
  <c r="B61" i="3"/>
  <c r="H160" i="5"/>
  <c r="H171" i="2"/>
  <c r="H175" i="6"/>
  <c r="B218" i="4"/>
  <c r="H142" i="6"/>
  <c r="B203" i="5"/>
  <c r="B94" i="3"/>
  <c r="H59" i="7"/>
  <c r="B172" i="3"/>
  <c r="H161" i="6"/>
  <c r="B183" i="5"/>
  <c r="B181" i="7"/>
  <c r="B217" i="7"/>
  <c r="B49" i="5"/>
  <c r="B41" i="5"/>
  <c r="B99" i="4"/>
  <c r="H94" i="5"/>
  <c r="H141" i="2"/>
  <c r="B102" i="3"/>
  <c r="H27" i="4"/>
  <c r="B185" i="6"/>
  <c r="H12" i="7"/>
  <c r="H139" i="2"/>
  <c r="B196" i="6"/>
  <c r="B107" i="3"/>
  <c r="H147" i="6"/>
  <c r="H164" i="5"/>
  <c r="H54" i="6"/>
  <c r="H137" i="3"/>
  <c r="B114" i="7"/>
  <c r="H47" i="3"/>
  <c r="B70" i="4"/>
  <c r="H162" i="5"/>
  <c r="H133" i="5"/>
  <c r="H34" i="3"/>
  <c r="H209" i="5"/>
  <c r="H254" i="2"/>
  <c r="H139" i="3"/>
  <c r="B172" i="5"/>
  <c r="B27" i="3"/>
  <c r="B235" i="4"/>
  <c r="B101" i="4"/>
  <c r="B231" i="3"/>
  <c r="H40" i="3"/>
  <c r="B210" i="4"/>
  <c r="H175" i="4"/>
  <c r="B165" i="2"/>
  <c r="B61" i="4"/>
  <c r="H44" i="6"/>
  <c r="H218" i="5"/>
  <c r="B139" i="6"/>
  <c r="H54" i="2"/>
  <c r="B179" i="2"/>
  <c r="B160" i="5"/>
  <c r="H138" i="3"/>
  <c r="H21" i="2"/>
  <c r="B98" i="2"/>
  <c r="H73" i="3"/>
  <c r="H239" i="2"/>
  <c r="B166" i="5"/>
  <c r="B209" i="6"/>
  <c r="H177" i="5"/>
  <c r="B119" i="2"/>
  <c r="B210" i="2"/>
  <c r="H72" i="4"/>
  <c r="B18" i="2"/>
  <c r="B60" i="6"/>
  <c r="H154" i="7"/>
  <c r="B135" i="5"/>
  <c r="H35" i="5"/>
  <c r="B166" i="4"/>
  <c r="H62" i="6"/>
  <c r="B23" i="5"/>
  <c r="H103" i="7"/>
  <c r="H123" i="5"/>
  <c r="B141" i="2"/>
  <c r="B200" i="3"/>
  <c r="B147" i="2"/>
  <c r="H8" i="6"/>
  <c r="H27" i="6"/>
  <c r="H227" i="5"/>
  <c r="H127" i="3"/>
  <c r="H255" i="2"/>
  <c r="B143" i="5"/>
  <c r="B156" i="3"/>
  <c r="B203" i="7"/>
  <c r="B106" i="7"/>
  <c r="B153" i="4"/>
  <c r="H176" i="4"/>
  <c r="B142" i="6"/>
  <c r="B52" i="6"/>
  <c r="B125" i="6"/>
  <c r="B247" i="3"/>
  <c r="B54" i="2"/>
  <c r="B240" i="7"/>
  <c r="H81" i="6"/>
  <c r="B67" i="2"/>
  <c r="B211" i="7"/>
  <c r="B96" i="6"/>
  <c r="B27" i="7"/>
  <c r="B33" i="2"/>
  <c r="B58" i="6"/>
  <c r="H201" i="3"/>
  <c r="B206" i="7"/>
  <c r="H153" i="7"/>
  <c r="H224" i="6"/>
  <c r="B221" i="3"/>
  <c r="B68" i="6"/>
  <c r="B42" i="5"/>
  <c r="H25" i="2"/>
  <c r="H114" i="2"/>
  <c r="B244" i="5"/>
  <c r="H36" i="5"/>
  <c r="B102" i="5"/>
  <c r="H163" i="2"/>
  <c r="B18" i="7"/>
  <c r="H41" i="2"/>
  <c r="B224" i="2"/>
  <c r="H64" i="5"/>
  <c r="H191" i="3"/>
  <c r="H36" i="2"/>
  <c r="H97" i="7"/>
  <c r="H9" i="3"/>
  <c r="H97" i="5"/>
  <c r="B233" i="2"/>
  <c r="B58" i="4"/>
  <c r="H222" i="6"/>
  <c r="B180" i="6"/>
  <c r="B197" i="7"/>
  <c r="H34" i="4"/>
  <c r="H30" i="7"/>
  <c r="B21" i="7"/>
  <c r="B119" i="5"/>
  <c r="B125" i="7"/>
  <c r="B245" i="4"/>
  <c r="H219" i="2"/>
  <c r="B37" i="4"/>
  <c r="B190" i="2"/>
  <c r="B245" i="2"/>
  <c r="B252" i="2"/>
  <c r="B138" i="4"/>
  <c r="B74" i="4"/>
  <c r="H213" i="4"/>
  <c r="H57" i="7"/>
  <c r="B219" i="6"/>
  <c r="B132" i="3"/>
  <c r="B108" i="5"/>
  <c r="H183" i="7"/>
  <c r="B95" i="6"/>
  <c r="H149" i="7"/>
  <c r="B228" i="4"/>
  <c r="B49" i="2"/>
  <c r="B155" i="5"/>
  <c r="B132" i="5"/>
  <c r="H66" i="6"/>
  <c r="H208" i="6"/>
  <c r="B234" i="7"/>
  <c r="B38" i="3"/>
  <c r="H240" i="2"/>
  <c r="H50" i="6"/>
  <c r="B122" i="4"/>
  <c r="H153" i="4"/>
  <c r="B79" i="7"/>
  <c r="H140" i="6"/>
  <c r="H190" i="6"/>
  <c r="H108" i="5"/>
  <c r="B72" i="3"/>
  <c r="B29" i="6"/>
  <c r="H217" i="3"/>
  <c r="H248" i="5"/>
  <c r="H218" i="3"/>
  <c r="B157" i="5"/>
  <c r="B249" i="5"/>
  <c r="B30" i="3"/>
  <c r="B231" i="7"/>
  <c r="B46" i="7"/>
  <c r="B238" i="7"/>
  <c r="H152" i="5"/>
  <c r="B75" i="7"/>
  <c r="B236" i="6"/>
  <c r="H250" i="7"/>
  <c r="B31" i="5"/>
  <c r="B251" i="2"/>
  <c r="H145" i="4"/>
  <c r="B84" i="3"/>
  <c r="B48" i="4"/>
  <c r="H114" i="7"/>
  <c r="H241" i="2"/>
  <c r="B163" i="2"/>
  <c r="H63" i="2"/>
  <c r="B204" i="5"/>
  <c r="H10" i="5"/>
  <c r="H232" i="2"/>
  <c r="H168" i="2"/>
  <c r="B66" i="2"/>
  <c r="H187" i="5"/>
  <c r="B147" i="3"/>
  <c r="B189" i="6"/>
  <c r="H68" i="7"/>
  <c r="B36" i="4"/>
  <c r="B64" i="5"/>
  <c r="H60" i="6"/>
  <c r="B56" i="6"/>
  <c r="H11" i="5"/>
  <c r="H180" i="4"/>
  <c r="B12" i="2"/>
  <c r="H254" i="6"/>
  <c r="H188" i="7"/>
  <c r="H254" i="5"/>
  <c r="B112" i="4"/>
  <c r="H56" i="7"/>
  <c r="H154" i="4"/>
  <c r="B25" i="4"/>
  <c r="B238" i="3"/>
  <c r="B6" i="2"/>
  <c r="H236" i="5"/>
  <c r="B250" i="4"/>
  <c r="H63" i="3"/>
  <c r="B219" i="2"/>
  <c r="B169" i="6"/>
  <c r="B200" i="2"/>
  <c r="B8" i="7"/>
  <c r="B192" i="4"/>
  <c r="B214" i="3"/>
  <c r="B35" i="4"/>
  <c r="H190" i="3"/>
  <c r="H221" i="6"/>
  <c r="B255" i="5"/>
  <c r="H150" i="7"/>
  <c r="H240" i="3"/>
  <c r="H34" i="5"/>
  <c r="H28" i="5"/>
  <c r="B195" i="3"/>
  <c r="B239" i="6"/>
  <c r="H253" i="5"/>
  <c r="B64" i="7"/>
  <c r="H97" i="6"/>
  <c r="B138" i="6"/>
  <c r="B250" i="2"/>
  <c r="B6" i="5"/>
  <c r="H48" i="5"/>
  <c r="B193" i="6"/>
  <c r="H172" i="2"/>
  <c r="H20" i="3"/>
  <c r="H80" i="7"/>
  <c r="H64" i="3"/>
  <c r="B124" i="5"/>
  <c r="B16" i="4"/>
  <c r="H136" i="3"/>
  <c r="H158" i="7"/>
  <c r="H83" i="3"/>
  <c r="H124" i="6"/>
  <c r="H83" i="2"/>
  <c r="B181" i="6"/>
  <c r="H115" i="6"/>
  <c r="B234" i="4"/>
  <c r="H18" i="7"/>
  <c r="H9" i="7"/>
  <c r="B196" i="3"/>
  <c r="B76" i="5"/>
  <c r="H68" i="3"/>
  <c r="B237" i="6"/>
  <c r="B32" i="7"/>
  <c r="B28" i="6"/>
  <c r="H237" i="4"/>
  <c r="H178" i="7"/>
  <c r="B250" i="6"/>
  <c r="H43" i="4"/>
  <c r="H164" i="2"/>
  <c r="H48" i="7"/>
  <c r="B170" i="6"/>
  <c r="B130" i="7"/>
  <c r="B73" i="4"/>
  <c r="H98" i="3"/>
  <c r="H251" i="7"/>
  <c r="H210" i="3"/>
  <c r="H222" i="2"/>
  <c r="H28" i="2"/>
  <c r="H155" i="5"/>
  <c r="H216" i="6"/>
  <c r="B96" i="2"/>
  <c r="B50" i="5"/>
  <c r="B214" i="5"/>
  <c r="H208" i="4"/>
  <c r="B120" i="3"/>
  <c r="B25" i="7"/>
  <c r="B233" i="6"/>
  <c r="B38" i="4"/>
  <c r="B247" i="2"/>
  <c r="H198" i="3"/>
  <c r="H109" i="5"/>
  <c r="B69" i="5"/>
  <c r="H119" i="4"/>
  <c r="H34" i="7"/>
  <c r="H144" i="7"/>
  <c r="H69" i="6"/>
  <c r="H61" i="5"/>
  <c r="H121" i="5"/>
  <c r="H17" i="5"/>
  <c r="B180" i="4"/>
  <c r="B118" i="3"/>
  <c r="B164" i="3"/>
  <c r="H122" i="6"/>
  <c r="B131" i="2"/>
  <c r="H50" i="2"/>
  <c r="H52" i="5"/>
  <c r="B141" i="4"/>
  <c r="B228" i="3"/>
  <c r="H116" i="2"/>
  <c r="H159" i="4"/>
  <c r="B117" i="5"/>
  <c r="B240" i="4"/>
  <c r="B89" i="3"/>
  <c r="B90" i="5"/>
  <c r="H177" i="7"/>
  <c r="H147" i="3"/>
  <c r="B199" i="6"/>
  <c r="H230" i="3"/>
  <c r="B241" i="3"/>
  <c r="H155" i="7"/>
  <c r="B242" i="6"/>
  <c r="H109" i="4"/>
  <c r="H56" i="6"/>
  <c r="B249" i="3"/>
  <c r="B181" i="3"/>
  <c r="B66" i="4"/>
  <c r="B212" i="6"/>
  <c r="B114" i="4"/>
  <c r="B110" i="5"/>
  <c r="H178" i="4"/>
  <c r="H153" i="5"/>
  <c r="B173" i="4"/>
  <c r="B35" i="6"/>
  <c r="H68" i="2"/>
  <c r="H164" i="7"/>
  <c r="H53" i="6"/>
  <c r="H20" i="2"/>
  <c r="H223" i="5"/>
  <c r="B34" i="3"/>
  <c r="H250" i="2"/>
  <c r="B111" i="6"/>
  <c r="H204" i="2"/>
  <c r="B19" i="6"/>
  <c r="H63" i="7"/>
  <c r="H189" i="2"/>
  <c r="H208" i="2"/>
  <c r="B88" i="2"/>
  <c r="H107" i="3"/>
  <c r="H24" i="5"/>
  <c r="H20" i="4"/>
  <c r="B50" i="3"/>
  <c r="B67" i="4"/>
  <c r="H55" i="3"/>
  <c r="H219" i="5"/>
  <c r="H105" i="2"/>
  <c r="B77" i="7"/>
  <c r="B179" i="5"/>
  <c r="H197" i="5"/>
  <c r="H158" i="3"/>
  <c r="B230" i="5"/>
  <c r="B178" i="7"/>
  <c r="B208" i="2"/>
  <c r="B240" i="2"/>
  <c r="B129" i="7"/>
  <c r="B252" i="6"/>
  <c r="B212" i="4"/>
  <c r="B194" i="2"/>
  <c r="B146" i="4"/>
  <c r="H215" i="7"/>
  <c r="H109" i="6"/>
  <c r="H168" i="3"/>
  <c r="H240" i="5"/>
  <c r="H110" i="7"/>
  <c r="B138" i="5"/>
  <c r="H97" i="2"/>
  <c r="H38" i="4"/>
  <c r="B48" i="2"/>
  <c r="H85" i="3"/>
  <c r="H92" i="2"/>
  <c r="B180" i="2"/>
  <c r="B79" i="6"/>
  <c r="B122" i="3"/>
  <c r="H24" i="6"/>
  <c r="H205" i="7"/>
  <c r="H172" i="4"/>
  <c r="B137" i="6"/>
  <c r="B9" i="5"/>
  <c r="H78" i="3"/>
  <c r="H120" i="3"/>
  <c r="B90" i="4"/>
  <c r="H22" i="4"/>
  <c r="H137" i="4"/>
  <c r="B61" i="6"/>
  <c r="B75" i="4"/>
  <c r="H70" i="4"/>
  <c r="H231" i="6"/>
  <c r="B55" i="4"/>
  <c r="B244" i="6"/>
  <c r="B203" i="2"/>
  <c r="B176" i="4"/>
  <c r="H140" i="2"/>
  <c r="B65" i="6"/>
  <c r="B31" i="4"/>
  <c r="B229" i="4"/>
  <c r="H134" i="5"/>
  <c r="H209" i="7"/>
  <c r="H239" i="7"/>
  <c r="H64" i="2"/>
  <c r="B148" i="3"/>
  <c r="B154" i="3"/>
  <c r="H215" i="4"/>
  <c r="B225" i="5"/>
  <c r="H126" i="2"/>
  <c r="H105" i="7"/>
  <c r="B26" i="4"/>
  <c r="B13" i="5"/>
  <c r="H231" i="3"/>
  <c r="B120" i="7"/>
  <c r="B99" i="6"/>
  <c r="B9" i="2"/>
  <c r="H123" i="7"/>
  <c r="H112" i="7"/>
  <c r="B221" i="4"/>
  <c r="H102" i="7"/>
  <c r="B89" i="6"/>
  <c r="B37" i="5"/>
  <c r="B22" i="2"/>
  <c r="B29" i="7"/>
  <c r="B254" i="6"/>
  <c r="H113" i="5"/>
  <c r="H103" i="4"/>
  <c r="B108" i="2"/>
  <c r="B168" i="7"/>
  <c r="B171" i="4"/>
  <c r="B113" i="4"/>
  <c r="B97" i="3"/>
  <c r="B31" i="2"/>
  <c r="B103" i="4"/>
  <c r="H82" i="7"/>
  <c r="H67" i="5"/>
  <c r="H111" i="4"/>
  <c r="H195" i="3"/>
  <c r="H62" i="5"/>
  <c r="B113" i="7"/>
  <c r="H90" i="4"/>
  <c r="H170" i="7"/>
  <c r="B193" i="5"/>
  <c r="H23" i="4"/>
  <c r="H73" i="7"/>
  <c r="H108" i="7"/>
  <c r="B79" i="3"/>
  <c r="B94" i="7"/>
  <c r="B46" i="2"/>
  <c r="B10" i="3"/>
  <c r="B246" i="6"/>
  <c r="B227" i="5"/>
  <c r="H95" i="7"/>
  <c r="B172" i="7"/>
  <c r="H146" i="3"/>
  <c r="B118" i="2"/>
  <c r="H76" i="6"/>
  <c r="B235" i="5"/>
  <c r="B21" i="5"/>
  <c r="H104" i="6"/>
  <c r="B102" i="6"/>
  <c r="H196" i="3"/>
  <c r="B63" i="3"/>
  <c r="H87" i="3"/>
  <c r="B118" i="5"/>
  <c r="H42" i="3"/>
  <c r="B193" i="3"/>
  <c r="B64" i="2"/>
  <c r="H21" i="4"/>
  <c r="H167" i="7"/>
  <c r="H11" i="6"/>
  <c r="B96" i="3"/>
  <c r="H232" i="7"/>
  <c r="B172" i="2"/>
  <c r="B214" i="4"/>
  <c r="H55" i="6"/>
  <c r="H165" i="6"/>
  <c r="B10" i="6"/>
  <c r="B223" i="5"/>
  <c r="B208" i="5"/>
  <c r="H80" i="6"/>
  <c r="B103" i="7"/>
  <c r="H226" i="3"/>
  <c r="B68" i="7"/>
  <c r="B154" i="4"/>
  <c r="B249" i="2"/>
  <c r="B92" i="6"/>
  <c r="B58" i="7"/>
  <c r="H77" i="3"/>
  <c r="H235" i="2"/>
  <c r="H10" i="6"/>
  <c r="H161" i="4"/>
  <c r="B149" i="2"/>
  <c r="H61" i="4"/>
  <c r="B105" i="2"/>
  <c r="B88" i="6"/>
  <c r="B137" i="4"/>
  <c r="B125" i="3"/>
  <c r="H145" i="2"/>
  <c r="B240" i="3"/>
  <c r="B210" i="3"/>
  <c r="H82" i="4"/>
  <c r="H91" i="3"/>
  <c r="H197" i="3"/>
  <c r="H184" i="4"/>
  <c r="H223" i="4"/>
  <c r="B59" i="4"/>
  <c r="H24" i="4"/>
  <c r="H108" i="4"/>
  <c r="H46" i="5"/>
  <c r="B225" i="3"/>
  <c r="B51" i="3"/>
  <c r="H126" i="6"/>
  <c r="B90" i="6"/>
  <c r="B98" i="6"/>
  <c r="B100" i="5"/>
  <c r="B140" i="7"/>
  <c r="H246" i="6"/>
  <c r="B15" i="5"/>
  <c r="H225" i="5"/>
  <c r="B88" i="3"/>
  <c r="H11" i="2"/>
  <c r="B168" i="4"/>
  <c r="B207" i="3"/>
  <c r="B215" i="7"/>
  <c r="H222" i="3"/>
  <c r="H79" i="4"/>
  <c r="H98" i="7"/>
  <c r="H243" i="2"/>
  <c r="B145" i="3"/>
  <c r="B128" i="5"/>
  <c r="B63" i="2"/>
  <c r="H72" i="6"/>
  <c r="B214" i="2"/>
  <c r="B71" i="7"/>
  <c r="H244" i="7"/>
  <c r="B104" i="3"/>
  <c r="B90" i="3"/>
  <c r="B80" i="5"/>
  <c r="H211" i="5"/>
  <c r="H131" i="6"/>
  <c r="H50" i="4"/>
  <c r="H96" i="3"/>
  <c r="B211" i="6"/>
  <c r="H92" i="5"/>
  <c r="H63" i="5"/>
  <c r="H188" i="6"/>
  <c r="B218" i="2"/>
  <c r="B132" i="4"/>
  <c r="H199" i="3"/>
  <c r="H221" i="2"/>
  <c r="H207" i="4"/>
  <c r="H40" i="6"/>
  <c r="B9" i="6"/>
  <c r="H14" i="3"/>
  <c r="B72" i="2"/>
  <c r="B124" i="3"/>
  <c r="H252" i="2"/>
  <c r="H49" i="2"/>
  <c r="B220" i="4"/>
  <c r="H133" i="2"/>
  <c r="B43" i="3"/>
  <c r="B22" i="4"/>
  <c r="H147" i="5"/>
  <c r="H88" i="6"/>
  <c r="H91" i="5"/>
  <c r="B155" i="6"/>
  <c r="H195" i="7"/>
  <c r="B217" i="2"/>
  <c r="H177" i="2"/>
  <c r="B222" i="3"/>
  <c r="H201" i="5"/>
  <c r="B137" i="3"/>
  <c r="B230" i="6"/>
  <c r="H30" i="4"/>
  <c r="H13" i="2"/>
  <c r="H112" i="6"/>
  <c r="H83" i="4"/>
  <c r="B14" i="7"/>
  <c r="B40" i="6"/>
  <c r="H65" i="6"/>
  <c r="H135" i="3"/>
  <c r="B228" i="6"/>
  <c r="B242" i="2"/>
  <c r="B135" i="2"/>
  <c r="B190" i="4"/>
  <c r="H248" i="2"/>
  <c r="H163" i="6"/>
  <c r="B97" i="4"/>
  <c r="B148" i="2"/>
  <c r="B171" i="5"/>
  <c r="B231" i="5"/>
  <c r="B234" i="6"/>
  <c r="H221" i="7"/>
  <c r="B65" i="5"/>
  <c r="B207" i="6"/>
  <c r="H128" i="4"/>
  <c r="H90" i="7"/>
  <c r="H10" i="7"/>
  <c r="B39" i="3"/>
  <c r="H6" i="2"/>
  <c r="B60" i="7"/>
  <c r="B7" i="7"/>
  <c r="H71" i="4"/>
  <c r="B119" i="6"/>
  <c r="H167" i="2"/>
  <c r="H229" i="4"/>
  <c r="H182" i="4"/>
  <c r="H191" i="4"/>
  <c r="B219" i="4"/>
  <c r="H75" i="5"/>
  <c r="H226" i="7"/>
  <c r="B82" i="6"/>
  <c r="H204" i="3"/>
  <c r="H55" i="7"/>
  <c r="H135" i="7"/>
  <c r="B9" i="7"/>
  <c r="B149" i="4"/>
  <c r="B109" i="2"/>
  <c r="B143" i="6"/>
  <c r="B155" i="7"/>
  <c r="B57" i="2"/>
  <c r="H214" i="7"/>
  <c r="H254" i="7"/>
  <c r="B28" i="7"/>
  <c r="H58" i="2"/>
  <c r="B10" i="7"/>
  <c r="H183" i="6"/>
  <c r="B20" i="3"/>
  <c r="B56" i="5"/>
  <c r="B71" i="6"/>
  <c r="B196" i="7"/>
  <c r="B158" i="6"/>
  <c r="B86" i="4"/>
  <c r="H185" i="4"/>
  <c r="B232" i="4"/>
  <c r="B77" i="5"/>
  <c r="B10" i="4"/>
  <c r="B253" i="2"/>
  <c r="B160" i="3"/>
  <c r="H188" i="2"/>
  <c r="H35" i="3"/>
  <c r="B218" i="6"/>
  <c r="B100" i="6"/>
  <c r="H141" i="6"/>
  <c r="B245" i="5"/>
  <c r="H23" i="2"/>
  <c r="B198" i="4"/>
  <c r="B253" i="4"/>
  <c r="B174" i="3"/>
  <c r="H239" i="6"/>
  <c r="B37" i="7"/>
  <c r="H85" i="4"/>
  <c r="H136" i="5"/>
  <c r="B151" i="2"/>
  <c r="B59" i="2"/>
  <c r="H110" i="6"/>
  <c r="B32" i="4"/>
  <c r="B52" i="5"/>
  <c r="H234" i="7"/>
  <c r="B127" i="4"/>
  <c r="B201" i="7"/>
  <c r="B59" i="3"/>
  <c r="H8" i="7"/>
  <c r="H146" i="6"/>
  <c r="H151" i="5"/>
  <c r="H95" i="5"/>
  <c r="H90" i="6"/>
  <c r="B116" i="6"/>
  <c r="B150" i="3"/>
  <c r="H233" i="6"/>
  <c r="B38" i="5"/>
  <c r="H58" i="7"/>
  <c r="B230" i="2"/>
  <c r="H47" i="7"/>
  <c r="B59" i="5"/>
  <c r="H79" i="2"/>
  <c r="B199" i="7"/>
  <c r="B55" i="2"/>
  <c r="H187" i="2"/>
  <c r="H96" i="2"/>
  <c r="H126" i="5"/>
  <c r="H209" i="2"/>
  <c r="B31" i="3"/>
  <c r="B180" i="7"/>
  <c r="H149" i="4"/>
  <c r="B96" i="7"/>
  <c r="B184" i="2"/>
  <c r="H71" i="3"/>
  <c r="H143" i="4"/>
  <c r="B170" i="7"/>
  <c r="B194" i="7"/>
  <c r="H33" i="2"/>
  <c r="H39" i="2"/>
  <c r="H37" i="6"/>
  <c r="H43" i="2"/>
  <c r="B76" i="2"/>
  <c r="H67" i="7"/>
  <c r="H68" i="5"/>
  <c r="H84" i="3"/>
  <c r="B106" i="2"/>
  <c r="H60" i="3"/>
  <c r="H247" i="2"/>
  <c r="H12" i="3"/>
  <c r="H31" i="2"/>
  <c r="H131" i="2"/>
  <c r="H238" i="2"/>
  <c r="B226" i="3"/>
  <c r="H85" i="7"/>
  <c r="H233" i="5"/>
  <c r="B171" i="7"/>
  <c r="H189" i="3"/>
  <c r="H123" i="6"/>
  <c r="B187" i="6"/>
  <c r="H34" i="2"/>
  <c r="B136" i="5"/>
  <c r="B194" i="4"/>
  <c r="B213" i="7"/>
  <c r="H28" i="7"/>
  <c r="H234" i="6"/>
  <c r="H176" i="5"/>
  <c r="H88" i="5"/>
  <c r="H33" i="7"/>
  <c r="B48" i="6"/>
  <c r="B12" i="6"/>
  <c r="B107" i="5"/>
  <c r="H203" i="7"/>
  <c r="H32" i="4"/>
  <c r="H145" i="6"/>
  <c r="H220" i="4"/>
  <c r="B218" i="5"/>
  <c r="H63" i="4"/>
  <c r="B246" i="7"/>
  <c r="H220" i="5"/>
  <c r="H93" i="3"/>
  <c r="B27" i="5"/>
  <c r="H48" i="6"/>
  <c r="H172" i="3"/>
  <c r="H193" i="6"/>
  <c r="B13" i="7"/>
  <c r="H192" i="3"/>
  <c r="H162" i="7"/>
  <c r="B90" i="7"/>
  <c r="H58" i="4"/>
  <c r="H84" i="7"/>
  <c r="H129" i="5"/>
  <c r="H184" i="2"/>
  <c r="B51" i="7"/>
  <c r="H228" i="4"/>
  <c r="H83" i="6"/>
  <c r="B157" i="3"/>
  <c r="B95" i="4"/>
  <c r="H75" i="6"/>
  <c r="H201" i="6"/>
  <c r="B89" i="2"/>
  <c r="B216" i="6"/>
  <c r="B209" i="4"/>
  <c r="H129" i="2"/>
  <c r="B233" i="5"/>
  <c r="B133" i="6"/>
  <c r="B10" i="5"/>
  <c r="B146" i="7"/>
  <c r="H46" i="3"/>
  <c r="H165" i="7"/>
  <c r="H136" i="2"/>
  <c r="H140" i="7"/>
  <c r="B192" i="3"/>
  <c r="B34" i="5"/>
  <c r="H152" i="3"/>
  <c r="B16" i="7"/>
  <c r="H197" i="4"/>
  <c r="H15" i="5"/>
  <c r="B200" i="5"/>
  <c r="B25" i="3"/>
  <c r="B100" i="4"/>
  <c r="H211" i="4"/>
  <c r="H85" i="2"/>
  <c r="H122" i="4"/>
  <c r="B162" i="2"/>
  <c r="B69" i="7"/>
  <c r="B201" i="4"/>
  <c r="H199" i="7"/>
  <c r="H164" i="4"/>
  <c r="B160" i="4"/>
  <c r="B57" i="3"/>
  <c r="H81" i="3"/>
  <c r="B121" i="6"/>
  <c r="B90" i="2"/>
  <c r="B135" i="6"/>
  <c r="B45" i="2"/>
  <c r="H140" i="4"/>
  <c r="H123" i="4"/>
  <c r="H23" i="6"/>
  <c r="H203" i="6"/>
  <c r="H232" i="5"/>
  <c r="H191" i="5"/>
  <c r="H87" i="6"/>
  <c r="H199" i="4"/>
  <c r="H206" i="6"/>
  <c r="H155" i="2"/>
  <c r="H130" i="7"/>
  <c r="H57" i="5"/>
  <c r="B185" i="7"/>
  <c r="B199" i="5"/>
  <c r="H75" i="7"/>
  <c r="H67" i="4"/>
  <c r="B101" i="6"/>
  <c r="H173" i="5"/>
  <c r="B114" i="2"/>
  <c r="H175" i="2"/>
  <c r="H30" i="3"/>
  <c r="B77" i="4"/>
  <c r="H146" i="2"/>
  <c r="H14" i="4"/>
  <c r="H171" i="7"/>
  <c r="H110" i="3"/>
  <c r="B71" i="3"/>
  <c r="B159" i="5"/>
  <c r="B205" i="5"/>
  <c r="H61" i="2"/>
  <c r="H168" i="7"/>
  <c r="B245" i="6"/>
  <c r="B145" i="6"/>
  <c r="H237" i="6"/>
  <c r="B63" i="5"/>
  <c r="H162" i="2"/>
  <c r="B33" i="3"/>
  <c r="H176" i="2"/>
  <c r="H29" i="7"/>
  <c r="H118" i="6"/>
  <c r="H110" i="5"/>
  <c r="H173" i="6"/>
  <c r="H157" i="6"/>
  <c r="H181" i="6"/>
  <c r="H198" i="6"/>
  <c r="B78" i="2"/>
  <c r="H111" i="2"/>
  <c r="H247" i="6"/>
  <c r="H82" i="6"/>
  <c r="B202" i="7"/>
  <c r="H102" i="6"/>
  <c r="H227" i="3"/>
  <c r="B189" i="5"/>
  <c r="H233" i="2"/>
  <c r="H165" i="3"/>
  <c r="H245" i="2"/>
  <c r="B23" i="6"/>
  <c r="B133" i="2"/>
  <c r="B24" i="6"/>
  <c r="H16" i="4"/>
  <c r="B97" i="6"/>
  <c r="H244" i="5"/>
  <c r="H250" i="3"/>
  <c r="H130" i="2"/>
  <c r="H84" i="4"/>
  <c r="H65" i="4"/>
  <c r="B104" i="2"/>
  <c r="B98" i="5"/>
  <c r="B163" i="7"/>
  <c r="H218" i="2"/>
  <c r="B79" i="5"/>
  <c r="B131" i="7"/>
  <c r="H16" i="6"/>
  <c r="B201" i="6"/>
  <c r="B140" i="6"/>
  <c r="H180" i="3"/>
  <c r="B222" i="7"/>
  <c r="H148" i="5"/>
  <c r="H201" i="7"/>
  <c r="H193" i="4"/>
  <c r="B95" i="3"/>
  <c r="B152" i="4"/>
  <c r="B43" i="7"/>
  <c r="H193" i="5"/>
  <c r="H242" i="6"/>
  <c r="B174" i="2"/>
  <c r="H103" i="3"/>
  <c r="B181" i="5"/>
  <c r="B33" i="6"/>
  <c r="B159" i="3"/>
  <c r="H77" i="4"/>
  <c r="B217" i="3"/>
  <c r="H125" i="2"/>
  <c r="B232" i="5"/>
  <c r="H243" i="4"/>
  <c r="H17" i="2"/>
  <c r="H91" i="4"/>
  <c r="B50" i="4"/>
  <c r="H18" i="2"/>
  <c r="H231" i="5"/>
  <c r="H181" i="3"/>
  <c r="H210" i="6"/>
  <c r="B113" i="5"/>
  <c r="H247" i="4"/>
  <c r="B47" i="7"/>
  <c r="H54" i="3"/>
  <c r="H116" i="5"/>
  <c r="B118" i="6"/>
  <c r="B202" i="6"/>
  <c r="B203" i="3"/>
  <c r="H21" i="3"/>
  <c r="B247" i="5"/>
  <c r="B189" i="2"/>
  <c r="H209" i="3"/>
  <c r="B227" i="7"/>
  <c r="H115" i="2"/>
  <c r="B6" i="6"/>
  <c r="B42" i="3"/>
  <c r="H59" i="6"/>
  <c r="H86" i="7"/>
  <c r="B121" i="7"/>
  <c r="H211" i="6"/>
  <c r="B118" i="7"/>
  <c r="H221" i="5"/>
  <c r="B24" i="4"/>
  <c r="B195" i="4"/>
  <c r="H207" i="6"/>
  <c r="H249" i="6"/>
  <c r="H182" i="2"/>
  <c r="H131" i="3"/>
  <c r="B219" i="7"/>
  <c r="B157" i="7"/>
  <c r="H230" i="4"/>
  <c r="H117" i="4"/>
  <c r="H213" i="5"/>
  <c r="B246" i="5"/>
  <c r="H218" i="7"/>
  <c r="H15" i="3"/>
  <c r="B72" i="4"/>
  <c r="H122" i="7"/>
  <c r="H130" i="6"/>
  <c r="H216" i="2"/>
  <c r="H138" i="6"/>
  <c r="B192" i="7"/>
  <c r="H89" i="6"/>
  <c r="B150" i="7"/>
  <c r="H131" i="4"/>
  <c r="B217" i="4"/>
  <c r="H50" i="3"/>
  <c r="B201" i="3"/>
  <c r="H212" i="4"/>
  <c r="B241" i="5"/>
  <c r="B60" i="3"/>
  <c r="H194" i="3"/>
  <c r="B17" i="5"/>
  <c r="B105" i="5"/>
  <c r="B208" i="7"/>
  <c r="H170" i="4"/>
  <c r="H159" i="2"/>
  <c r="H107" i="5"/>
  <c r="B37" i="2"/>
  <c r="B182" i="6"/>
  <c r="H157" i="4"/>
  <c r="H229" i="7"/>
  <c r="H37" i="3"/>
  <c r="H191" i="6"/>
  <c r="B119" i="7"/>
  <c r="B135" i="7"/>
  <c r="H220" i="7"/>
  <c r="B80" i="2"/>
  <c r="B248" i="7"/>
  <c r="H128" i="2"/>
  <c r="H45" i="3"/>
  <c r="B63" i="4"/>
  <c r="B65" i="2"/>
  <c r="H113" i="6"/>
  <c r="B170" i="5"/>
  <c r="B105" i="6"/>
  <c r="H166" i="4"/>
  <c r="H12" i="2"/>
  <c r="H201" i="4"/>
  <c r="H20" i="7"/>
  <c r="B76" i="3"/>
  <c r="B160" i="6"/>
  <c r="B168" i="2"/>
  <c r="B154" i="2"/>
  <c r="B238" i="6"/>
  <c r="H31" i="7"/>
  <c r="B190" i="5"/>
  <c r="B213" i="2"/>
  <c r="H117" i="7"/>
  <c r="B193" i="7"/>
  <c r="H118" i="4"/>
  <c r="H40" i="7"/>
  <c r="B17" i="2"/>
  <c r="H156" i="6"/>
  <c r="B120" i="4"/>
  <c r="H134" i="2"/>
  <c r="H141" i="3"/>
  <c r="B136" i="7"/>
  <c r="B72" i="6"/>
  <c r="H31" i="6"/>
  <c r="B211" i="2"/>
  <c r="H121" i="3"/>
  <c r="H11" i="7"/>
  <c r="H200" i="2"/>
  <c r="H240" i="6"/>
  <c r="B186" i="2"/>
  <c r="H226" i="4"/>
  <c r="B55" i="7"/>
  <c r="B231" i="2"/>
  <c r="B128" i="7"/>
  <c r="H246" i="5"/>
  <c r="H219" i="6"/>
  <c r="H242" i="3"/>
  <c r="B133" i="7"/>
  <c r="B60" i="4"/>
  <c r="H100" i="5"/>
  <c r="H223" i="7"/>
  <c r="H74" i="6"/>
  <c r="B226" i="6"/>
  <c r="H149" i="2"/>
  <c r="B125" i="5"/>
  <c r="H135" i="2"/>
  <c r="B145" i="2"/>
  <c r="B101" i="7"/>
  <c r="B34" i="4"/>
  <c r="H162" i="3"/>
  <c r="H64" i="6"/>
  <c r="H167" i="6"/>
  <c r="H41" i="6"/>
  <c r="B247" i="6"/>
  <c r="H236" i="2"/>
  <c r="B104" i="5"/>
  <c r="B142" i="5"/>
  <c r="H184" i="3"/>
  <c r="H116" i="4"/>
  <c r="H166" i="5"/>
  <c r="H15" i="7"/>
  <c r="B83" i="4"/>
  <c r="H123" i="3"/>
  <c r="B53" i="4"/>
  <c r="H91" i="7"/>
  <c r="B32" i="3"/>
  <c r="H162" i="4"/>
  <c r="B82" i="3"/>
  <c r="H179" i="4"/>
  <c r="B45" i="6"/>
  <c r="B168" i="6"/>
  <c r="B201" i="5"/>
  <c r="B255" i="2"/>
  <c r="B134" i="3"/>
  <c r="H250" i="5"/>
  <c r="B221" i="6"/>
  <c r="B251" i="5"/>
  <c r="H86" i="4"/>
  <c r="B237" i="2"/>
  <c r="H176" i="7"/>
  <c r="H115" i="7"/>
  <c r="B30" i="2"/>
  <c r="B84" i="2"/>
  <c r="H201" i="2"/>
  <c r="B218" i="7"/>
  <c r="B162" i="5"/>
  <c r="B51" i="4"/>
  <c r="B225" i="7"/>
  <c r="B13" i="2"/>
  <c r="B75" i="2"/>
  <c r="H46" i="2"/>
  <c r="H19" i="4"/>
  <c r="H176" i="3"/>
  <c r="B38" i="2"/>
  <c r="B20" i="5"/>
  <c r="H150" i="5"/>
  <c r="B81" i="5"/>
  <c r="H75" i="3"/>
  <c r="H208" i="7"/>
  <c r="B219" i="5"/>
  <c r="B18" i="5"/>
  <c r="B123" i="6"/>
  <c r="B254" i="7"/>
  <c r="B29" i="2"/>
  <c r="B248" i="6"/>
  <c r="H217" i="4"/>
  <c r="B56" i="4"/>
  <c r="H253" i="2"/>
  <c r="H34" i="6"/>
  <c r="H7" i="7"/>
  <c r="H137" i="6"/>
  <c r="B143" i="3"/>
  <c r="H135" i="4"/>
  <c r="B198" i="7"/>
  <c r="B146" i="6"/>
  <c r="B85" i="2"/>
  <c r="H193" i="2"/>
  <c r="H199" i="5"/>
  <c r="B74" i="5"/>
  <c r="H232" i="4"/>
  <c r="B16" i="6"/>
  <c r="H35" i="7"/>
  <c r="B44" i="6"/>
  <c r="H52" i="3"/>
  <c r="H77" i="5"/>
  <c r="B176" i="6"/>
  <c r="B215" i="6"/>
  <c r="H40" i="4"/>
  <c r="H115" i="3"/>
  <c r="B43" i="5"/>
  <c r="B31" i="6"/>
  <c r="H208" i="3"/>
  <c r="H244" i="3"/>
  <c r="B94" i="6"/>
  <c r="H247" i="5"/>
  <c r="H32" i="7"/>
  <c r="B12" i="4"/>
  <c r="B233" i="4"/>
  <c r="B139" i="7"/>
  <c r="H121" i="4"/>
  <c r="H102" i="4"/>
  <c r="H26" i="3"/>
  <c r="H43" i="7"/>
  <c r="B104" i="6"/>
  <c r="H132" i="2"/>
  <c r="H72" i="3"/>
  <c r="H248" i="6"/>
  <c r="B47" i="5"/>
  <c r="H79" i="6"/>
  <c r="B243" i="2"/>
  <c r="B202" i="3"/>
  <c r="B156" i="5"/>
  <c r="B130" i="4"/>
  <c r="H193" i="7"/>
  <c r="H217" i="7"/>
  <c r="B168" i="5"/>
  <c r="H205" i="3"/>
  <c r="H47" i="2"/>
  <c r="H172" i="7"/>
  <c r="B170" i="4"/>
  <c r="H169" i="3"/>
  <c r="H219" i="4"/>
  <c r="H173" i="3"/>
  <c r="H121" i="2"/>
  <c r="H210" i="2"/>
  <c r="B41" i="7"/>
  <c r="H49" i="4"/>
  <c r="B100" i="3"/>
  <c r="H252" i="5"/>
  <c r="H143" i="3"/>
  <c r="B152" i="3"/>
  <c r="H38" i="6"/>
  <c r="B150" i="6"/>
  <c r="H152" i="7"/>
  <c r="B240" i="5"/>
  <c r="B111" i="7"/>
  <c r="B68" i="5"/>
  <c r="H194" i="2"/>
  <c r="B62" i="4"/>
  <c r="H29" i="6"/>
  <c r="H33" i="3"/>
  <c r="B132" i="7"/>
  <c r="B156" i="2"/>
  <c r="B231" i="6"/>
  <c r="H146" i="4"/>
  <c r="B194" i="3"/>
  <c r="H245" i="5"/>
  <c r="H196" i="4"/>
  <c r="B147" i="6"/>
  <c r="B23" i="3"/>
  <c r="B97" i="2"/>
  <c r="B144" i="2"/>
  <c r="H161" i="2"/>
  <c r="H254" i="3"/>
  <c r="H235" i="5"/>
  <c r="H102" i="2"/>
  <c r="B11" i="6"/>
  <c r="B156" i="4"/>
  <c r="B227" i="4"/>
  <c r="H69" i="4"/>
  <c r="B56" i="3"/>
  <c r="H50" i="7"/>
  <c r="H71" i="2"/>
  <c r="H67" i="3"/>
  <c r="H210" i="5"/>
  <c r="H118" i="7"/>
  <c r="B202" i="4"/>
  <c r="B37" i="3"/>
  <c r="B52" i="2"/>
  <c r="B116" i="3"/>
  <c r="H216" i="7"/>
  <c r="H32" i="5"/>
  <c r="B69" i="2"/>
  <c r="H28" i="6"/>
  <c r="B157" i="4"/>
  <c r="H90" i="3"/>
  <c r="H169" i="7"/>
  <c r="B60" i="2"/>
  <c r="H35" i="4"/>
  <c r="B6" i="3"/>
  <c r="H213" i="3"/>
  <c r="H111" i="7"/>
  <c r="H36" i="4"/>
  <c r="B7" i="5"/>
  <c r="B140" i="2"/>
  <c r="H41" i="3"/>
  <c r="B91" i="6"/>
  <c r="B173" i="3"/>
  <c r="H192" i="4"/>
  <c r="H241" i="4"/>
  <c r="H114" i="6"/>
  <c r="H89" i="7"/>
  <c r="H228" i="6"/>
  <c r="B11" i="5"/>
  <c r="B169" i="7"/>
  <c r="H54" i="5"/>
  <c r="H184" i="7"/>
  <c r="B42" i="6"/>
  <c r="H26" i="7"/>
  <c r="H194" i="7"/>
  <c r="H187" i="6"/>
  <c r="B229" i="6"/>
  <c r="B27" i="4"/>
  <c r="H150" i="2"/>
  <c r="H139" i="5"/>
  <c r="H157" i="5"/>
  <c r="H187" i="7"/>
  <c r="H6" i="4"/>
  <c r="B8" i="4"/>
  <c r="H220" i="6"/>
  <c r="H87" i="4"/>
  <c r="H72" i="7"/>
  <c r="B54" i="3"/>
  <c r="B22" i="5"/>
  <c r="H7" i="6"/>
  <c r="H148" i="6"/>
  <c r="B15" i="7"/>
  <c r="B177" i="5"/>
  <c r="B234" i="5"/>
  <c r="H121" i="6"/>
  <c r="H126" i="7"/>
  <c r="B223" i="6"/>
  <c r="H120" i="7"/>
  <c r="H248" i="7"/>
  <c r="B92" i="3"/>
  <c r="H158" i="6"/>
  <c r="H21" i="7"/>
  <c r="B204" i="7"/>
  <c r="H123" i="2"/>
  <c r="B250" i="7"/>
  <c r="H251" i="3"/>
  <c r="H53" i="2"/>
  <c r="H103" i="5"/>
  <c r="H158" i="5"/>
  <c r="H25" i="4"/>
  <c r="H170" i="5"/>
  <c r="B114" i="3"/>
  <c r="B208" i="4"/>
  <c r="H31" i="3"/>
  <c r="H238" i="3"/>
  <c r="H156" i="5"/>
  <c r="B225" i="2"/>
  <c r="B137" i="2"/>
  <c r="H48" i="3"/>
  <c r="H43" i="6"/>
  <c r="H161" i="5"/>
  <c r="H230" i="7"/>
  <c r="H70" i="5"/>
  <c r="B220" i="3"/>
  <c r="H73" i="5"/>
  <c r="H52" i="6"/>
  <c r="H249" i="7"/>
  <c r="B223" i="4"/>
  <c r="B78" i="6"/>
  <c r="B9" i="3"/>
  <c r="H87" i="5"/>
  <c r="H212" i="5"/>
  <c r="H243" i="7"/>
  <c r="B33" i="7"/>
  <c r="B188" i="5"/>
  <c r="B213" i="6"/>
  <c r="H186" i="3"/>
  <c r="H228" i="7"/>
  <c r="B163" i="6"/>
  <c r="B221" i="5"/>
  <c r="H220" i="3"/>
  <c r="H165" i="5"/>
  <c r="B178" i="6"/>
  <c r="B84" i="5"/>
  <c r="B31" i="7"/>
  <c r="B161" i="7"/>
  <c r="H132" i="5"/>
  <c r="H240" i="7"/>
  <c r="B150" i="2"/>
  <c r="H44" i="4"/>
  <c r="H97" i="4"/>
  <c r="H183" i="4"/>
  <c r="B119" i="4"/>
  <c r="H122" i="2"/>
  <c r="B252" i="4"/>
  <c r="H113" i="7"/>
  <c r="B133" i="3"/>
  <c r="B39" i="7"/>
  <c r="B68" i="2"/>
  <c r="B161" i="4"/>
  <c r="H173" i="2"/>
  <c r="H180" i="6"/>
  <c r="B195" i="5"/>
  <c r="H203" i="5"/>
  <c r="H206" i="2"/>
  <c r="H101" i="5"/>
  <c r="H37" i="4"/>
  <c r="B110" i="3"/>
  <c r="B51" i="5"/>
  <c r="H33" i="6"/>
  <c r="B98" i="3"/>
  <c r="B192" i="2"/>
  <c r="H142" i="4"/>
  <c r="H101" i="4"/>
  <c r="B24" i="7"/>
  <c r="H249" i="4"/>
  <c r="H24" i="2"/>
  <c r="B202" i="2"/>
  <c r="H190" i="4"/>
  <c r="B217" i="5"/>
  <c r="B205" i="4"/>
  <c r="B150" i="5"/>
  <c r="B165" i="5"/>
  <c r="B78" i="3"/>
  <c r="H133" i="7"/>
  <c r="H81" i="4"/>
  <c r="B93" i="5"/>
  <c r="B186" i="4"/>
  <c r="B183" i="2"/>
  <c r="H8" i="2"/>
  <c r="H130" i="5"/>
  <c r="B120" i="2"/>
  <c r="H255" i="7"/>
  <c r="B97" i="5"/>
  <c r="B100" i="2"/>
  <c r="B220" i="2"/>
  <c r="B11" i="4"/>
  <c r="H98" i="5"/>
  <c r="H106" i="2"/>
  <c r="B190" i="6"/>
  <c r="B215" i="3"/>
  <c r="H144" i="3"/>
  <c r="B53" i="3"/>
  <c r="B70" i="2"/>
  <c r="B86" i="7"/>
  <c r="B14" i="5"/>
  <c r="B121" i="3"/>
  <c r="B134" i="7"/>
  <c r="H150" i="4"/>
  <c r="H13" i="4"/>
  <c r="H200" i="4"/>
  <c r="H59" i="5"/>
  <c r="H199" i="6"/>
  <c r="B28" i="3"/>
  <c r="B73" i="6"/>
  <c r="B52" i="4"/>
  <c r="H80" i="4"/>
  <c r="B154" i="6"/>
  <c r="H195" i="2"/>
  <c r="H215" i="2"/>
  <c r="H158" i="4"/>
  <c r="H150" i="3"/>
  <c r="H144" i="5"/>
  <c r="B129" i="4"/>
  <c r="B34" i="2"/>
  <c r="B11" i="7"/>
  <c r="B95" i="7"/>
  <c r="B110" i="4"/>
  <c r="H105" i="6"/>
  <c r="B158" i="4"/>
  <c r="B206" i="4"/>
  <c r="H110" i="2"/>
  <c r="H149" i="5"/>
  <c r="H202" i="6"/>
  <c r="B46" i="5"/>
  <c r="B228" i="7"/>
  <c r="H116" i="3"/>
  <c r="H216" i="4"/>
  <c r="B123" i="7"/>
  <c r="H131" i="5"/>
  <c r="B69" i="3"/>
  <c r="B117" i="3"/>
  <c r="B216" i="4"/>
  <c r="H249" i="2"/>
  <c r="H227" i="7"/>
  <c r="B226" i="2"/>
  <c r="H209" i="6"/>
  <c r="H117" i="2"/>
  <c r="B212" i="7"/>
  <c r="H246" i="2"/>
  <c r="H212" i="7"/>
  <c r="B126" i="2"/>
  <c r="H205" i="2"/>
  <c r="H184" i="5"/>
  <c r="B216" i="2"/>
  <c r="B12" i="7"/>
  <c r="B128" i="4"/>
  <c r="B185" i="2"/>
  <c r="B54" i="7"/>
  <c r="B9" i="4"/>
  <c r="B174" i="4"/>
  <c r="B180" i="5"/>
  <c r="H137" i="7"/>
  <c r="B245" i="7"/>
  <c r="B169" i="5"/>
  <c r="H10" i="3"/>
  <c r="H207" i="2"/>
  <c r="H215" i="6"/>
  <c r="B196" i="5"/>
  <c r="B233" i="7"/>
  <c r="B53" i="7"/>
  <c r="H31" i="4"/>
  <c r="H159" i="3"/>
  <c r="B228" i="2"/>
  <c r="B70" i="7"/>
  <c r="H158" i="2"/>
  <c r="H48" i="2"/>
  <c r="H70" i="7"/>
  <c r="B177" i="3"/>
  <c r="H150" i="6"/>
  <c r="B122" i="2"/>
  <c r="B247" i="4"/>
  <c r="H82" i="5"/>
  <c r="H163" i="3"/>
  <c r="H125" i="4"/>
  <c r="B17" i="4"/>
  <c r="H128" i="3"/>
  <c r="B237" i="7"/>
  <c r="H171" i="5"/>
  <c r="B146" i="3"/>
  <c r="H163" i="5"/>
  <c r="H65" i="3"/>
  <c r="H251" i="4"/>
  <c r="B115" i="5"/>
  <c r="B112" i="3"/>
  <c r="H19" i="2"/>
  <c r="H132" i="3"/>
  <c r="B48" i="7"/>
  <c r="B69" i="6"/>
  <c r="B58" i="5"/>
  <c r="B183" i="4"/>
  <c r="H94" i="2"/>
  <c r="B186" i="5"/>
  <c r="H204" i="5"/>
  <c r="H52" i="2"/>
  <c r="B166" i="7"/>
  <c r="B78" i="7"/>
  <c r="H174" i="6"/>
  <c r="B124" i="6"/>
  <c r="H160" i="2"/>
  <c r="H206" i="5"/>
  <c r="B236" i="5"/>
  <c r="B75" i="3"/>
  <c r="B104" i="4"/>
  <c r="H55" i="5"/>
  <c r="H56" i="3"/>
  <c r="B132" i="2"/>
  <c r="B184" i="5"/>
  <c r="H230" i="2"/>
  <c r="H120" i="6"/>
  <c r="H44" i="7"/>
  <c r="H48" i="4"/>
  <c r="H185" i="2"/>
  <c r="B37" i="6"/>
  <c r="B226" i="7"/>
  <c r="H116" i="6"/>
  <c r="H104" i="3"/>
  <c r="B96" i="4"/>
  <c r="H51" i="2"/>
  <c r="B44" i="7"/>
  <c r="H255" i="4"/>
  <c r="H207" i="7"/>
  <c r="H239" i="4"/>
  <c r="H183" i="3"/>
  <c r="B221" i="7"/>
  <c r="H152" i="6"/>
  <c r="H195" i="6"/>
  <c r="H76" i="3"/>
  <c r="B171" i="2"/>
  <c r="B32" i="6"/>
  <c r="B232" i="2"/>
  <c r="H47" i="5"/>
  <c r="H189" i="4"/>
  <c r="B165" i="3"/>
  <c r="H110" i="4"/>
  <c r="H118" i="3"/>
  <c r="H232" i="6"/>
  <c r="B138" i="3"/>
  <c r="H114" i="3"/>
  <c r="B58" i="2"/>
  <c r="B238" i="5"/>
  <c r="H56" i="4"/>
  <c r="B49" i="4"/>
  <c r="B62" i="7"/>
  <c r="H159" i="7"/>
  <c r="H225" i="2"/>
  <c r="H192" i="7"/>
  <c r="B189" i="4"/>
  <c r="B130" i="2"/>
  <c r="B253" i="7"/>
  <c r="B164" i="5"/>
  <c r="B209" i="7"/>
  <c r="H186" i="7"/>
  <c r="H221" i="3"/>
  <c r="B248" i="2"/>
  <c r="H204" i="7"/>
  <c r="B170" i="2"/>
  <c r="H45" i="5"/>
  <c r="B142" i="2"/>
  <c r="H14" i="2"/>
  <c r="B21" i="4"/>
  <c r="B197" i="6"/>
  <c r="B81" i="6"/>
  <c r="B40" i="5"/>
  <c r="H60" i="5"/>
  <c r="H140" i="3"/>
  <c r="H238" i="5"/>
  <c r="H160" i="7"/>
  <c r="H47" i="6"/>
  <c r="B151" i="5"/>
  <c r="H166" i="6"/>
  <c r="H46" i="7"/>
  <c r="H183" i="2"/>
  <c r="H73" i="6"/>
  <c r="B61" i="5"/>
  <c r="H6" i="7"/>
  <c r="B239" i="2"/>
  <c r="H107" i="7"/>
  <c r="H100" i="4"/>
  <c r="B248" i="4"/>
  <c r="B146" i="2"/>
  <c r="H140" i="5"/>
  <c r="B107" i="4"/>
  <c r="H66" i="5"/>
  <c r="H246" i="4"/>
  <c r="B167" i="3"/>
  <c r="B34" i="6"/>
  <c r="B191" i="7"/>
  <c r="H157" i="2"/>
  <c r="B102" i="7"/>
  <c r="B176" i="5"/>
  <c r="H253" i="7"/>
  <c r="H168" i="6"/>
  <c r="B112" i="5"/>
  <c r="B150" i="4"/>
  <c r="B95" i="2"/>
  <c r="H71" i="6"/>
  <c r="B229" i="3"/>
  <c r="H31" i="5"/>
  <c r="B40" i="3"/>
  <c r="H225" i="6"/>
  <c r="H45" i="6"/>
  <c r="B131" i="5"/>
  <c r="B112" i="2"/>
  <c r="H118" i="5"/>
  <c r="B48" i="5"/>
  <c r="H30" i="6"/>
  <c r="H184" i="6"/>
  <c r="B18" i="6"/>
  <c r="H78" i="4"/>
  <c r="H151" i="6"/>
  <c r="B153" i="6"/>
  <c r="H147" i="4"/>
  <c r="B91" i="5"/>
  <c r="B87" i="5"/>
  <c r="B213" i="3"/>
  <c r="B40" i="4"/>
  <c r="H180" i="7"/>
  <c r="B116" i="4"/>
  <c r="H16" i="7"/>
  <c r="B180" i="3"/>
  <c r="B72" i="7"/>
  <c r="H89" i="4"/>
  <c r="H231" i="2"/>
  <c r="B149" i="7"/>
  <c r="B164" i="7"/>
  <c r="H58" i="5"/>
  <c r="B255" i="6"/>
  <c r="B132" i="6"/>
  <c r="B120" i="6"/>
  <c r="H53" i="5"/>
  <c r="H164" i="6"/>
  <c r="H156" i="7"/>
  <c r="H22" i="6"/>
  <c r="B190" i="3"/>
  <c r="H251" i="5"/>
  <c r="B38" i="6"/>
  <c r="B144" i="7"/>
  <c r="H111" i="5"/>
  <c r="B126" i="7"/>
  <c r="B151" i="3"/>
  <c r="H166" i="3"/>
  <c r="B232" i="3"/>
  <c r="H84" i="6"/>
  <c r="H30" i="5"/>
  <c r="B129" i="2"/>
  <c r="B204" i="3"/>
  <c r="B106" i="3"/>
  <c r="H18" i="5"/>
  <c r="B52" i="7"/>
  <c r="H247" i="7"/>
  <c r="B13" i="6"/>
  <c r="H196" i="5"/>
  <c r="B135" i="3"/>
  <c r="H113" i="4"/>
  <c r="H94" i="3"/>
  <c r="B55" i="6"/>
  <c r="H214" i="6"/>
  <c r="B204" i="2"/>
  <c r="B204" i="4"/>
  <c r="H11" i="3"/>
  <c r="B164" i="2"/>
  <c r="B194" i="6"/>
  <c r="H51" i="4"/>
  <c r="H195" i="4"/>
  <c r="H190" i="5"/>
  <c r="H135" i="6"/>
  <c r="B54" i="6"/>
  <c r="B26" i="5"/>
  <c r="H189" i="6"/>
  <c r="H236" i="6"/>
  <c r="B19" i="3"/>
  <c r="B51" i="6"/>
  <c r="B230" i="7"/>
  <c r="H200" i="7"/>
  <c r="H207" i="3"/>
  <c r="H14" i="6"/>
  <c r="H182" i="7"/>
  <c r="H109" i="7"/>
  <c r="H203" i="4"/>
  <c r="B19" i="7"/>
  <c r="H13" i="3"/>
  <c r="B36" i="7"/>
  <c r="B181" i="4"/>
  <c r="B231" i="4"/>
  <c r="B158" i="2"/>
  <c r="B70" i="6"/>
  <c r="B77" i="3"/>
  <c r="H125" i="7"/>
  <c r="B226" i="4"/>
  <c r="B63" i="7"/>
  <c r="H143" i="7"/>
  <c r="H66" i="3"/>
  <c r="B166" i="2"/>
  <c r="B205" i="2"/>
  <c r="B237" i="3"/>
  <c r="B217" i="6"/>
  <c r="H17" i="3"/>
  <c r="B100" i="7"/>
  <c r="B178" i="3"/>
  <c r="H213" i="7"/>
  <c r="B88" i="4"/>
  <c r="B241" i="4"/>
  <c r="H12" i="6"/>
  <c r="B73" i="2"/>
  <c r="B167" i="2"/>
  <c r="B145" i="4"/>
  <c r="B47" i="6"/>
  <c r="B70" i="3"/>
  <c r="B187" i="7"/>
  <c r="H35" i="2"/>
  <c r="B243" i="4"/>
  <c r="B14" i="6"/>
  <c r="B49" i="7"/>
  <c r="H36" i="3"/>
  <c r="H233" i="7"/>
  <c r="H130" i="3"/>
  <c r="B21" i="6"/>
  <c r="H39" i="4"/>
  <c r="H120" i="2"/>
  <c r="H100" i="6"/>
  <c r="H115" i="5"/>
  <c r="B153" i="7"/>
  <c r="H255" i="6"/>
  <c r="H160" i="3"/>
  <c r="H148" i="7"/>
  <c r="B194" i="5"/>
  <c r="H186" i="4"/>
  <c r="H51" i="6"/>
  <c r="H188" i="3"/>
  <c r="B19" i="4"/>
  <c r="H119" i="2"/>
  <c r="H195" i="5"/>
  <c r="B230" i="4"/>
  <c r="H218" i="6"/>
  <c r="H237" i="5"/>
  <c r="B196" i="4"/>
  <c r="B185" i="5"/>
  <c r="B237" i="4"/>
  <c r="H228" i="3"/>
  <c r="H22" i="5"/>
  <c r="H100" i="2"/>
  <c r="H182" i="6"/>
  <c r="B176" i="3"/>
  <c r="B50" i="6"/>
  <c r="H101" i="2"/>
  <c r="H152" i="2"/>
  <c r="H239" i="5"/>
  <c r="H218" i="4"/>
  <c r="B145" i="5"/>
  <c r="H61" i="6"/>
  <c r="B76" i="4"/>
  <c r="H100" i="3"/>
  <c r="B216" i="5"/>
  <c r="B99" i="5"/>
  <c r="H55" i="2"/>
  <c r="H79" i="7"/>
  <c r="H253" i="3"/>
  <c r="H124" i="5"/>
  <c r="H143" i="2"/>
  <c r="B213" i="4"/>
  <c r="B35" i="2"/>
  <c r="H29" i="3"/>
  <c r="H127" i="6"/>
  <c r="B248" i="3"/>
  <c r="B219" i="3"/>
  <c r="B191" i="6"/>
  <c r="H213" i="2"/>
  <c r="B144" i="5"/>
  <c r="B127" i="3"/>
  <c r="H147" i="2"/>
  <c r="H186" i="2"/>
  <c r="B47" i="2"/>
  <c r="B121" i="5"/>
  <c r="H112" i="4"/>
  <c r="B71" i="5"/>
  <c r="H94" i="4"/>
  <c r="H60" i="4"/>
  <c r="B101" i="3"/>
  <c r="B238" i="4"/>
  <c r="H174" i="5"/>
  <c r="B166" i="3"/>
  <c r="H155" i="6"/>
  <c r="B32" i="5"/>
  <c r="B144" i="3"/>
  <c r="H8" i="5"/>
  <c r="H178" i="5"/>
  <c r="H245" i="6"/>
  <c r="H61" i="7"/>
  <c r="B48" i="3"/>
  <c r="B68" i="4"/>
  <c r="H186" i="6"/>
  <c r="B24" i="5"/>
  <c r="B7" i="3"/>
  <c r="H101" i="6"/>
  <c r="B50" i="2"/>
  <c r="H130" i="4"/>
  <c r="B28" i="2"/>
  <c r="H106" i="6"/>
  <c r="B227" i="6"/>
  <c r="H228" i="5"/>
  <c r="B134" i="2"/>
  <c r="B115" i="2"/>
  <c r="H104" i="7"/>
  <c r="B148" i="4"/>
  <c r="B169" i="4"/>
  <c r="H27" i="5"/>
  <c r="H167" i="3"/>
  <c r="H169" i="2"/>
  <c r="H142" i="2"/>
  <c r="B16" i="2"/>
  <c r="B86" i="3"/>
  <c r="B206" i="5"/>
  <c r="H8" i="4"/>
  <c r="H88" i="3"/>
  <c r="B14" i="4"/>
  <c r="H22" i="7"/>
  <c r="B153" i="2"/>
  <c r="H199" i="2"/>
  <c r="B84" i="6"/>
  <c r="B10" i="2"/>
  <c r="H210" i="7"/>
  <c r="B191" i="5"/>
  <c r="B147" i="4"/>
  <c r="B83" i="5"/>
  <c r="H242" i="2"/>
  <c r="B35" i="5"/>
  <c r="B15" i="2"/>
  <c r="B201" i="2"/>
  <c r="B26" i="3"/>
  <c r="B178" i="2"/>
  <c r="B177" i="4"/>
  <c r="H161" i="7"/>
  <c r="H7" i="5"/>
  <c r="B251" i="3"/>
  <c r="H253" i="6"/>
  <c r="B175" i="3"/>
  <c r="B111" i="5"/>
  <c r="B25" i="6"/>
  <c r="H126" i="3"/>
  <c r="H75" i="2"/>
  <c r="H229" i="6"/>
  <c r="H172" i="6"/>
  <c r="H234" i="3"/>
  <c r="B89" i="7"/>
  <c r="H86" i="6"/>
  <c r="H244" i="4"/>
  <c r="H18" i="3"/>
  <c r="H166" i="2"/>
  <c r="B19" i="2"/>
  <c r="H80" i="3"/>
  <c r="B17" i="3"/>
  <c r="H75" i="4"/>
  <c r="H104" i="5"/>
  <c r="H215" i="5"/>
  <c r="B164" i="4"/>
  <c r="B133" i="4"/>
  <c r="B182" i="3"/>
  <c r="B127" i="6"/>
  <c r="H181" i="7"/>
  <c r="B44" i="2"/>
  <c r="H221" i="4"/>
  <c r="H65" i="5"/>
  <c r="B56" i="2"/>
  <c r="H82" i="2"/>
  <c r="H59" i="2"/>
  <c r="B161" i="5"/>
  <c r="H169" i="4"/>
  <c r="B44" i="5"/>
  <c r="B136" i="4"/>
  <c r="B147" i="7"/>
  <c r="B205" i="3"/>
  <c r="B243" i="5"/>
  <c r="H108" i="2"/>
  <c r="B241" i="6"/>
  <c r="B20" i="7"/>
  <c r="H61" i="3"/>
  <c r="H205" i="5"/>
  <c r="H99" i="2"/>
  <c r="H76" i="7"/>
  <c r="H47" i="4"/>
  <c r="B204" i="6"/>
  <c r="H226" i="2"/>
  <c r="H114" i="4"/>
  <c r="H227" i="6"/>
  <c r="B192" i="6"/>
  <c r="B78" i="4"/>
  <c r="B33" i="4"/>
  <c r="H235" i="6"/>
  <c r="B42" i="7"/>
  <c r="B143" i="2"/>
  <c r="B94" i="2"/>
  <c r="H241" i="5"/>
  <c r="B213" i="5"/>
  <c r="H92" i="4"/>
  <c r="H148" i="3"/>
  <c r="B200" i="6"/>
  <c r="B254" i="3"/>
  <c r="B243" i="3"/>
  <c r="H74" i="7"/>
  <c r="B87" i="6"/>
  <c r="H174" i="7"/>
  <c r="B85" i="7"/>
  <c r="B54" i="5"/>
  <c r="H96" i="5"/>
  <c r="B99" i="7"/>
  <c r="B173" i="6"/>
  <c r="H66" i="4"/>
  <c r="B19" i="5"/>
  <c r="B129" i="3"/>
  <c r="B157" i="2"/>
  <c r="B250" i="5"/>
  <c r="B20" i="2"/>
  <c r="H154" i="2"/>
  <c r="B36" i="5"/>
  <c r="B151" i="6"/>
  <c r="H156" i="3"/>
  <c r="B111" i="3"/>
  <c r="B111" i="2"/>
  <c r="H60" i="7"/>
  <c r="B178" i="5"/>
  <c r="B81" i="2"/>
  <c r="B131" i="6"/>
  <c r="H225" i="4"/>
  <c r="H160" i="4"/>
  <c r="B212" i="5"/>
  <c r="H146" i="5"/>
  <c r="H215" i="3"/>
  <c r="H37" i="2"/>
  <c r="H200" i="6"/>
  <c r="B23" i="2"/>
  <c r="B91" i="3"/>
  <c r="H53" i="7"/>
  <c r="B224" i="4"/>
  <c r="H237" i="7"/>
  <c r="H162" i="6"/>
  <c r="H160" i="6"/>
  <c r="H197" i="2"/>
  <c r="B165" i="4"/>
  <c r="B172" i="6"/>
  <c r="B125" i="4"/>
  <c r="H33" i="4"/>
  <c r="B139" i="4"/>
  <c r="B216" i="7"/>
  <c r="B26" i="6"/>
  <c r="H92" i="3"/>
  <c r="H67" i="6"/>
  <c r="H170" i="2"/>
  <c r="B251" i="4"/>
  <c r="B254" i="2"/>
  <c r="B83" i="6"/>
  <c r="H129" i="6"/>
  <c r="H7" i="2"/>
  <c r="B60" i="5"/>
  <c r="B146" i="5"/>
  <c r="B186" i="3"/>
  <c r="H91" i="6"/>
  <c r="H210" i="4"/>
  <c r="B109" i="4"/>
  <c r="H224" i="3"/>
  <c r="B112" i="6"/>
  <c r="H16" i="2"/>
  <c r="H83" i="5"/>
  <c r="H124" i="2"/>
  <c r="B29" i="4"/>
  <c r="B87" i="7"/>
  <c r="H99" i="5"/>
  <c r="B74" i="2"/>
  <c r="B239" i="4"/>
  <c r="H89" i="5"/>
  <c r="B39" i="2"/>
  <c r="B45" i="5"/>
  <c r="H223" i="6"/>
  <c r="H117" i="5"/>
  <c r="B244" i="7"/>
  <c r="B209" i="2"/>
  <c r="H163" i="7"/>
  <c r="B139" i="2"/>
  <c r="B216" i="3"/>
  <c r="B43" i="2"/>
  <c r="B54" i="4"/>
  <c r="H56" i="5"/>
  <c r="H168" i="5"/>
  <c r="H56" i="2"/>
  <c r="B116" i="2"/>
  <c r="H71" i="5"/>
  <c r="B153" i="3"/>
  <c r="B114" i="6"/>
  <c r="B123" i="2"/>
  <c r="B248" i="5"/>
  <c r="B236" i="2"/>
  <c r="H99" i="3"/>
  <c r="B206" i="6"/>
  <c r="H228" i="2"/>
  <c r="B45" i="4"/>
  <c r="B162" i="6"/>
  <c r="B197" i="3"/>
  <c r="H41" i="4"/>
  <c r="B116" i="7"/>
  <c r="H20" i="5"/>
  <c r="H65" i="7"/>
  <c r="H17" i="7"/>
  <c r="B109" i="3"/>
  <c r="H128" i="6"/>
  <c r="H80" i="2"/>
  <c r="B67" i="7"/>
  <c r="B85" i="4"/>
  <c r="B43" i="6"/>
  <c r="H21" i="5"/>
  <c r="H171" i="4"/>
  <c r="H93" i="2"/>
  <c r="B188" i="7"/>
  <c r="H255" i="5"/>
  <c r="H7" i="3"/>
  <c r="H51" i="3"/>
  <c r="B242" i="5"/>
  <c r="H223" i="3"/>
  <c r="B15" i="3"/>
  <c r="H51" i="7"/>
  <c r="H242" i="5"/>
  <c r="H69" i="3"/>
  <c r="B53" i="6"/>
  <c r="H180" i="2"/>
  <c r="H242" i="4"/>
  <c r="H205" i="6"/>
  <c r="B66" i="3"/>
  <c r="B215" i="5"/>
  <c r="H42" i="7"/>
  <c r="H223" i="2"/>
  <c r="B38" i="7"/>
  <c r="H90" i="2"/>
  <c r="H148" i="2"/>
  <c r="H243" i="5"/>
  <c r="H72" i="2"/>
  <c r="B249" i="6"/>
  <c r="H85" i="5"/>
  <c r="H44" i="5"/>
  <c r="B128" i="6"/>
  <c r="H245" i="3"/>
  <c r="H15" i="6"/>
  <c r="H7" i="4"/>
  <c r="H25" i="6"/>
  <c r="H105" i="4"/>
  <c r="B56" i="7"/>
  <c r="H54" i="7"/>
  <c r="H70" i="3"/>
  <c r="H229" i="2"/>
  <c r="B187" i="3"/>
  <c r="B239" i="3"/>
  <c r="B192" i="5"/>
  <c r="H214" i="5"/>
  <c r="H163" i="4"/>
  <c r="H183" i="5"/>
  <c r="H90" i="5"/>
  <c r="H190" i="7"/>
  <c r="B223" i="7"/>
  <c r="B210" i="6"/>
  <c r="B46" i="3"/>
  <c r="B11" i="3"/>
  <c r="B198" i="2"/>
  <c r="H69" i="2"/>
  <c r="B233" i="3"/>
  <c r="H200" i="5"/>
  <c r="B149" i="5"/>
  <c r="B143" i="4"/>
  <c r="H182" i="5"/>
  <c r="B220" i="7"/>
  <c r="B99" i="3"/>
  <c r="B20" i="4"/>
  <c r="B142" i="3"/>
  <c r="B116" i="5"/>
  <c r="H60" i="2"/>
  <c r="H95" i="6"/>
  <c r="H9" i="4"/>
  <c r="B235" i="7"/>
  <c r="B163" i="5"/>
  <c r="H189" i="5"/>
  <c r="B148" i="5"/>
  <c r="H255" i="3"/>
  <c r="H145" i="5"/>
  <c r="H67" i="2"/>
  <c r="B235" i="3"/>
  <c r="B249" i="7"/>
  <c r="H168" i="4"/>
  <c r="H45" i="2"/>
  <c r="H192" i="2"/>
  <c r="H118" i="2"/>
  <c r="B84" i="4"/>
  <c r="B126" i="4"/>
  <c r="B110" i="6"/>
  <c r="B73" i="3"/>
  <c r="B164" i="6"/>
  <c r="H69" i="5"/>
  <c r="H166" i="7"/>
  <c r="B108" i="6"/>
  <c r="H19" i="3"/>
  <c r="B133" i="5"/>
  <c r="B232" i="6"/>
  <c r="H79" i="5"/>
  <c r="H29" i="2"/>
  <c r="B223" i="2"/>
  <c r="H53" i="4"/>
  <c r="B109" i="7"/>
  <c r="B224" i="5"/>
  <c r="B25" i="2"/>
  <c r="H211" i="3"/>
  <c r="B236" i="4"/>
  <c r="H211" i="7"/>
  <c r="B202" i="5"/>
  <c r="H152" i="4"/>
  <c r="H42" i="6"/>
  <c r="H25" i="3"/>
  <c r="H157" i="7"/>
  <c r="H93" i="5"/>
  <c r="B186" i="6"/>
  <c r="B36" i="2"/>
  <c r="H143" i="6"/>
  <c r="B159" i="4"/>
  <c r="H185" i="5"/>
  <c r="H252" i="4"/>
  <c r="B140" i="4"/>
  <c r="H74" i="4"/>
  <c r="H76" i="5"/>
  <c r="B82" i="5"/>
  <c r="H106" i="5"/>
  <c r="B124" i="4"/>
  <c r="H38" i="2"/>
  <c r="H212" i="3"/>
  <c r="H206" i="3"/>
  <c r="B103" i="3"/>
  <c r="B212" i="3"/>
  <c r="H42" i="5"/>
  <c r="H89" i="2"/>
  <c r="B126" i="3"/>
  <c r="B193" i="4"/>
  <c r="B14" i="2"/>
  <c r="H177" i="6"/>
  <c r="B113" i="3"/>
  <c r="B212" i="2"/>
  <c r="B57" i="6"/>
  <c r="B207" i="2"/>
  <c r="H202" i="4"/>
  <c r="B238" i="2"/>
  <c r="H28" i="4"/>
  <c r="B36" i="3"/>
  <c r="B186" i="7"/>
  <c r="B99" i="2"/>
  <c r="H9" i="5"/>
  <c r="H143" i="5"/>
  <c r="H107" i="2"/>
  <c r="H95" i="4"/>
  <c r="B136" i="6"/>
  <c r="H234" i="5"/>
  <c r="B46" i="4"/>
  <c r="B81" i="3"/>
  <c r="B91" i="2"/>
  <c r="B211" i="4"/>
  <c r="B203" i="6"/>
  <c r="B140" i="5"/>
  <c r="B103" i="5"/>
  <c r="H45" i="4"/>
  <c r="H213" i="6"/>
  <c r="H70" i="6"/>
  <c r="H50" i="5"/>
  <c r="B27" i="2"/>
  <c r="B170" i="3"/>
  <c r="B81" i="4"/>
  <c r="B88" i="7"/>
  <c r="B149" i="6"/>
  <c r="B13" i="3"/>
  <c r="H59" i="3"/>
  <c r="B43" i="4"/>
  <c r="B141" i="3"/>
  <c r="H203" i="2"/>
  <c r="B64" i="6"/>
  <c r="B32" i="2"/>
  <c r="B160" i="2"/>
  <c r="H69" i="7"/>
  <c r="B65" i="3"/>
  <c r="B63" i="6"/>
  <c r="H193" i="3"/>
  <c r="H129" i="3"/>
  <c r="H182" i="3"/>
  <c r="H93" i="7"/>
  <c r="H151" i="4"/>
  <c r="H120" i="4"/>
  <c r="B80" i="4"/>
  <c r="H38" i="7"/>
  <c r="H101" i="3"/>
  <c r="B167" i="7"/>
  <c r="H94" i="7"/>
  <c r="H78" i="6"/>
  <c r="H205" i="4"/>
  <c r="B30" i="7"/>
  <c r="H230" i="5"/>
  <c r="B117" i="2"/>
  <c r="B179" i="6"/>
  <c r="B109" i="6"/>
  <c r="B159" i="6"/>
  <c r="B74" i="7"/>
  <c r="B200" i="4"/>
  <c r="H155" i="3"/>
  <c r="B57" i="5"/>
  <c r="B196" i="2"/>
  <c r="H197" i="6"/>
  <c r="H58" i="6"/>
  <c r="H44" i="2"/>
  <c r="H29" i="5"/>
  <c r="H105" i="3"/>
  <c r="B252" i="3"/>
  <c r="B205" i="7"/>
  <c r="B105" i="7"/>
  <c r="B72" i="5"/>
  <c r="B211" i="5"/>
  <c r="H226" i="5"/>
  <c r="H106" i="7"/>
  <c r="H237" i="2"/>
  <c r="B127" i="5"/>
  <c r="H72" i="5"/>
  <c r="B82" i="4"/>
  <c r="H96" i="7"/>
  <c r="H128" i="5"/>
  <c r="B179" i="4"/>
  <c r="B117" i="4"/>
  <c r="H71" i="7"/>
  <c r="B187" i="5"/>
  <c r="H78" i="2"/>
  <c r="H62" i="7"/>
  <c r="H105" i="5"/>
  <c r="H125" i="5"/>
  <c r="H65" i="2"/>
  <c r="H192" i="6"/>
  <c r="B53" i="5"/>
  <c r="B8" i="6"/>
  <c r="B8" i="3"/>
  <c r="B184" i="7"/>
  <c r="H62" i="2"/>
  <c r="H117" i="6"/>
  <c r="B176" i="2"/>
  <c r="H22" i="2"/>
  <c r="H142" i="3"/>
  <c r="B85" i="3"/>
  <c r="H200" i="3"/>
  <c r="H66" i="7"/>
  <c r="H147" i="7"/>
  <c r="H151" i="2"/>
  <c r="B83" i="7"/>
  <c r="B210" i="5"/>
  <c r="B83" i="3"/>
  <c r="H196" i="6"/>
  <c r="H187" i="3"/>
  <c r="B66" i="5"/>
  <c r="H13" i="6"/>
  <c r="H185" i="7"/>
  <c r="H230" i="6"/>
  <c r="H250" i="6"/>
  <c r="B93" i="7"/>
  <c r="H224" i="5"/>
  <c r="H212" i="2"/>
  <c r="B198" i="3"/>
  <c r="H117" i="3"/>
  <c r="H126" i="4"/>
  <c r="B79" i="2"/>
  <c r="H58" i="3"/>
  <c r="H198" i="5"/>
  <c r="H57" i="4"/>
  <c r="B177" i="7"/>
  <c r="B199" i="2"/>
  <c r="H49" i="5"/>
  <c r="B235" i="2"/>
  <c r="B39" i="5"/>
  <c r="B130" i="3"/>
  <c r="B98" i="4"/>
  <c r="B41" i="3"/>
  <c r="B26" i="2"/>
  <c r="H98" i="2"/>
  <c r="H26" i="5"/>
  <c r="H165" i="2"/>
  <c r="H132" i="4"/>
  <c r="B113" i="6"/>
  <c r="B65" i="4"/>
  <c r="B171" i="3"/>
  <c r="B67" i="5"/>
  <c r="B255" i="7"/>
  <c r="B151" i="7"/>
  <c r="H107" i="4"/>
  <c r="H242" i="7"/>
  <c r="H153" i="6"/>
  <c r="H234" i="2"/>
  <c r="B136" i="3"/>
  <c r="B123" i="3"/>
  <c r="B251" i="7"/>
  <c r="B46" i="6"/>
  <c r="H250" i="4"/>
  <c r="H180" i="5"/>
  <c r="B45" i="7"/>
  <c r="B89" i="5"/>
  <c r="H174" i="2"/>
  <c r="H28" i="3"/>
  <c r="H27" i="2"/>
  <c r="B243" i="6"/>
  <c r="B131" i="3"/>
  <c r="B158" i="3"/>
  <c r="B65" i="7"/>
  <c r="B234" i="2"/>
  <c r="B162" i="4"/>
  <c r="B126" i="5"/>
  <c r="B62" i="5"/>
  <c r="B174" i="5"/>
  <c r="B59" i="6"/>
  <c r="H124" i="7"/>
  <c r="B169" i="3"/>
  <c r="H251" i="6"/>
  <c r="B115" i="3"/>
  <c r="B21" i="2"/>
  <c r="H198" i="7"/>
  <c r="H144" i="2"/>
  <c r="B26" i="7"/>
  <c r="H243" i="3"/>
  <c r="B224" i="3"/>
  <c r="B159" i="7"/>
  <c r="B53" i="2"/>
  <c r="H101" i="7"/>
  <c r="H95" i="3"/>
  <c r="H154" i="3"/>
  <c r="H222" i="4"/>
  <c r="H229" i="5"/>
  <c r="H138" i="4"/>
  <c r="B84" i="7"/>
  <c r="H102" i="3"/>
  <c r="B103" i="6"/>
  <c r="H177" i="3"/>
  <c r="B49" i="3"/>
  <c r="B247" i="7"/>
  <c r="H26" i="6"/>
  <c r="H112" i="2"/>
  <c r="B103" i="2"/>
  <c r="B117" i="7"/>
  <c r="B106" i="6"/>
  <c r="B207" i="7"/>
  <c r="H37" i="7"/>
  <c r="H79" i="3"/>
  <c r="H164" i="3"/>
  <c r="B251" i="6"/>
  <c r="B242" i="7"/>
  <c r="B191" i="2"/>
  <c r="H43" i="3"/>
  <c r="H13" i="7"/>
  <c r="B104" i="7"/>
  <c r="H217" i="2"/>
  <c r="B22" i="6"/>
  <c r="B13" i="4"/>
  <c r="B155" i="3"/>
  <c r="H216" i="5"/>
  <c r="B89" i="4"/>
  <c r="B40" i="2"/>
  <c r="B141" i="7"/>
  <c r="H179" i="2"/>
  <c r="H170" i="6"/>
  <c r="B16" i="5"/>
  <c r="B203" i="4"/>
  <c r="B210" i="7"/>
  <c r="B185" i="3"/>
  <c r="H219" i="3"/>
  <c r="H59" i="4"/>
  <c r="B30" i="4"/>
  <c r="B255" i="4"/>
  <c r="B108" i="4"/>
  <c r="H91" i="2"/>
  <c r="H86" i="2"/>
  <c r="H198" i="2"/>
  <c r="B59" i="7"/>
  <c r="H128" i="7"/>
  <c r="H45" i="7"/>
  <c r="H149" i="3"/>
  <c r="H133" i="6"/>
  <c r="H73" i="2"/>
  <c r="H235" i="4"/>
  <c r="H202" i="3"/>
  <c r="H119" i="3"/>
  <c r="B42" i="2"/>
  <c r="B239" i="5"/>
  <c r="B85" i="5"/>
  <c r="B134" i="6"/>
  <c r="H254" i="4"/>
  <c r="B130" i="6"/>
  <c r="H169" i="6"/>
  <c r="H109" i="2"/>
  <c r="B115" i="6"/>
  <c r="H87" i="2"/>
  <c r="B252" i="7"/>
  <c r="B191" i="4"/>
  <c r="B86" i="6"/>
  <c r="B130" i="5"/>
  <c r="B154" i="5"/>
  <c r="B142" i="7"/>
  <c r="H107" i="6"/>
  <c r="B27" i="6"/>
  <c r="H49" i="3"/>
  <c r="B15" i="4"/>
  <c r="H134" i="4"/>
  <c r="B117" i="6"/>
  <c r="B175" i="2"/>
  <c r="B34" i="7"/>
  <c r="H103" i="2"/>
  <c r="H23" i="5"/>
  <c r="B85" i="6"/>
  <c r="B158" i="7"/>
  <c r="H49" i="6"/>
  <c r="H99" i="6"/>
  <c r="H27" i="3"/>
  <c r="B188" i="2"/>
  <c r="H54" i="4"/>
  <c r="B7" i="4"/>
  <c r="B47" i="3"/>
  <c r="H138" i="5"/>
  <c r="B12" i="3"/>
  <c r="H49" i="7"/>
  <c r="H169" i="5"/>
  <c r="H179" i="5"/>
  <c r="H119" i="5"/>
  <c r="H73" i="4"/>
  <c r="H241" i="7"/>
  <c r="B123" i="4"/>
  <c r="H186" i="5"/>
  <c r="H196" i="2"/>
  <c r="B112" i="7"/>
  <c r="B254" i="5"/>
  <c r="B239" i="7"/>
  <c r="H156" i="2"/>
  <c r="H144" i="6"/>
  <c r="H174" i="4"/>
  <c r="H142" i="5"/>
  <c r="H171" i="6"/>
  <c r="B92" i="7"/>
  <c r="B152" i="5"/>
  <c r="B80" i="3"/>
  <c r="B66" i="7"/>
  <c r="H207" i="5"/>
  <c r="H21" i="6"/>
  <c r="H191" i="7"/>
  <c r="B138" i="7"/>
  <c r="H46" i="4"/>
  <c r="H136" i="4"/>
  <c r="H241" i="6"/>
  <c r="H231" i="4"/>
  <c r="B241" i="2"/>
  <c r="H111" i="6"/>
  <c r="B15" i="6"/>
  <c r="H133" i="4"/>
  <c r="B21" i="3"/>
  <c r="B126" i="6"/>
  <c r="H16" i="5"/>
  <c r="H88" i="2"/>
  <c r="B224" i="6"/>
  <c r="H76" i="2"/>
  <c r="B64" i="3"/>
  <c r="H145" i="3"/>
  <c r="H246" i="3"/>
  <c r="B167" i="5"/>
  <c r="B44" i="3"/>
  <c r="B222" i="2"/>
  <c r="H141" i="5"/>
  <c r="B102" i="4"/>
  <c r="H62" i="3"/>
  <c r="H82" i="3"/>
  <c r="H198" i="4"/>
  <c r="H108" i="6"/>
  <c r="B8" i="5"/>
  <c r="H157" i="3"/>
  <c r="B136" i="2"/>
  <c r="H119" i="7"/>
  <c r="H231" i="7"/>
  <c r="B197" i="4"/>
  <c r="H124" i="4"/>
  <c r="H172" i="5"/>
  <c r="H178" i="3"/>
  <c r="H12" i="5"/>
  <c r="H178" i="6"/>
  <c r="H141" i="4"/>
  <c r="B14" i="3"/>
  <c r="H173" i="7"/>
  <c r="H133" i="3"/>
  <c r="B122" i="6"/>
  <c r="H81" i="7"/>
  <c r="H68" i="6"/>
  <c r="B173" i="7"/>
  <c r="H35" i="6"/>
  <c r="B245" i="3"/>
  <c r="H70" i="2"/>
  <c r="B208" i="6"/>
  <c r="H216" i="3"/>
  <c r="B121" i="2"/>
  <c r="B86" i="5"/>
  <c r="B182" i="7"/>
  <c r="H32" i="2"/>
  <c r="B93" i="2"/>
  <c r="B86" i="2"/>
  <c r="B55" i="5"/>
  <c r="H190" i="2"/>
  <c r="B199" i="3"/>
  <c r="H206" i="4"/>
  <c r="B184" i="3"/>
  <c r="H137" i="5"/>
  <c r="H46" i="6"/>
  <c r="H39" i="5"/>
  <c r="B82" i="2"/>
  <c r="B156" i="6"/>
  <c r="B87" i="2"/>
  <c r="B52" i="3"/>
  <c r="B152" i="2"/>
  <c r="B253" i="6"/>
  <c r="H202" i="7"/>
  <c r="B120" i="5"/>
  <c r="B155" i="2"/>
  <c r="B76" i="7"/>
  <c r="B118" i="4"/>
  <c r="H78" i="5"/>
  <c r="H74" i="3"/>
  <c r="B106" i="4"/>
  <c r="B80" i="7"/>
  <c r="B57" i="7"/>
  <c r="B58" i="3"/>
  <c r="H245" i="7"/>
  <c r="H84" i="2"/>
  <c r="B93" i="3"/>
  <c r="B24" i="3"/>
  <c r="B244" i="3"/>
  <c r="H219" i="7"/>
  <c r="H78" i="7"/>
  <c r="B93" i="6"/>
  <c r="H234" i="4"/>
  <c r="B95" i="5"/>
  <c r="B246" i="2"/>
  <c r="B51" i="2"/>
  <c r="B188" i="4"/>
  <c r="B71" i="2"/>
  <c r="B57" i="4"/>
  <c r="H114" i="5"/>
  <c r="B94" i="5"/>
  <c r="H178" i="2"/>
  <c r="B184" i="4"/>
  <c r="B129" i="6"/>
  <c r="H136" i="6"/>
  <c r="H38" i="5"/>
  <c r="B220" i="6"/>
  <c r="H99" i="4"/>
  <c r="H144" i="4"/>
  <c r="H23" i="7"/>
  <c r="B222" i="4"/>
  <c r="B30" i="5"/>
  <c r="H241" i="3"/>
  <c r="B107" i="7"/>
  <c r="B249" i="4"/>
  <c r="B195" i="2"/>
  <c r="B91" i="7"/>
  <c r="B55" i="3"/>
  <c r="B108" i="7"/>
  <c r="B110" i="2"/>
  <c r="H236" i="7"/>
  <c r="H220" i="2"/>
  <c r="H235" i="7"/>
  <c r="H10" i="4"/>
  <c r="H108" i="3"/>
  <c r="B169" i="2"/>
  <c r="H185" i="6"/>
  <c r="H9" i="6"/>
  <c r="H8" i="3"/>
  <c r="B62" i="3"/>
  <c r="H167" i="4"/>
  <c r="H14" i="5"/>
  <c r="H121" i="7"/>
  <c r="B25" i="5"/>
  <c r="B182" i="4"/>
  <c r="H138" i="2"/>
  <c r="H153" i="3"/>
  <c r="H120" i="5"/>
  <c r="B23" i="4"/>
  <c r="H18" i="4"/>
  <c r="H62" i="4"/>
  <c r="H154" i="5"/>
  <c r="H159" i="5"/>
  <c r="B67" i="6"/>
  <c r="B119" i="3"/>
  <c r="H214" i="4"/>
  <c r="B253" i="5"/>
  <c r="H19" i="5"/>
  <c r="H36" i="6"/>
  <c r="B175" i="4"/>
  <c r="H244" i="6"/>
  <c r="B190" i="7"/>
  <c r="H161" i="3"/>
  <c r="H159" i="6"/>
  <c r="B77" i="6"/>
  <c r="B188" i="3"/>
  <c r="B242" i="4"/>
  <c r="H92" i="7"/>
  <c r="B50" i="7"/>
  <c r="B161" i="3"/>
  <c r="B144" i="6"/>
  <c r="B77" i="2"/>
  <c r="H225" i="7"/>
  <c r="H148" i="4"/>
  <c r="B162" i="7"/>
  <c r="B158" i="5"/>
  <c r="B111" i="4"/>
  <c r="H181" i="4"/>
  <c r="H233" i="3"/>
  <c r="B222" i="6"/>
  <c r="B226" i="5"/>
  <c r="B167" i="4"/>
  <c r="B229" i="5"/>
  <c r="H96" i="4"/>
  <c r="H6" i="3"/>
  <c r="B149" i="3"/>
  <c r="B222" i="5"/>
  <c r="B240" i="6"/>
  <c r="B179" i="7"/>
  <c r="B64" i="4"/>
  <c r="B155" i="4"/>
  <c r="B187" i="4"/>
  <c r="B18" i="3"/>
  <c r="B92" i="5"/>
  <c r="B105" i="3"/>
  <c r="H19" i="6"/>
  <c r="H253" i="4"/>
  <c r="H113" i="3"/>
  <c r="B232" i="7"/>
  <c r="H122" i="3"/>
  <c r="B29" i="5"/>
  <c r="H81" i="5"/>
  <c r="B195" i="7"/>
  <c r="B92" i="2"/>
  <c r="B173" i="2"/>
  <c r="H99" i="7"/>
  <c r="H80" i="5"/>
  <c r="H149" i="6"/>
  <c r="H134" i="6"/>
  <c r="H29" i="4"/>
  <c r="H63" i="6"/>
  <c r="H175" i="7"/>
  <c r="H139" i="4"/>
  <c r="H248" i="4"/>
  <c r="B172" i="4"/>
  <c r="H151" i="7"/>
  <c r="H235" i="3"/>
  <c r="B154" i="7"/>
  <c r="B138" i="2"/>
  <c r="H206" i="7"/>
  <c r="B173" i="5"/>
  <c r="B142" i="4"/>
  <c r="B243" i="7"/>
  <c r="B178" i="4"/>
  <c r="H41" i="7"/>
  <c r="B189" i="3"/>
  <c r="H196" i="7"/>
  <c r="H111" i="3"/>
  <c r="H188" i="4"/>
  <c r="B93" i="4"/>
  <c r="H243" i="6"/>
  <c r="H181" i="2"/>
  <c r="H83" i="7"/>
  <c r="B171" i="6"/>
  <c r="B198" i="5"/>
  <c r="B73" i="5"/>
  <c r="B177" i="2"/>
  <c r="B246" i="3"/>
  <c r="B75" i="5"/>
  <c r="B110" i="7"/>
  <c r="B159" i="2"/>
  <c r="B197" i="5"/>
  <c r="B174" i="7"/>
  <c r="B151" i="4"/>
  <c r="H17" i="4"/>
  <c r="B137" i="7"/>
  <c r="H224" i="2"/>
  <c r="H225" i="3"/>
  <c r="H132" i="6"/>
  <c r="H40" i="2"/>
  <c r="B183" i="6"/>
  <c r="B35" i="3"/>
  <c r="H222" i="5"/>
  <c r="B39" i="6"/>
  <c r="B68" i="3"/>
  <c r="H240" i="4"/>
  <c r="B36" i="6"/>
  <c r="H77" i="6"/>
  <c r="H227" i="2"/>
  <c r="H127" i="2"/>
  <c r="B187" i="2"/>
  <c r="B75" i="6"/>
  <c r="H204" i="4"/>
  <c r="H42" i="2"/>
  <c r="B214" i="7"/>
  <c r="B79" i="4"/>
  <c r="H248" i="3"/>
  <c r="H138" i="7"/>
  <c r="B165" i="7"/>
  <c r="H252" i="6"/>
  <c r="B195" i="6"/>
  <c r="B41" i="6"/>
  <c r="H252" i="3"/>
  <c r="B22" i="7"/>
  <c r="B228" i="5"/>
  <c r="B162" i="3"/>
  <c r="H177" i="4"/>
  <c r="B191" i="3"/>
  <c r="H109" i="3"/>
  <c r="H15" i="4"/>
  <c r="B96" i="5"/>
  <c r="H247" i="3"/>
  <c r="H136" i="7"/>
  <c r="H95" i="2"/>
  <c r="H197" i="7"/>
  <c r="B61" i="7"/>
  <c r="H249" i="3"/>
  <c r="H74" i="2"/>
  <c r="H25" i="5"/>
  <c r="B123" i="5"/>
  <c r="B105" i="4"/>
  <c r="H246" i="7"/>
  <c r="H127" i="4"/>
  <c r="B6" i="7"/>
  <c r="B80" i="6"/>
  <c r="H77" i="2"/>
  <c r="B121" i="4"/>
  <c r="B211" i="3"/>
  <c r="B83" i="2"/>
  <c r="H233" i="4"/>
  <c r="H22" i="3"/>
  <c r="H41" i="5"/>
  <c r="H191" i="2"/>
  <c r="H204" i="6"/>
  <c r="H98" i="4"/>
  <c r="B41" i="4"/>
  <c r="B215" i="2"/>
  <c r="H38" i="3"/>
  <c r="H217" i="5"/>
  <c r="B47" i="4"/>
  <c r="H155" i="4"/>
  <c r="B161" i="2"/>
  <c r="B221" i="2"/>
  <c r="H192" i="5"/>
  <c r="B30" i="6"/>
  <c r="H175" i="5"/>
  <c r="H19" i="7"/>
  <c r="H11" i="4"/>
  <c r="H179" i="3"/>
  <c r="H43" i="5"/>
  <c r="B137" i="5"/>
  <c r="B207" i="5"/>
  <c r="B11" i="2"/>
  <c r="H214" i="2"/>
  <c r="B69" i="4"/>
  <c r="B223" i="3"/>
  <c r="H53" i="3"/>
  <c r="H239" i="3"/>
  <c r="B175" i="5"/>
  <c r="H134" i="3"/>
  <c r="H181" i="5"/>
  <c r="B250" i="3"/>
  <c r="B181" i="2"/>
  <c r="H102" i="5"/>
  <c r="B74" i="6"/>
  <c r="B244" i="2"/>
  <c r="H86" i="5"/>
  <c r="B107" i="6"/>
  <c r="H139" i="7"/>
  <c r="B109" i="5"/>
  <c r="B156" i="7"/>
  <c r="B148" i="7"/>
  <c r="B139" i="3"/>
  <c r="B76" i="6"/>
  <c r="B115" i="7"/>
  <c r="B242" i="3"/>
  <c r="H236" i="3"/>
  <c r="B71" i="4"/>
  <c r="B227" i="2"/>
  <c r="H238" i="4"/>
  <c r="H135" i="5"/>
  <c r="B113" i="2"/>
  <c r="B197" i="2"/>
  <c r="B165" i="6"/>
  <c r="B62" i="2"/>
  <c r="H202" i="2"/>
  <c r="H112" i="3"/>
  <c r="B148" i="6"/>
  <c r="H68" i="4"/>
  <c r="H156" i="4"/>
  <c r="B22" i="3"/>
  <c r="B167" i="6"/>
  <c r="H119" i="6"/>
  <c r="B157" i="6"/>
  <c r="B205" i="6"/>
  <c r="B124" i="2"/>
  <c r="H125" i="6"/>
  <c r="B87" i="3"/>
  <c r="B61" i="2"/>
  <c r="H55" i="4"/>
  <c r="B183" i="7"/>
  <c r="B160" i="7"/>
  <c r="B101" i="2"/>
  <c r="B12" i="5"/>
  <c r="B163" i="3"/>
  <c r="B230" i="3"/>
  <c r="B97" i="7"/>
  <c r="H187" i="4"/>
  <c r="H42" i="4"/>
  <c r="B241" i="7"/>
  <c r="H85" i="6"/>
  <c r="S85" i="6" l="1"/>
  <c r="T85" i="6"/>
  <c r="T42" i="4"/>
  <c r="S42" i="4"/>
  <c r="T187" i="4"/>
  <c r="U187" i="4" s="1"/>
  <c r="S187" i="4"/>
  <c r="T55" i="4"/>
  <c r="U55" i="4" s="1"/>
  <c r="S55" i="4"/>
  <c r="S125" i="6"/>
  <c r="T125" i="6"/>
  <c r="T119" i="6"/>
  <c r="S119" i="6"/>
  <c r="T156" i="4"/>
  <c r="U156" i="4" s="1"/>
  <c r="S156" i="4"/>
  <c r="S68" i="4"/>
  <c r="T68" i="4"/>
  <c r="S112" i="3"/>
  <c r="T112" i="3"/>
  <c r="T202" i="2"/>
  <c r="S202" i="2"/>
  <c r="T135" i="5"/>
  <c r="U135" i="5" s="1"/>
  <c r="S135" i="5"/>
  <c r="S238" i="4"/>
  <c r="T238" i="4"/>
  <c r="S236" i="3"/>
  <c r="T236" i="3"/>
  <c r="T139" i="7"/>
  <c r="S139" i="7"/>
  <c r="T86" i="5"/>
  <c r="S86" i="5"/>
  <c r="T102" i="5"/>
  <c r="U102" i="5" s="1"/>
  <c r="S102" i="5"/>
  <c r="T181" i="5"/>
  <c r="S181" i="5"/>
  <c r="S134" i="3"/>
  <c r="T134" i="3"/>
  <c r="T239" i="3"/>
  <c r="U239" i="3" s="1"/>
  <c r="S239" i="3"/>
  <c r="T53" i="3"/>
  <c r="S214" i="2"/>
  <c r="U214" i="2" s="1"/>
  <c r="T214" i="2"/>
  <c r="T43" i="5"/>
  <c r="T179" i="3"/>
  <c r="S179" i="3"/>
  <c r="T11" i="4"/>
  <c r="T19" i="7"/>
  <c r="S175" i="5"/>
  <c r="T175" i="5"/>
  <c r="S192" i="5"/>
  <c r="T192" i="5"/>
  <c r="S155" i="4"/>
  <c r="T155" i="4"/>
  <c r="S217" i="5"/>
  <c r="T217" i="5"/>
  <c r="T38" i="3"/>
  <c r="T98" i="4"/>
  <c r="U98" i="4" s="1"/>
  <c r="S98" i="4"/>
  <c r="S204" i="6"/>
  <c r="T204" i="6"/>
  <c r="S191" i="2"/>
  <c r="T191" i="2"/>
  <c r="T41" i="5"/>
  <c r="T22" i="3"/>
  <c r="T233" i="4"/>
  <c r="U233" i="4" s="1"/>
  <c r="S233" i="4"/>
  <c r="S77" i="2"/>
  <c r="T77" i="2"/>
  <c r="S127" i="4"/>
  <c r="T127" i="4"/>
  <c r="U127" i="4" s="1"/>
  <c r="T246" i="7"/>
  <c r="S246" i="7"/>
  <c r="T25" i="5"/>
  <c r="S74" i="2"/>
  <c r="T74" i="2"/>
  <c r="T249" i="3"/>
  <c r="S249" i="3"/>
  <c r="S197" i="7"/>
  <c r="T197" i="7"/>
  <c r="U197" i="7" s="1"/>
  <c r="S95" i="2"/>
  <c r="T95" i="2"/>
  <c r="S136" i="7"/>
  <c r="T136" i="7"/>
  <c r="T247" i="3"/>
  <c r="S247" i="3"/>
  <c r="T15" i="4"/>
  <c r="T109" i="3"/>
  <c r="S109" i="3"/>
  <c r="T177" i="4"/>
  <c r="U177" i="4" s="1"/>
  <c r="S177" i="4"/>
  <c r="S252" i="3"/>
  <c r="T252" i="3"/>
  <c r="T252" i="6"/>
  <c r="S252" i="6"/>
  <c r="U252" i="6" s="1"/>
  <c r="T138" i="7"/>
  <c r="S138" i="7"/>
  <c r="S248" i="3"/>
  <c r="U248" i="3" s="1"/>
  <c r="T248" i="3"/>
  <c r="T42" i="2"/>
  <c r="T204" i="4"/>
  <c r="S204" i="4"/>
  <c r="T127" i="2"/>
  <c r="S127" i="2"/>
  <c r="S227" i="2"/>
  <c r="T227" i="2"/>
  <c r="T77" i="6"/>
  <c r="S77" i="6"/>
  <c r="S240" i="4"/>
  <c r="T240" i="4"/>
  <c r="T222" i="5"/>
  <c r="S222" i="5"/>
  <c r="T40" i="2"/>
  <c r="T132" i="6"/>
  <c r="U132" i="6" s="1"/>
  <c r="S132" i="6"/>
  <c r="S225" i="3"/>
  <c r="T225" i="3"/>
  <c r="T224" i="2"/>
  <c r="S224" i="2"/>
  <c r="U224" i="2" s="1"/>
  <c r="T17" i="4"/>
  <c r="S83" i="7"/>
  <c r="T83" i="7"/>
  <c r="T181" i="2"/>
  <c r="S181" i="2"/>
  <c r="S243" i="6"/>
  <c r="T243" i="6"/>
  <c r="S188" i="4"/>
  <c r="T188" i="4"/>
  <c r="U188" i="4" s="1"/>
  <c r="T111" i="3"/>
  <c r="U111" i="3" s="1"/>
  <c r="S111" i="3"/>
  <c r="S196" i="7"/>
  <c r="T196" i="7"/>
  <c r="S41" i="7"/>
  <c r="T41" i="7"/>
  <c r="S206" i="7"/>
  <c r="T206" i="7"/>
  <c r="U206" i="7" s="1"/>
  <c r="S235" i="3"/>
  <c r="T235" i="3"/>
  <c r="S151" i="7"/>
  <c r="T151" i="7"/>
  <c r="T248" i="4"/>
  <c r="S248" i="4"/>
  <c r="S139" i="4"/>
  <c r="T139" i="4"/>
  <c r="U139" i="4" s="1"/>
  <c r="S175" i="7"/>
  <c r="T175" i="7"/>
  <c r="T63" i="6"/>
  <c r="T29" i="4"/>
  <c r="T134" i="6"/>
  <c r="S134" i="6"/>
  <c r="T149" i="6"/>
  <c r="S149" i="6"/>
  <c r="S80" i="5"/>
  <c r="T80" i="5"/>
  <c r="T99" i="7"/>
  <c r="S99" i="7"/>
  <c r="T81" i="5"/>
  <c r="S81" i="5"/>
  <c r="T122" i="3"/>
  <c r="S122" i="3"/>
  <c r="T113" i="3"/>
  <c r="U113" i="3" s="1"/>
  <c r="S113" i="3"/>
  <c r="T253" i="4"/>
  <c r="S253" i="4"/>
  <c r="T19" i="6"/>
  <c r="T6" i="3"/>
  <c r="S6" i="3" s="1"/>
  <c r="T96" i="4"/>
  <c r="S96" i="4"/>
  <c r="T233" i="3"/>
  <c r="U233" i="3" s="1"/>
  <c r="S233" i="3"/>
  <c r="S181" i="4"/>
  <c r="T181" i="4"/>
  <c r="S148" i="4"/>
  <c r="T148" i="4"/>
  <c r="S225" i="7"/>
  <c r="T225" i="7"/>
  <c r="T92" i="7"/>
  <c r="U92" i="7" s="1"/>
  <c r="S92" i="7"/>
  <c r="S159" i="6"/>
  <c r="T159" i="6"/>
  <c r="S161" i="3"/>
  <c r="T161" i="3"/>
  <c r="T244" i="6"/>
  <c r="S244" i="6"/>
  <c r="T36" i="6"/>
  <c r="T19" i="5"/>
  <c r="T214" i="4"/>
  <c r="S214" i="4"/>
  <c r="S159" i="5"/>
  <c r="T159" i="5"/>
  <c r="S154" i="5"/>
  <c r="T154" i="5"/>
  <c r="T62" i="4"/>
  <c r="S62" i="4"/>
  <c r="T18" i="4"/>
  <c r="S120" i="5"/>
  <c r="T120" i="5"/>
  <c r="S153" i="3"/>
  <c r="T153" i="3"/>
  <c r="U153" i="3" s="1"/>
  <c r="T138" i="2"/>
  <c r="S138" i="2"/>
  <c r="T121" i="7"/>
  <c r="U121" i="7" s="1"/>
  <c r="S121" i="7"/>
  <c r="T14" i="5"/>
  <c r="S167" i="4"/>
  <c r="T167" i="4"/>
  <c r="T8" i="3"/>
  <c r="T9" i="6"/>
  <c r="S185" i="6"/>
  <c r="T185" i="6"/>
  <c r="S108" i="3"/>
  <c r="T108" i="3"/>
  <c r="T10" i="4"/>
  <c r="T235" i="7"/>
  <c r="S235" i="7"/>
  <c r="S220" i="2"/>
  <c r="T220" i="2"/>
  <c r="U220" i="2" s="1"/>
  <c r="T236" i="7"/>
  <c r="S236" i="7"/>
  <c r="S241" i="3"/>
  <c r="T241" i="3"/>
  <c r="T23" i="7"/>
  <c r="S144" i="4"/>
  <c r="T144" i="4"/>
  <c r="T99" i="4"/>
  <c r="U99" i="4" s="1"/>
  <c r="S99" i="4"/>
  <c r="T38" i="5"/>
  <c r="S136" i="6"/>
  <c r="T136" i="6"/>
  <c r="S178" i="2"/>
  <c r="T178" i="2"/>
  <c r="U178" i="2" s="1"/>
  <c r="S114" i="5"/>
  <c r="T114" i="5"/>
  <c r="U114" i="5" s="1"/>
  <c r="T234" i="4"/>
  <c r="U234" i="4" s="1"/>
  <c r="S234" i="4"/>
  <c r="S78" i="7"/>
  <c r="T78" i="7"/>
  <c r="S219" i="7"/>
  <c r="T219" i="7"/>
  <c r="S84" i="2"/>
  <c r="T84" i="2"/>
  <c r="S245" i="7"/>
  <c r="U245" i="7" s="1"/>
  <c r="T245" i="7"/>
  <c r="T74" i="3"/>
  <c r="S74" i="3"/>
  <c r="S78" i="5"/>
  <c r="T78" i="5"/>
  <c r="U78" i="5" s="1"/>
  <c r="T202" i="7"/>
  <c r="S202" i="7"/>
  <c r="T39" i="5"/>
  <c r="T46" i="6"/>
  <c r="T137" i="5"/>
  <c r="S137" i="5"/>
  <c r="T206" i="4"/>
  <c r="S206" i="4"/>
  <c r="T190" i="2"/>
  <c r="S190" i="2"/>
  <c r="T32" i="2"/>
  <c r="S216" i="3"/>
  <c r="T216" i="3"/>
  <c r="T70" i="2"/>
  <c r="S70" i="2"/>
  <c r="T35" i="6"/>
  <c r="S68" i="6"/>
  <c r="T68" i="6"/>
  <c r="U68" i="6" s="1"/>
  <c r="S81" i="7"/>
  <c r="U81" i="7" s="1"/>
  <c r="T81" i="7"/>
  <c r="S133" i="3"/>
  <c r="T133" i="3"/>
  <c r="T173" i="7"/>
  <c r="S173" i="7"/>
  <c r="U173" i="7" s="1"/>
  <c r="T141" i="4"/>
  <c r="S141" i="4"/>
  <c r="T178" i="6"/>
  <c r="U178" i="6" s="1"/>
  <c r="S178" i="6"/>
  <c r="T12" i="5"/>
  <c r="S178" i="3"/>
  <c r="T178" i="3"/>
  <c r="S172" i="5"/>
  <c r="T172" i="5"/>
  <c r="T124" i="4"/>
  <c r="U124" i="4" s="1"/>
  <c r="S124" i="4"/>
  <c r="S231" i="7"/>
  <c r="T231" i="7"/>
  <c r="T119" i="7"/>
  <c r="S119" i="7"/>
  <c r="S157" i="3"/>
  <c r="T157" i="3"/>
  <c r="T108" i="6"/>
  <c r="U108" i="6" s="1"/>
  <c r="S108" i="6"/>
  <c r="T198" i="4"/>
  <c r="S198" i="4"/>
  <c r="S82" i="3"/>
  <c r="T82" i="3"/>
  <c r="S62" i="3"/>
  <c r="T62" i="3"/>
  <c r="S141" i="5"/>
  <c r="T141" i="5"/>
  <c r="S246" i="3"/>
  <c r="T246" i="3"/>
  <c r="S145" i="3"/>
  <c r="T145" i="3"/>
  <c r="T76" i="2"/>
  <c r="U76" i="2" s="1"/>
  <c r="S76" i="2"/>
  <c r="S88" i="2"/>
  <c r="T88" i="2"/>
  <c r="T16" i="5"/>
  <c r="T133" i="4"/>
  <c r="S133" i="4"/>
  <c r="S111" i="6"/>
  <c r="T111" i="6"/>
  <c r="U111" i="6" s="1"/>
  <c r="S231" i="4"/>
  <c r="T231" i="4"/>
  <c r="U231" i="4" s="1"/>
  <c r="T241" i="6"/>
  <c r="U241" i="6" s="1"/>
  <c r="S241" i="6"/>
  <c r="S136" i="4"/>
  <c r="T136" i="4"/>
  <c r="T46" i="4"/>
  <c r="S46" i="4"/>
  <c r="U46" i="4" s="1"/>
  <c r="T191" i="7"/>
  <c r="S191" i="7"/>
  <c r="T21" i="6"/>
  <c r="S207" i="5"/>
  <c r="T207" i="5"/>
  <c r="S171" i="6"/>
  <c r="T171" i="6"/>
  <c r="T142" i="5"/>
  <c r="U142" i="5" s="1"/>
  <c r="S142" i="5"/>
  <c r="S174" i="4"/>
  <c r="T174" i="4"/>
  <c r="S144" i="6"/>
  <c r="T144" i="6"/>
  <c r="S156" i="2"/>
  <c r="T156" i="2"/>
  <c r="T196" i="2"/>
  <c r="S196" i="2"/>
  <c r="S186" i="5"/>
  <c r="T186" i="5"/>
  <c r="S241" i="7"/>
  <c r="T241" i="7"/>
  <c r="S73" i="4"/>
  <c r="T73" i="4"/>
  <c r="S119" i="5"/>
  <c r="T119" i="5"/>
  <c r="T179" i="5"/>
  <c r="U179" i="5" s="1"/>
  <c r="S179" i="5"/>
  <c r="T169" i="5"/>
  <c r="S169" i="5"/>
  <c r="S49" i="7"/>
  <c r="T49" i="7"/>
  <c r="S138" i="5"/>
  <c r="T138" i="5"/>
  <c r="S54" i="4"/>
  <c r="T54" i="4"/>
  <c r="T27" i="3"/>
  <c r="T99" i="6"/>
  <c r="S99" i="6"/>
  <c r="T49" i="6"/>
  <c r="T23" i="5"/>
  <c r="S103" i="2"/>
  <c r="T103" i="2"/>
  <c r="U103" i="2" s="1"/>
  <c r="S134" i="4"/>
  <c r="U134" i="4" s="1"/>
  <c r="T134" i="4"/>
  <c r="T49" i="3"/>
  <c r="S107" i="6"/>
  <c r="T107" i="6"/>
  <c r="T87" i="2"/>
  <c r="U87" i="2" s="1"/>
  <c r="S87" i="2"/>
  <c r="S109" i="2"/>
  <c r="T109" i="2"/>
  <c r="S169" i="6"/>
  <c r="T169" i="6"/>
  <c r="T254" i="4"/>
  <c r="S254" i="4"/>
  <c r="S119" i="3"/>
  <c r="T119" i="3"/>
  <c r="T202" i="3"/>
  <c r="U202" i="3" s="1"/>
  <c r="S202" i="3"/>
  <c r="S235" i="4"/>
  <c r="T235" i="4"/>
  <c r="T73" i="2"/>
  <c r="S73" i="2" s="1"/>
  <c r="U73" i="2" s="1"/>
  <c r="S133" i="6"/>
  <c r="T133" i="6"/>
  <c r="U133" i="6" s="1"/>
  <c r="T149" i="3"/>
  <c r="S149" i="3"/>
  <c r="T45" i="7"/>
  <c r="U45" i="7" s="1"/>
  <c r="S45" i="7"/>
  <c r="S128" i="7"/>
  <c r="T128" i="7"/>
  <c r="S198" i="2"/>
  <c r="T198" i="2"/>
  <c r="U198" i="2" s="1"/>
  <c r="S86" i="2"/>
  <c r="T86" i="2"/>
  <c r="U86" i="2" s="1"/>
  <c r="S91" i="2"/>
  <c r="U91" i="2" s="1"/>
  <c r="T91" i="2"/>
  <c r="T59" i="4"/>
  <c r="S59" i="4"/>
  <c r="T219" i="3"/>
  <c r="S219" i="3"/>
  <c r="U219" i="3" s="1"/>
  <c r="T170" i="6"/>
  <c r="S170" i="6"/>
  <c r="T179" i="2"/>
  <c r="U179" i="2" s="1"/>
  <c r="S179" i="2"/>
  <c r="T216" i="5"/>
  <c r="S216" i="5"/>
  <c r="T217" i="2"/>
  <c r="S217" i="2"/>
  <c r="T13" i="7"/>
  <c r="T43" i="3"/>
  <c r="T164" i="3"/>
  <c r="U164" i="3" s="1"/>
  <c r="S164" i="3"/>
  <c r="S79" i="3"/>
  <c r="T79" i="3"/>
  <c r="S37" i="7"/>
  <c r="T37" i="7"/>
  <c r="U37" i="7" s="1"/>
  <c r="S112" i="2"/>
  <c r="T112" i="2"/>
  <c r="U112" i="2" s="1"/>
  <c r="T26" i="6"/>
  <c r="T177" i="3"/>
  <c r="S177" i="3"/>
  <c r="T102" i="3"/>
  <c r="S102" i="3"/>
  <c r="S138" i="4"/>
  <c r="T138" i="4"/>
  <c r="S229" i="5"/>
  <c r="T229" i="5"/>
  <c r="S222" i="4"/>
  <c r="T222" i="4"/>
  <c r="S154" i="3"/>
  <c r="T154" i="3"/>
  <c r="S95" i="3"/>
  <c r="T95" i="3"/>
  <c r="T101" i="7"/>
  <c r="S101" i="7"/>
  <c r="S243" i="3"/>
  <c r="T243" i="3"/>
  <c r="T144" i="2"/>
  <c r="S144" i="2"/>
  <c r="T198" i="7"/>
  <c r="S198" i="7"/>
  <c r="T251" i="6"/>
  <c r="S251" i="6"/>
  <c r="T124" i="7"/>
  <c r="S124" i="7"/>
  <c r="T27" i="2"/>
  <c r="T28" i="3"/>
  <c r="S174" i="2"/>
  <c r="T174" i="2"/>
  <c r="T180" i="5"/>
  <c r="S180" i="5"/>
  <c r="T250" i="4"/>
  <c r="S250" i="4"/>
  <c r="S234" i="2"/>
  <c r="T234" i="2"/>
  <c r="S153" i="6"/>
  <c r="T153" i="6"/>
  <c r="S242" i="7"/>
  <c r="T242" i="7"/>
  <c r="S107" i="4"/>
  <c r="T107" i="4"/>
  <c r="S132" i="4"/>
  <c r="T132" i="4"/>
  <c r="T165" i="2"/>
  <c r="U165" i="2" s="1"/>
  <c r="S165" i="2"/>
  <c r="T26" i="5"/>
  <c r="S98" i="2"/>
  <c r="U98" i="2" s="1"/>
  <c r="T98" i="2"/>
  <c r="T49" i="5"/>
  <c r="T57" i="4"/>
  <c r="S57" i="4"/>
  <c r="S198" i="5"/>
  <c r="T198" i="5"/>
  <c r="T58" i="3"/>
  <c r="T126" i="4"/>
  <c r="S126" i="4"/>
  <c r="T117" i="3"/>
  <c r="S117" i="3"/>
  <c r="T212" i="2"/>
  <c r="S212" i="2"/>
  <c r="U212" i="2" s="1"/>
  <c r="S224" i="5"/>
  <c r="T224" i="5"/>
  <c r="U224" i="5" s="1"/>
  <c r="S250" i="6"/>
  <c r="U250" i="6" s="1"/>
  <c r="T250" i="6"/>
  <c r="S230" i="6"/>
  <c r="T230" i="6"/>
  <c r="T185" i="7"/>
  <c r="S185" i="7"/>
  <c r="U185" i="7" s="1"/>
  <c r="T13" i="6"/>
  <c r="S187" i="3"/>
  <c r="T187" i="3"/>
  <c r="T196" i="6"/>
  <c r="S196" i="6"/>
  <c r="S151" i="2"/>
  <c r="T151" i="2"/>
  <c r="T147" i="7"/>
  <c r="S147" i="7"/>
  <c r="S66" i="7"/>
  <c r="T66" i="7"/>
  <c r="S200" i="3"/>
  <c r="T200" i="3"/>
  <c r="S142" i="3"/>
  <c r="T142" i="3"/>
  <c r="T22" i="2"/>
  <c r="S117" i="6"/>
  <c r="T117" i="6"/>
  <c r="T62" i="2"/>
  <c r="S192" i="6"/>
  <c r="T192" i="6"/>
  <c r="T65" i="2"/>
  <c r="T125" i="5"/>
  <c r="S125" i="5"/>
  <c r="U125" i="5" s="1"/>
  <c r="S105" i="5"/>
  <c r="T105" i="5"/>
  <c r="U105" i="5" s="1"/>
  <c r="T62" i="7"/>
  <c r="U62" i="7" s="1"/>
  <c r="S62" i="7"/>
  <c r="S78" i="2"/>
  <c r="T78" i="2"/>
  <c r="S71" i="7"/>
  <c r="T71" i="7"/>
  <c r="U71" i="7" s="1"/>
  <c r="T128" i="5"/>
  <c r="S128" i="5"/>
  <c r="T96" i="7"/>
  <c r="U96" i="7" s="1"/>
  <c r="S96" i="7"/>
  <c r="S72" i="5"/>
  <c r="T72" i="5"/>
  <c r="T237" i="2"/>
  <c r="S237" i="2"/>
  <c r="T106" i="7"/>
  <c r="S106" i="7"/>
  <c r="U106" i="7" s="1"/>
  <c r="S226" i="5"/>
  <c r="U226" i="5" s="1"/>
  <c r="T226" i="5"/>
  <c r="T105" i="3"/>
  <c r="S105" i="3"/>
  <c r="T29" i="5"/>
  <c r="T44" i="2"/>
  <c r="T58" i="6"/>
  <c r="S197" i="6"/>
  <c r="T197" i="6"/>
  <c r="S155" i="3"/>
  <c r="T155" i="3"/>
  <c r="T230" i="5"/>
  <c r="S230" i="5"/>
  <c r="T205" i="4"/>
  <c r="U205" i="4" s="1"/>
  <c r="S205" i="4"/>
  <c r="S78" i="6"/>
  <c r="T78" i="6"/>
  <c r="T94" i="7"/>
  <c r="S94" i="7"/>
  <c r="T101" i="3"/>
  <c r="S101" i="3"/>
  <c r="S38" i="7"/>
  <c r="T38" i="7"/>
  <c r="T120" i="4"/>
  <c r="U120" i="4" s="1"/>
  <c r="S120" i="4"/>
  <c r="S151" i="4"/>
  <c r="T151" i="4"/>
  <c r="S93" i="7"/>
  <c r="T93" i="7"/>
  <c r="T182" i="3"/>
  <c r="U182" i="3" s="1"/>
  <c r="S182" i="3"/>
  <c r="T129" i="3"/>
  <c r="U129" i="3" s="1"/>
  <c r="S129" i="3"/>
  <c r="T193" i="3"/>
  <c r="S193" i="3"/>
  <c r="S69" i="7"/>
  <c r="T69" i="7"/>
  <c r="T203" i="2"/>
  <c r="S203" i="2"/>
  <c r="T59" i="3"/>
  <c r="T50" i="5"/>
  <c r="S70" i="6"/>
  <c r="T70" i="6"/>
  <c r="T213" i="6"/>
  <c r="S213" i="6"/>
  <c r="T45" i="4"/>
  <c r="U45" i="4" s="1"/>
  <c r="S45" i="4"/>
  <c r="S234" i="5"/>
  <c r="T234" i="5"/>
  <c r="S95" i="4"/>
  <c r="T95" i="4"/>
  <c r="T107" i="2"/>
  <c r="S107" i="2"/>
  <c r="S143" i="5"/>
  <c r="T143" i="5"/>
  <c r="T9" i="5"/>
  <c r="T28" i="4"/>
  <c r="T202" i="4"/>
  <c r="S202" i="4"/>
  <c r="T177" i="6"/>
  <c r="S177" i="6"/>
  <c r="S89" i="2"/>
  <c r="T89" i="2"/>
  <c r="T42" i="5"/>
  <c r="S206" i="3"/>
  <c r="U206" i="3" s="1"/>
  <c r="T206" i="3"/>
  <c r="S212" i="3"/>
  <c r="T212" i="3"/>
  <c r="T38" i="2"/>
  <c r="T106" i="5"/>
  <c r="U106" i="5" s="1"/>
  <c r="S106" i="5"/>
  <c r="T76" i="5"/>
  <c r="U76" i="5" s="1"/>
  <c r="S76" i="5"/>
  <c r="T74" i="4"/>
  <c r="S74" i="4"/>
  <c r="S252" i="4"/>
  <c r="T252" i="4"/>
  <c r="S185" i="5"/>
  <c r="T185" i="5"/>
  <c r="S143" i="6"/>
  <c r="T143" i="6"/>
  <c r="T93" i="5"/>
  <c r="S93" i="5"/>
  <c r="T157" i="7"/>
  <c r="S157" i="7"/>
  <c r="T25" i="3"/>
  <c r="T42" i="6"/>
  <c r="T152" i="4"/>
  <c r="U152" i="4" s="1"/>
  <c r="S152" i="4"/>
  <c r="T211" i="7"/>
  <c r="S211" i="7"/>
  <c r="T211" i="3"/>
  <c r="S211" i="3"/>
  <c r="T53" i="4"/>
  <c r="U53" i="4" s="1"/>
  <c r="S53" i="4"/>
  <c r="T29" i="2"/>
  <c r="T79" i="5"/>
  <c r="U79" i="5" s="1"/>
  <c r="S79" i="5"/>
  <c r="T19" i="3"/>
  <c r="T166" i="7"/>
  <c r="S166" i="7"/>
  <c r="S69" i="5"/>
  <c r="T69" i="5"/>
  <c r="T118" i="2"/>
  <c r="S118" i="2"/>
  <c r="T192" i="2"/>
  <c r="S192" i="2"/>
  <c r="T45" i="2"/>
  <c r="T168" i="4"/>
  <c r="S168" i="4"/>
  <c r="S67" i="2"/>
  <c r="T67" i="2"/>
  <c r="U67" i="2" s="1"/>
  <c r="S145" i="5"/>
  <c r="U145" i="5" s="1"/>
  <c r="T145" i="5"/>
  <c r="T255" i="3"/>
  <c r="S255" i="3"/>
  <c r="T189" i="5"/>
  <c r="S189" i="5"/>
  <c r="T9" i="4"/>
  <c r="T95" i="6"/>
  <c r="U95" i="6" s="1"/>
  <c r="S95" i="6"/>
  <c r="T60" i="2"/>
  <c r="T182" i="5"/>
  <c r="S182" i="5"/>
  <c r="T200" i="5"/>
  <c r="S200" i="5"/>
  <c r="T69" i="2"/>
  <c r="S69" i="2"/>
  <c r="S190" i="7"/>
  <c r="U190" i="7" s="1"/>
  <c r="T190" i="7"/>
  <c r="T90" i="5"/>
  <c r="S90" i="5"/>
  <c r="T183" i="5"/>
  <c r="S183" i="5"/>
  <c r="S163" i="4"/>
  <c r="T163" i="4"/>
  <c r="U163" i="4" s="1"/>
  <c r="T214" i="5"/>
  <c r="U214" i="5" s="1"/>
  <c r="S214" i="5"/>
  <c r="S229" i="2"/>
  <c r="T229" i="2"/>
  <c r="T70" i="3"/>
  <c r="S70" i="3"/>
  <c r="T54" i="7"/>
  <c r="S54" i="7"/>
  <c r="T105" i="4"/>
  <c r="U105" i="4" s="1"/>
  <c r="S105" i="4"/>
  <c r="T25" i="6"/>
  <c r="T7" i="4"/>
  <c r="T15" i="6"/>
  <c r="T245" i="3"/>
  <c r="S245" i="3"/>
  <c r="T44" i="5"/>
  <c r="S85" i="5"/>
  <c r="U85" i="5" s="1"/>
  <c r="T85" i="5"/>
  <c r="T72" i="2"/>
  <c r="S72" i="2"/>
  <c r="T243" i="5"/>
  <c r="S243" i="5"/>
  <c r="S148" i="2"/>
  <c r="T148" i="2"/>
  <c r="U148" i="2" s="1"/>
  <c r="S90" i="2"/>
  <c r="U90" i="2" s="1"/>
  <c r="T90" i="2"/>
  <c r="S223" i="2"/>
  <c r="T223" i="2"/>
  <c r="S42" i="7"/>
  <c r="T42" i="7"/>
  <c r="T205" i="6"/>
  <c r="S205" i="6"/>
  <c r="T242" i="4"/>
  <c r="S242" i="4"/>
  <c r="T180" i="2"/>
  <c r="S180" i="2"/>
  <c r="S69" i="3"/>
  <c r="T69" i="3"/>
  <c r="T242" i="5"/>
  <c r="S242" i="5"/>
  <c r="S51" i="7"/>
  <c r="U51" i="7" s="1"/>
  <c r="T51" i="7"/>
  <c r="T223" i="3"/>
  <c r="S223" i="3"/>
  <c r="T51" i="3"/>
  <c r="T7" i="3"/>
  <c r="S255" i="5"/>
  <c r="T255" i="5"/>
  <c r="U255" i="5" s="1"/>
  <c r="T93" i="2"/>
  <c r="U93" i="2" s="1"/>
  <c r="S93" i="2"/>
  <c r="S171" i="4"/>
  <c r="T171" i="4"/>
  <c r="T21" i="5"/>
  <c r="T80" i="2"/>
  <c r="U80" i="2" s="1"/>
  <c r="S80" i="2"/>
  <c r="T128" i="6"/>
  <c r="U128" i="6" s="1"/>
  <c r="S128" i="6"/>
  <c r="T17" i="7"/>
  <c r="S65" i="7"/>
  <c r="T65" i="7"/>
  <c r="T20" i="5"/>
  <c r="T41" i="4"/>
  <c r="U41" i="4" s="1"/>
  <c r="S41" i="4"/>
  <c r="T228" i="2"/>
  <c r="U228" i="2" s="1"/>
  <c r="S228" i="2"/>
  <c r="T99" i="3"/>
  <c r="S99" i="3"/>
  <c r="T71" i="5"/>
  <c r="S71" i="5"/>
  <c r="T56" i="2"/>
  <c r="T168" i="5"/>
  <c r="S168" i="5"/>
  <c r="U168" i="5" s="1"/>
  <c r="T56" i="5"/>
  <c r="S163" i="7"/>
  <c r="T163" i="7"/>
  <c r="S117" i="5"/>
  <c r="T117" i="5"/>
  <c r="T223" i="6"/>
  <c r="U223" i="6" s="1"/>
  <c r="S223" i="6"/>
  <c r="S89" i="5"/>
  <c r="T89" i="5"/>
  <c r="T99" i="5"/>
  <c r="S99" i="5"/>
  <c r="S124" i="2"/>
  <c r="T124" i="2"/>
  <c r="T83" i="5"/>
  <c r="U83" i="5" s="1"/>
  <c r="S83" i="5"/>
  <c r="T16" i="2"/>
  <c r="T224" i="3"/>
  <c r="U224" i="3" s="1"/>
  <c r="S224" i="3"/>
  <c r="T210" i="4"/>
  <c r="S210" i="4"/>
  <c r="S91" i="6"/>
  <c r="T91" i="6"/>
  <c r="U91" i="6" s="1"/>
  <c r="T7" i="2"/>
  <c r="T129" i="6"/>
  <c r="U129" i="6" s="1"/>
  <c r="S129" i="6"/>
  <c r="S170" i="2"/>
  <c r="T170" i="2"/>
  <c r="T67" i="6"/>
  <c r="S67" i="6"/>
  <c r="S92" i="3"/>
  <c r="T92" i="3"/>
  <c r="T33" i="4"/>
  <c r="U33" i="4" s="1"/>
  <c r="S33" i="4"/>
  <c r="T197" i="2"/>
  <c r="S197" i="2"/>
  <c r="S160" i="6"/>
  <c r="T160" i="6"/>
  <c r="T162" i="6"/>
  <c r="S162" i="6"/>
  <c r="S237" i="7"/>
  <c r="T237" i="7"/>
  <c r="S53" i="7"/>
  <c r="T53" i="7"/>
  <c r="S200" i="6"/>
  <c r="T200" i="6"/>
  <c r="T37" i="2"/>
  <c r="T215" i="3"/>
  <c r="S215" i="3"/>
  <c r="S146" i="5"/>
  <c r="T146" i="5"/>
  <c r="S160" i="4"/>
  <c r="T160" i="4"/>
  <c r="T225" i="4"/>
  <c r="S225" i="4"/>
  <c r="T60" i="7"/>
  <c r="S60" i="7"/>
  <c r="S156" i="3"/>
  <c r="U156" i="3" s="1"/>
  <c r="T156" i="3"/>
  <c r="S154" i="2"/>
  <c r="T154" i="2"/>
  <c r="T66" i="4"/>
  <c r="S66" i="4"/>
  <c r="T96" i="5"/>
  <c r="S96" i="5"/>
  <c r="S174" i="7"/>
  <c r="U174" i="7" s="1"/>
  <c r="T174" i="7"/>
  <c r="T74" i="7"/>
  <c r="S74" i="7"/>
  <c r="T148" i="3"/>
  <c r="S148" i="3"/>
  <c r="T92" i="4"/>
  <c r="S92" i="4"/>
  <c r="T241" i="5"/>
  <c r="U241" i="5" s="1"/>
  <c r="S241" i="5"/>
  <c r="S235" i="6"/>
  <c r="T235" i="6"/>
  <c r="S227" i="6"/>
  <c r="T227" i="6"/>
  <c r="U227" i="6" s="1"/>
  <c r="S114" i="4"/>
  <c r="T114" i="4"/>
  <c r="S226" i="2"/>
  <c r="T226" i="2"/>
  <c r="S47" i="4"/>
  <c r="T47" i="4"/>
  <c r="T76" i="7"/>
  <c r="S76" i="7"/>
  <c r="U76" i="7" s="1"/>
  <c r="S99" i="2"/>
  <c r="T99" i="2"/>
  <c r="T205" i="5"/>
  <c r="U205" i="5" s="1"/>
  <c r="S205" i="5"/>
  <c r="T61" i="3"/>
  <c r="S108" i="2"/>
  <c r="T108" i="2"/>
  <c r="S169" i="4"/>
  <c r="T169" i="4"/>
  <c r="T59" i="2"/>
  <c r="T82" i="2"/>
  <c r="U82" i="2" s="1"/>
  <c r="S82" i="2"/>
  <c r="T65" i="5"/>
  <c r="T221" i="4"/>
  <c r="S221" i="4"/>
  <c r="S181" i="7"/>
  <c r="T181" i="7"/>
  <c r="S215" i="5"/>
  <c r="T215" i="5"/>
  <c r="T104" i="5"/>
  <c r="S104" i="5"/>
  <c r="T75" i="4"/>
  <c r="S75" i="4"/>
  <c r="S80" i="3"/>
  <c r="T80" i="3"/>
  <c r="T166" i="2"/>
  <c r="S166" i="2"/>
  <c r="T18" i="3"/>
  <c r="T244" i="4"/>
  <c r="S244" i="4"/>
  <c r="S86" i="6"/>
  <c r="T86" i="6"/>
  <c r="T234" i="3"/>
  <c r="S234" i="3"/>
  <c r="S172" i="6"/>
  <c r="T172" i="6"/>
  <c r="S229" i="6"/>
  <c r="T229" i="6"/>
  <c r="S75" i="2"/>
  <c r="T75" i="2"/>
  <c r="T126" i="3"/>
  <c r="S126" i="3"/>
  <c r="U126" i="3" s="1"/>
  <c r="S253" i="6"/>
  <c r="U253" i="6" s="1"/>
  <c r="T253" i="6"/>
  <c r="T7" i="5"/>
  <c r="S161" i="7"/>
  <c r="T161" i="7"/>
  <c r="T242" i="2"/>
  <c r="S242" i="2"/>
  <c r="S210" i="7"/>
  <c r="T210" i="7"/>
  <c r="T199" i="2"/>
  <c r="S199" i="2"/>
  <c r="T22" i="7"/>
  <c r="T88" i="3"/>
  <c r="S88" i="3"/>
  <c r="T8" i="4"/>
  <c r="T142" i="2"/>
  <c r="S169" i="2"/>
  <c r="T169" i="2"/>
  <c r="T167" i="3"/>
  <c r="S167" i="3"/>
  <c r="T27" i="5"/>
  <c r="S104" i="7"/>
  <c r="T104" i="7"/>
  <c r="S228" i="5"/>
  <c r="T228" i="5"/>
  <c r="T106" i="6"/>
  <c r="S106" i="6"/>
  <c r="T130" i="4"/>
  <c r="S130" i="4"/>
  <c r="S101" i="6"/>
  <c r="T101" i="6"/>
  <c r="T186" i="6"/>
  <c r="U186" i="6" s="1"/>
  <c r="S186" i="6"/>
  <c r="T61" i="7"/>
  <c r="S61" i="7"/>
  <c r="S245" i="6"/>
  <c r="T245" i="6"/>
  <c r="T178" i="5"/>
  <c r="U178" i="5" s="1"/>
  <c r="S178" i="5"/>
  <c r="T8" i="5"/>
  <c r="T155" i="6"/>
  <c r="U155" i="6" s="1"/>
  <c r="S155" i="6"/>
  <c r="S174" i="5"/>
  <c r="T174" i="5"/>
  <c r="S60" i="4"/>
  <c r="T60" i="4"/>
  <c r="U60" i="4" s="1"/>
  <c r="T94" i="4"/>
  <c r="S94" i="4"/>
  <c r="S112" i="4"/>
  <c r="U112" i="4" s="1"/>
  <c r="T112" i="4"/>
  <c r="T186" i="2"/>
  <c r="S186" i="2"/>
  <c r="T147" i="2"/>
  <c r="S147" i="2"/>
  <c r="T213" i="2"/>
  <c r="S213" i="2"/>
  <c r="T127" i="6"/>
  <c r="U127" i="6" s="1"/>
  <c r="S127" i="6"/>
  <c r="T29" i="3"/>
  <c r="T143" i="2"/>
  <c r="S143" i="2"/>
  <c r="S124" i="5"/>
  <c r="T124" i="5"/>
  <c r="S253" i="3"/>
  <c r="T253" i="3"/>
  <c r="T79" i="7"/>
  <c r="S79" i="7"/>
  <c r="T55" i="2"/>
  <c r="T100" i="3"/>
  <c r="S100" i="3"/>
  <c r="T61" i="6"/>
  <c r="S218" i="4"/>
  <c r="T218" i="4"/>
  <c r="T239" i="5"/>
  <c r="S239" i="5"/>
  <c r="S152" i="2"/>
  <c r="T152" i="2"/>
  <c r="T101" i="2"/>
  <c r="U101" i="2" s="1"/>
  <c r="S101" i="2"/>
  <c r="T182" i="6"/>
  <c r="S182" i="6"/>
  <c r="S100" i="2"/>
  <c r="T100" i="2"/>
  <c r="T22" i="5"/>
  <c r="S228" i="3"/>
  <c r="T228" i="3"/>
  <c r="U228" i="3" s="1"/>
  <c r="T237" i="5"/>
  <c r="S237" i="5"/>
  <c r="S218" i="6"/>
  <c r="U218" i="6" s="1"/>
  <c r="T218" i="6"/>
  <c r="S195" i="5"/>
  <c r="T195" i="5"/>
  <c r="T119" i="2"/>
  <c r="S119" i="2"/>
  <c r="U119" i="2" s="1"/>
  <c r="T188" i="3"/>
  <c r="S188" i="3"/>
  <c r="T51" i="6"/>
  <c r="T186" i="4"/>
  <c r="S186" i="4"/>
  <c r="T148" i="7"/>
  <c r="S148" i="7"/>
  <c r="S160" i="3"/>
  <c r="T160" i="3"/>
  <c r="S255" i="6"/>
  <c r="T255" i="6"/>
  <c r="S115" i="5"/>
  <c r="T115" i="5"/>
  <c r="T100" i="6"/>
  <c r="S100" i="6"/>
  <c r="T120" i="2"/>
  <c r="U120" i="2" s="1"/>
  <c r="S120" i="2"/>
  <c r="S39" i="4"/>
  <c r="T39" i="4"/>
  <c r="T130" i="3"/>
  <c r="S130" i="3"/>
  <c r="T233" i="7"/>
  <c r="S233" i="7"/>
  <c r="T36" i="3"/>
  <c r="T35" i="2"/>
  <c r="T12" i="6"/>
  <c r="S213" i="7"/>
  <c r="U213" i="7" s="1"/>
  <c r="T213" i="7"/>
  <c r="T17" i="3"/>
  <c r="S66" i="3"/>
  <c r="T66" i="3"/>
  <c r="T143" i="7"/>
  <c r="S143" i="7"/>
  <c r="S125" i="7"/>
  <c r="T125" i="7"/>
  <c r="T13" i="3"/>
  <c r="S203" i="4"/>
  <c r="T203" i="4"/>
  <c r="S109" i="7"/>
  <c r="T109" i="7"/>
  <c r="U109" i="7" s="1"/>
  <c r="T182" i="7"/>
  <c r="S182" i="7"/>
  <c r="T14" i="6"/>
  <c r="S207" i="3"/>
  <c r="T207" i="3"/>
  <c r="S200" i="7"/>
  <c r="T200" i="7"/>
  <c r="T236" i="6"/>
  <c r="S236" i="6"/>
  <c r="T189" i="6"/>
  <c r="U189" i="6" s="1"/>
  <c r="S189" i="6"/>
  <c r="T135" i="6"/>
  <c r="S135" i="6"/>
  <c r="S190" i="5"/>
  <c r="T190" i="5"/>
  <c r="T195" i="4"/>
  <c r="S195" i="4"/>
  <c r="S51" i="4"/>
  <c r="T51" i="4"/>
  <c r="T11" i="3"/>
  <c r="S214" i="6"/>
  <c r="T214" i="6"/>
  <c r="T94" i="3"/>
  <c r="S94" i="3"/>
  <c r="T113" i="4"/>
  <c r="S113" i="4"/>
  <c r="T196" i="5"/>
  <c r="U196" i="5" s="1"/>
  <c r="S196" i="5"/>
  <c r="T247" i="7"/>
  <c r="S247" i="7"/>
  <c r="T18" i="5"/>
  <c r="T30" i="5"/>
  <c r="S84" i="6"/>
  <c r="T84" i="6"/>
  <c r="U84" i="6" s="1"/>
  <c r="T166" i="3"/>
  <c r="U166" i="3" s="1"/>
  <c r="S166" i="3"/>
  <c r="S111" i="5"/>
  <c r="T111" i="5"/>
  <c r="T251" i="5"/>
  <c r="S251" i="5"/>
  <c r="T22" i="6"/>
  <c r="T156" i="7"/>
  <c r="U156" i="7" s="1"/>
  <c r="S156" i="7"/>
  <c r="S164" i="6"/>
  <c r="T164" i="6"/>
  <c r="T53" i="5"/>
  <c r="T58" i="5"/>
  <c r="T231" i="2"/>
  <c r="U231" i="2" s="1"/>
  <c r="S231" i="2"/>
  <c r="S89" i="4"/>
  <c r="T89" i="4"/>
  <c r="T16" i="7"/>
  <c r="T180" i="7"/>
  <c r="S180" i="7"/>
  <c r="T147" i="4"/>
  <c r="S147" i="4"/>
  <c r="U147" i="4" s="1"/>
  <c r="S151" i="6"/>
  <c r="T151" i="6"/>
  <c r="U151" i="6" s="1"/>
  <c r="T78" i="4"/>
  <c r="S78" i="4"/>
  <c r="T184" i="6"/>
  <c r="S184" i="6"/>
  <c r="T30" i="6"/>
  <c r="T118" i="5"/>
  <c r="S118" i="5"/>
  <c r="T45" i="6"/>
  <c r="T225" i="6"/>
  <c r="U225" i="6" s="1"/>
  <c r="S225" i="6"/>
  <c r="T31" i="5"/>
  <c r="T71" i="6"/>
  <c r="S71" i="6"/>
  <c r="T168" i="6"/>
  <c r="U168" i="6" s="1"/>
  <c r="S168" i="6"/>
  <c r="S253" i="7"/>
  <c r="T253" i="7"/>
  <c r="T157" i="2"/>
  <c r="S157" i="2" s="1"/>
  <c r="U157" i="2" s="1"/>
  <c r="S246" i="4"/>
  <c r="T246" i="4"/>
  <c r="T66" i="5"/>
  <c r="S140" i="5"/>
  <c r="T140" i="5"/>
  <c r="T100" i="4"/>
  <c r="U100" i="4" s="1"/>
  <c r="S100" i="4"/>
  <c r="T107" i="7"/>
  <c r="S107" i="7"/>
  <c r="T6" i="7"/>
  <c r="S6" i="7" s="1"/>
  <c r="T73" i="6"/>
  <c r="S73" i="6"/>
  <c r="T183" i="2"/>
  <c r="S183" i="2"/>
  <c r="S46" i="7"/>
  <c r="U46" i="7" s="1"/>
  <c r="T46" i="7"/>
  <c r="S166" i="6"/>
  <c r="T166" i="6"/>
  <c r="T47" i="6"/>
  <c r="T160" i="7"/>
  <c r="S160" i="7"/>
  <c r="S238" i="5"/>
  <c r="T238" i="5"/>
  <c r="T140" i="3"/>
  <c r="S140" i="3"/>
  <c r="T60" i="5"/>
  <c r="T14" i="2"/>
  <c r="T45" i="5"/>
  <c r="S204" i="7"/>
  <c r="T204" i="7"/>
  <c r="U204" i="7" s="1"/>
  <c r="S221" i="3"/>
  <c r="U221" i="3" s="1"/>
  <c r="T221" i="3"/>
  <c r="S186" i="7"/>
  <c r="T186" i="7"/>
  <c r="T192" i="7"/>
  <c r="S192" i="7"/>
  <c r="T225" i="2"/>
  <c r="S159" i="7"/>
  <c r="T159" i="7"/>
  <c r="S56" i="4"/>
  <c r="T56" i="4"/>
  <c r="T114" i="3"/>
  <c r="S114" i="3"/>
  <c r="S232" i="6"/>
  <c r="T232" i="6"/>
  <c r="S118" i="3"/>
  <c r="T118" i="3"/>
  <c r="S110" i="4"/>
  <c r="T110" i="4"/>
  <c r="T189" i="4"/>
  <c r="S189" i="4"/>
  <c r="T47" i="5"/>
  <c r="S76" i="3"/>
  <c r="T76" i="3"/>
  <c r="U76" i="3" s="1"/>
  <c r="S195" i="6"/>
  <c r="U195" i="6" s="1"/>
  <c r="T195" i="6"/>
  <c r="S152" i="6"/>
  <c r="T152" i="6"/>
  <c r="T183" i="3"/>
  <c r="S183" i="3"/>
  <c r="T239" i="4"/>
  <c r="S239" i="4"/>
  <c r="U239" i="4" s="1"/>
  <c r="S207" i="7"/>
  <c r="U207" i="7" s="1"/>
  <c r="T207" i="7"/>
  <c r="T255" i="4"/>
  <c r="S255" i="4"/>
  <c r="T51" i="2"/>
  <c r="S104" i="3"/>
  <c r="T104" i="3"/>
  <c r="T116" i="6"/>
  <c r="U116" i="6" s="1"/>
  <c r="S116" i="6"/>
  <c r="T185" i="2"/>
  <c r="S185" i="2"/>
  <c r="S48" i="4"/>
  <c r="T48" i="4"/>
  <c r="T44" i="7"/>
  <c r="S44" i="7"/>
  <c r="T120" i="6"/>
  <c r="U120" i="6" s="1"/>
  <c r="S120" i="6"/>
  <c r="S230" i="2"/>
  <c r="T230" i="2"/>
  <c r="T56" i="3"/>
  <c r="T55" i="5"/>
  <c r="T206" i="5"/>
  <c r="U206" i="5" s="1"/>
  <c r="S206" i="5"/>
  <c r="S160" i="2"/>
  <c r="T160" i="2"/>
  <c r="S174" i="6"/>
  <c r="T174" i="6"/>
  <c r="T52" i="2"/>
  <c r="T204" i="5"/>
  <c r="S204" i="5"/>
  <c r="T94" i="2"/>
  <c r="S94" i="2"/>
  <c r="T132" i="3"/>
  <c r="U132" i="3" s="1"/>
  <c r="S132" i="3"/>
  <c r="T19" i="2"/>
  <c r="T251" i="4"/>
  <c r="S251" i="4"/>
  <c r="T65" i="3"/>
  <c r="U65" i="3" s="1"/>
  <c r="S65" i="3"/>
  <c r="S163" i="5"/>
  <c r="T163" i="5"/>
  <c r="S171" i="5"/>
  <c r="T171" i="5"/>
  <c r="S128" i="3"/>
  <c r="T128" i="3"/>
  <c r="S125" i="4"/>
  <c r="T125" i="4"/>
  <c r="T163" i="3"/>
  <c r="U163" i="3" s="1"/>
  <c r="S163" i="3"/>
  <c r="T82" i="5"/>
  <c r="S82" i="5"/>
  <c r="S150" i="6"/>
  <c r="T150" i="6"/>
  <c r="S70" i="7"/>
  <c r="T70" i="7"/>
  <c r="T48" i="2"/>
  <c r="T158" i="2"/>
  <c r="S159" i="3"/>
  <c r="T159" i="3"/>
  <c r="T31" i="4"/>
  <c r="S215" i="6"/>
  <c r="T215" i="6"/>
  <c r="U215" i="6" s="1"/>
  <c r="T207" i="2"/>
  <c r="S207" i="2"/>
  <c r="T10" i="3"/>
  <c r="S137" i="7"/>
  <c r="T137" i="7"/>
  <c r="T184" i="5"/>
  <c r="S184" i="5"/>
  <c r="T205" i="2"/>
  <c r="U205" i="2" s="1"/>
  <c r="S205" i="2"/>
  <c r="T212" i="7"/>
  <c r="S212" i="7"/>
  <c r="T246" i="2"/>
  <c r="S246" i="2"/>
  <c r="T117" i="2"/>
  <c r="S117" i="2"/>
  <c r="S209" i="6"/>
  <c r="T209" i="6"/>
  <c r="S227" i="7"/>
  <c r="T227" i="7"/>
  <c r="T249" i="2"/>
  <c r="S249" i="2"/>
  <c r="T131" i="5"/>
  <c r="S131" i="5"/>
  <c r="S216" i="4"/>
  <c r="T216" i="4"/>
  <c r="S116" i="3"/>
  <c r="T116" i="3"/>
  <c r="T202" i="6"/>
  <c r="S202" i="6"/>
  <c r="S149" i="5"/>
  <c r="T149" i="5"/>
  <c r="T110" i="2"/>
  <c r="U110" i="2" s="1"/>
  <c r="S110" i="2"/>
  <c r="T105" i="6"/>
  <c r="S105" i="6"/>
  <c r="T144" i="5"/>
  <c r="S144" i="5"/>
  <c r="T150" i="3"/>
  <c r="S150" i="3"/>
  <c r="S158" i="4"/>
  <c r="T158" i="4"/>
  <c r="S215" i="2"/>
  <c r="T215" i="2"/>
  <c r="S195" i="2"/>
  <c r="T195" i="2"/>
  <c r="T80" i="4"/>
  <c r="S80" i="4"/>
  <c r="S199" i="6"/>
  <c r="T199" i="6"/>
  <c r="T59" i="5"/>
  <c r="T200" i="4"/>
  <c r="U200" i="4" s="1"/>
  <c r="S200" i="4"/>
  <c r="T13" i="4"/>
  <c r="T150" i="4"/>
  <c r="S150" i="4"/>
  <c r="S144" i="3"/>
  <c r="T144" i="3"/>
  <c r="S106" i="2"/>
  <c r="T106" i="2"/>
  <c r="S98" i="5"/>
  <c r="T98" i="5"/>
  <c r="S255" i="7"/>
  <c r="T255" i="7"/>
  <c r="S130" i="5"/>
  <c r="T130" i="5"/>
  <c r="T8" i="2"/>
  <c r="S8" i="2" s="1"/>
  <c r="S81" i="4"/>
  <c r="U81" i="4" s="1"/>
  <c r="T81" i="4"/>
  <c r="T133" i="7"/>
  <c r="S133" i="7"/>
  <c r="T190" i="4"/>
  <c r="S190" i="4"/>
  <c r="T24" i="2"/>
  <c r="T249" i="4"/>
  <c r="U249" i="4" s="1"/>
  <c r="S249" i="4"/>
  <c r="S101" i="4"/>
  <c r="T101" i="4"/>
  <c r="T142" i="4"/>
  <c r="S142" i="4"/>
  <c r="T33" i="6"/>
  <c r="S37" i="4"/>
  <c r="T37" i="4"/>
  <c r="U37" i="4" s="1"/>
  <c r="T101" i="5"/>
  <c r="U101" i="5" s="1"/>
  <c r="S101" i="5"/>
  <c r="S206" i="2"/>
  <c r="T206" i="2"/>
  <c r="S203" i="5"/>
  <c r="T203" i="5"/>
  <c r="S180" i="6"/>
  <c r="T180" i="6"/>
  <c r="U180" i="6" s="1"/>
  <c r="T173" i="2"/>
  <c r="U173" i="2" s="1"/>
  <c r="S173" i="2"/>
  <c r="T113" i="7"/>
  <c r="S113" i="7"/>
  <c r="T122" i="2"/>
  <c r="S122" i="2"/>
  <c r="S183" i="4"/>
  <c r="T183" i="4"/>
  <c r="U183" i="4" s="1"/>
  <c r="T97" i="4"/>
  <c r="U97" i="4" s="1"/>
  <c r="S97" i="4"/>
  <c r="S44" i="4"/>
  <c r="T44" i="4"/>
  <c r="S240" i="7"/>
  <c r="T240" i="7"/>
  <c r="U240" i="7" s="1"/>
  <c r="T132" i="5"/>
  <c r="S132" i="5"/>
  <c r="S165" i="5"/>
  <c r="U165" i="5" s="1"/>
  <c r="T165" i="5"/>
  <c r="S220" i="3"/>
  <c r="T220" i="3"/>
  <c r="T228" i="7"/>
  <c r="S228" i="7"/>
  <c r="U228" i="7" s="1"/>
  <c r="S186" i="3"/>
  <c r="T186" i="3"/>
  <c r="T243" i="7"/>
  <c r="U243" i="7" s="1"/>
  <c r="S243" i="7"/>
  <c r="S212" i="5"/>
  <c r="T212" i="5"/>
  <c r="S87" i="5"/>
  <c r="T87" i="5"/>
  <c r="U87" i="5" s="1"/>
  <c r="T249" i="7"/>
  <c r="S249" i="7"/>
  <c r="T52" i="6"/>
  <c r="S73" i="5"/>
  <c r="T73" i="5"/>
  <c r="S70" i="5"/>
  <c r="T70" i="5"/>
  <c r="S230" i="7"/>
  <c r="T230" i="7"/>
  <c r="T161" i="5"/>
  <c r="S161" i="5"/>
  <c r="T43" i="6"/>
  <c r="T48" i="3"/>
  <c r="T156" i="5"/>
  <c r="S156" i="5"/>
  <c r="S238" i="3"/>
  <c r="T238" i="3"/>
  <c r="T31" i="3"/>
  <c r="T170" i="5"/>
  <c r="U170" i="5" s="1"/>
  <c r="S170" i="5"/>
  <c r="T25" i="4"/>
  <c r="T158" i="5"/>
  <c r="S158" i="5"/>
  <c r="S103" i="5"/>
  <c r="T103" i="5"/>
  <c r="T53" i="2"/>
  <c r="S251" i="3"/>
  <c r="U251" i="3" s="1"/>
  <c r="T251" i="3"/>
  <c r="S123" i="2"/>
  <c r="T123" i="2"/>
  <c r="T21" i="7"/>
  <c r="T158" i="6"/>
  <c r="U158" i="6" s="1"/>
  <c r="S158" i="6"/>
  <c r="S248" i="7"/>
  <c r="T248" i="7"/>
  <c r="S120" i="7"/>
  <c r="T120" i="7"/>
  <c r="T126" i="7"/>
  <c r="S126" i="7"/>
  <c r="T121" i="6"/>
  <c r="U121" i="6" s="1"/>
  <c r="S121" i="6"/>
  <c r="S148" i="6"/>
  <c r="T148" i="6"/>
  <c r="T7" i="6"/>
  <c r="T72" i="7"/>
  <c r="S72" i="7"/>
  <c r="T87" i="4"/>
  <c r="S87" i="4"/>
  <c r="T220" i="6"/>
  <c r="S220" i="6"/>
  <c r="T6" i="4"/>
  <c r="S6" i="4" s="1"/>
  <c r="T187" i="7"/>
  <c r="S187" i="7"/>
  <c r="T157" i="5"/>
  <c r="S157" i="5"/>
  <c r="S139" i="5"/>
  <c r="T139" i="5"/>
  <c r="T150" i="2"/>
  <c r="U150" i="2" s="1"/>
  <c r="S150" i="2"/>
  <c r="S187" i="6"/>
  <c r="T187" i="6"/>
  <c r="T194" i="7"/>
  <c r="S194" i="7"/>
  <c r="T26" i="7"/>
  <c r="T184" i="7"/>
  <c r="S184" i="7"/>
  <c r="T54" i="5"/>
  <c r="T228" i="6"/>
  <c r="S228" i="6"/>
  <c r="T89" i="7"/>
  <c r="S89" i="7"/>
  <c r="S114" i="6"/>
  <c r="T114" i="6"/>
  <c r="S241" i="4"/>
  <c r="T241" i="4"/>
  <c r="T192" i="4"/>
  <c r="S192" i="4"/>
  <c r="T41" i="3"/>
  <c r="T36" i="4"/>
  <c r="S36" i="4"/>
  <c r="U36" i="4" s="1"/>
  <c r="S111" i="7"/>
  <c r="T111" i="7"/>
  <c r="S213" i="3"/>
  <c r="U213" i="3" s="1"/>
  <c r="T213" i="3"/>
  <c r="S35" i="4"/>
  <c r="T35" i="4"/>
  <c r="S169" i="7"/>
  <c r="T169" i="7"/>
  <c r="T90" i="3"/>
  <c r="S90" i="3"/>
  <c r="T28" i="6"/>
  <c r="T32" i="5"/>
  <c r="T216" i="7"/>
  <c r="S216" i="7"/>
  <c r="S118" i="7"/>
  <c r="T118" i="7"/>
  <c r="S210" i="5"/>
  <c r="T210" i="5"/>
  <c r="U210" i="5" s="1"/>
  <c r="T67" i="3"/>
  <c r="U67" i="3" s="1"/>
  <c r="S67" i="3"/>
  <c r="S71" i="2"/>
  <c r="T71" i="2"/>
  <c r="S50" i="7"/>
  <c r="T50" i="7"/>
  <c r="U50" i="7" s="1"/>
  <c r="S69" i="4"/>
  <c r="T69" i="4"/>
  <c r="T102" i="2"/>
  <c r="S102" i="2"/>
  <c r="T235" i="5"/>
  <c r="S235" i="5"/>
  <c r="S254" i="3"/>
  <c r="T254" i="3"/>
  <c r="U254" i="3" s="1"/>
  <c r="T161" i="2"/>
  <c r="S161" i="2"/>
  <c r="T196" i="4"/>
  <c r="U196" i="4" s="1"/>
  <c r="S196" i="4"/>
  <c r="S245" i="5"/>
  <c r="T245" i="5"/>
  <c r="S146" i="4"/>
  <c r="T146" i="4"/>
  <c r="U146" i="4" s="1"/>
  <c r="T33" i="3"/>
  <c r="T29" i="6"/>
  <c r="T194" i="2"/>
  <c r="S194" i="2"/>
  <c r="T152" i="7"/>
  <c r="S152" i="7"/>
  <c r="T38" i="6"/>
  <c r="T143" i="3"/>
  <c r="U143" i="3" s="1"/>
  <c r="S143" i="3"/>
  <c r="T252" i="5"/>
  <c r="U252" i="5" s="1"/>
  <c r="S252" i="5"/>
  <c r="T49" i="4"/>
  <c r="S49" i="4"/>
  <c r="T210" i="2"/>
  <c r="S210" i="2"/>
  <c r="S121" i="2"/>
  <c r="T121" i="2"/>
  <c r="T173" i="3"/>
  <c r="U173" i="3" s="1"/>
  <c r="S173" i="3"/>
  <c r="S219" i="4"/>
  <c r="T219" i="4"/>
  <c r="S169" i="3"/>
  <c r="T169" i="3"/>
  <c r="T172" i="7"/>
  <c r="S172" i="7"/>
  <c r="T47" i="2"/>
  <c r="S205" i="3"/>
  <c r="U205" i="3" s="1"/>
  <c r="T205" i="3"/>
  <c r="S217" i="7"/>
  <c r="T217" i="7"/>
  <c r="T193" i="7"/>
  <c r="S193" i="7"/>
  <c r="S79" i="6"/>
  <c r="T79" i="6"/>
  <c r="U79" i="6" s="1"/>
  <c r="S248" i="6"/>
  <c r="U248" i="6" s="1"/>
  <c r="T248" i="6"/>
  <c r="T72" i="3"/>
  <c r="S72" i="3"/>
  <c r="T132" i="2"/>
  <c r="S132" i="2"/>
  <c r="S43" i="7"/>
  <c r="T43" i="7"/>
  <c r="T26" i="3"/>
  <c r="T102" i="4"/>
  <c r="S102" i="4"/>
  <c r="S121" i="4"/>
  <c r="T121" i="4"/>
  <c r="T32" i="7"/>
  <c r="S32" i="7"/>
  <c r="S247" i="5"/>
  <c r="T247" i="5"/>
  <c r="S244" i="3"/>
  <c r="T244" i="3"/>
  <c r="S208" i="3"/>
  <c r="T208" i="3"/>
  <c r="S115" i="3"/>
  <c r="T115" i="3"/>
  <c r="T40" i="4"/>
  <c r="U40" i="4" s="1"/>
  <c r="S40" i="4"/>
  <c r="S77" i="5"/>
  <c r="T77" i="5"/>
  <c r="T52" i="3"/>
  <c r="S35" i="7"/>
  <c r="T35" i="7"/>
  <c r="U35" i="7" s="1"/>
  <c r="S232" i="4"/>
  <c r="T232" i="4"/>
  <c r="T199" i="5"/>
  <c r="U199" i="5" s="1"/>
  <c r="S199" i="5"/>
  <c r="T193" i="2"/>
  <c r="S193" i="2"/>
  <c r="S135" i="4"/>
  <c r="T135" i="4"/>
  <c r="S137" i="6"/>
  <c r="T137" i="6"/>
  <c r="U137" i="6" s="1"/>
  <c r="T7" i="7"/>
  <c r="S7" i="7" s="1"/>
  <c r="U7" i="7" s="1"/>
  <c r="T34" i="6"/>
  <c r="S253" i="2"/>
  <c r="T253" i="2"/>
  <c r="S217" i="4"/>
  <c r="T217" i="4"/>
  <c r="S208" i="7"/>
  <c r="T208" i="7"/>
  <c r="S75" i="3"/>
  <c r="U75" i="3" s="1"/>
  <c r="T75" i="3"/>
  <c r="T150" i="5"/>
  <c r="S150" i="5"/>
  <c r="T176" i="3"/>
  <c r="S176" i="3"/>
  <c r="T19" i="4"/>
  <c r="T46" i="2"/>
  <c r="S201" i="2"/>
  <c r="U201" i="2" s="1"/>
  <c r="T201" i="2"/>
  <c r="S115" i="7"/>
  <c r="T115" i="7"/>
  <c r="S176" i="7"/>
  <c r="T176" i="7"/>
  <c r="T86" i="4"/>
  <c r="S86" i="4"/>
  <c r="T250" i="5"/>
  <c r="U250" i="5" s="1"/>
  <c r="S250" i="5"/>
  <c r="T179" i="4"/>
  <c r="S179" i="4"/>
  <c r="S162" i="4"/>
  <c r="T162" i="4"/>
  <c r="S91" i="7"/>
  <c r="T91" i="7"/>
  <c r="U91" i="7" s="1"/>
  <c r="S123" i="3"/>
  <c r="U123" i="3" s="1"/>
  <c r="T123" i="3"/>
  <c r="T15" i="7"/>
  <c r="S166" i="5"/>
  <c r="T166" i="5"/>
  <c r="T116" i="4"/>
  <c r="U116" i="4" s="1"/>
  <c r="S116" i="4"/>
  <c r="T184" i="3"/>
  <c r="S184" i="3"/>
  <c r="T236" i="2"/>
  <c r="S236" i="2"/>
  <c r="T41" i="6"/>
  <c r="S167" i="6"/>
  <c r="T167" i="6"/>
  <c r="T64" i="6"/>
  <c r="T162" i="3"/>
  <c r="U162" i="3" s="1"/>
  <c r="S162" i="3"/>
  <c r="T135" i="2"/>
  <c r="S135" i="2"/>
  <c r="T149" i="2"/>
  <c r="S149" i="2"/>
  <c r="T74" i="6"/>
  <c r="S74" i="6"/>
  <c r="U74" i="6" s="1"/>
  <c r="T223" i="7"/>
  <c r="U223" i="7" s="1"/>
  <c r="S223" i="7"/>
  <c r="T100" i="5"/>
  <c r="S100" i="5"/>
  <c r="S242" i="3"/>
  <c r="T242" i="3"/>
  <c r="S219" i="6"/>
  <c r="T219" i="6"/>
  <c r="U219" i="6" s="1"/>
  <c r="T246" i="5"/>
  <c r="U246" i="5" s="1"/>
  <c r="S246" i="5"/>
  <c r="T226" i="4"/>
  <c r="S226" i="4"/>
  <c r="S240" i="6"/>
  <c r="T240" i="6"/>
  <c r="T200" i="2"/>
  <c r="S200" i="2"/>
  <c r="T11" i="7"/>
  <c r="S121" i="3"/>
  <c r="U121" i="3" s="1"/>
  <c r="T121" i="3"/>
  <c r="T31" i="6"/>
  <c r="T141" i="3"/>
  <c r="S141" i="3"/>
  <c r="T134" i="2"/>
  <c r="S134" i="2"/>
  <c r="U134" i="2" s="1"/>
  <c r="T156" i="6"/>
  <c r="U156" i="6" s="1"/>
  <c r="S156" i="6"/>
  <c r="S40" i="7"/>
  <c r="T40" i="7"/>
  <c r="T118" i="4"/>
  <c r="S118" i="4"/>
  <c r="S117" i="7"/>
  <c r="T117" i="7"/>
  <c r="S31" i="7"/>
  <c r="T31" i="7"/>
  <c r="T20" i="7"/>
  <c r="S201" i="4"/>
  <c r="T201" i="4"/>
  <c r="T12" i="2"/>
  <c r="T166" i="4"/>
  <c r="S166" i="4"/>
  <c r="T113" i="6"/>
  <c r="S113" i="6"/>
  <c r="T45" i="3"/>
  <c r="S128" i="2"/>
  <c r="T128" i="2"/>
  <c r="S220" i="7"/>
  <c r="T220" i="7"/>
  <c r="U220" i="7" s="1"/>
  <c r="T191" i="6"/>
  <c r="S191" i="6"/>
  <c r="T37" i="3"/>
  <c r="T229" i="7"/>
  <c r="S229" i="7"/>
  <c r="S157" i="4"/>
  <c r="T157" i="4"/>
  <c r="S107" i="5"/>
  <c r="T107" i="5"/>
  <c r="U107" i="5" s="1"/>
  <c r="T159" i="2"/>
  <c r="U159" i="2" s="1"/>
  <c r="S159" i="2"/>
  <c r="S170" i="4"/>
  <c r="T170" i="4"/>
  <c r="S194" i="3"/>
  <c r="T194" i="3"/>
  <c r="T212" i="4"/>
  <c r="S212" i="4"/>
  <c r="T50" i="3"/>
  <c r="S131" i="4"/>
  <c r="U131" i="4" s="1"/>
  <c r="T131" i="4"/>
  <c r="T89" i="6"/>
  <c r="S89" i="6"/>
  <c r="T138" i="6"/>
  <c r="S138" i="6"/>
  <c r="T216" i="2"/>
  <c r="S216" i="2"/>
  <c r="S130" i="6"/>
  <c r="U130" i="6" s="1"/>
  <c r="T130" i="6"/>
  <c r="S122" i="7"/>
  <c r="T122" i="7"/>
  <c r="T15" i="3"/>
  <c r="S218" i="7"/>
  <c r="T218" i="7"/>
  <c r="T213" i="5"/>
  <c r="U213" i="5" s="1"/>
  <c r="S213" i="5"/>
  <c r="S117" i="4"/>
  <c r="T117" i="4"/>
  <c r="S230" i="4"/>
  <c r="T230" i="4"/>
  <c r="T131" i="3"/>
  <c r="S131" i="3"/>
  <c r="U131" i="3" s="1"/>
  <c r="S182" i="2"/>
  <c r="T182" i="2"/>
  <c r="S249" i="6"/>
  <c r="T249" i="6"/>
  <c r="S207" i="6"/>
  <c r="T207" i="6"/>
  <c r="T221" i="5"/>
  <c r="S221" i="5"/>
  <c r="U221" i="5" s="1"/>
  <c r="S211" i="6"/>
  <c r="T211" i="6"/>
  <c r="S86" i="7"/>
  <c r="T86" i="7"/>
  <c r="T59" i="6"/>
  <c r="S115" i="2"/>
  <c r="T115" i="2"/>
  <c r="S209" i="3"/>
  <c r="T209" i="3"/>
  <c r="T21" i="3"/>
  <c r="S116" i="5"/>
  <c r="T116" i="5"/>
  <c r="T54" i="3"/>
  <c r="S247" i="4"/>
  <c r="T247" i="4"/>
  <c r="S210" i="6"/>
  <c r="T210" i="6"/>
  <c r="T181" i="3"/>
  <c r="U181" i="3" s="1"/>
  <c r="S181" i="3"/>
  <c r="T231" i="5"/>
  <c r="S231" i="5"/>
  <c r="T18" i="2"/>
  <c r="T91" i="4"/>
  <c r="S91" i="4"/>
  <c r="U91" i="4" s="1"/>
  <c r="T17" i="2"/>
  <c r="T243" i="4"/>
  <c r="U243" i="4" s="1"/>
  <c r="S243" i="4"/>
  <c r="S125" i="2"/>
  <c r="T125" i="2"/>
  <c r="S77" i="4"/>
  <c r="T77" i="4"/>
  <c r="S103" i="3"/>
  <c r="T103" i="3"/>
  <c r="S242" i="6"/>
  <c r="U242" i="6" s="1"/>
  <c r="T242" i="6"/>
  <c r="S193" i="5"/>
  <c r="T193" i="5"/>
  <c r="S193" i="4"/>
  <c r="T193" i="4"/>
  <c r="T201" i="7"/>
  <c r="U201" i="7" s="1"/>
  <c r="S201" i="7"/>
  <c r="T148" i="5"/>
  <c r="U148" i="5" s="1"/>
  <c r="S148" i="5"/>
  <c r="T180" i="3"/>
  <c r="S180" i="3"/>
  <c r="T16" i="6"/>
  <c r="S218" i="2"/>
  <c r="T218" i="2"/>
  <c r="U218" i="2" s="1"/>
  <c r="S65" i="4"/>
  <c r="T65" i="4"/>
  <c r="T84" i="4"/>
  <c r="S84" i="4"/>
  <c r="T130" i="2"/>
  <c r="S130" i="2"/>
  <c r="T250" i="3"/>
  <c r="S250" i="3"/>
  <c r="T244" i="5"/>
  <c r="U244" i="5" s="1"/>
  <c r="S244" i="5"/>
  <c r="T16" i="4"/>
  <c r="T245" i="2"/>
  <c r="S245" i="2"/>
  <c r="S165" i="3"/>
  <c r="T165" i="3"/>
  <c r="T233" i="2"/>
  <c r="S233" i="2"/>
  <c r="S227" i="3"/>
  <c r="U227" i="3" s="1"/>
  <c r="T227" i="3"/>
  <c r="S102" i="6"/>
  <c r="T102" i="6"/>
  <c r="S82" i="6"/>
  <c r="T82" i="6"/>
  <c r="U82" i="6" s="1"/>
  <c r="S247" i="6"/>
  <c r="T247" i="6"/>
  <c r="T111" i="2"/>
  <c r="U111" i="2" s="1"/>
  <c r="S111" i="2"/>
  <c r="S198" i="6"/>
  <c r="T198" i="6"/>
  <c r="T181" i="6"/>
  <c r="S181" i="6"/>
  <c r="S157" i="6"/>
  <c r="T157" i="6"/>
  <c r="T173" i="6"/>
  <c r="U173" i="6" s="1"/>
  <c r="S173" i="6"/>
  <c r="T110" i="5"/>
  <c r="S110" i="5"/>
  <c r="T118" i="6"/>
  <c r="S118" i="6"/>
  <c r="U118" i="6" s="1"/>
  <c r="S29" i="7"/>
  <c r="T29" i="7"/>
  <c r="U29" i="7" s="1"/>
  <c r="T176" i="2"/>
  <c r="S176" i="2"/>
  <c r="S162" i="2"/>
  <c r="T162" i="2"/>
  <c r="T237" i="6"/>
  <c r="S237" i="6"/>
  <c r="T168" i="7"/>
  <c r="S168" i="7"/>
  <c r="T61" i="2"/>
  <c r="S110" i="3"/>
  <c r="T110" i="3"/>
  <c r="S171" i="7"/>
  <c r="T171" i="7"/>
  <c r="T14" i="4"/>
  <c r="S146" i="2"/>
  <c r="T146" i="2"/>
  <c r="U146" i="2" s="1"/>
  <c r="T30" i="3"/>
  <c r="T175" i="2"/>
  <c r="S175" i="2"/>
  <c r="S173" i="5"/>
  <c r="T173" i="5"/>
  <c r="T67" i="4"/>
  <c r="S67" i="4"/>
  <c r="T75" i="7"/>
  <c r="S75" i="7"/>
  <c r="T57" i="5"/>
  <c r="T130" i="7"/>
  <c r="S130" i="7"/>
  <c r="T155" i="2"/>
  <c r="S155" i="2"/>
  <c r="U155" i="2" s="1"/>
  <c r="T206" i="6"/>
  <c r="U206" i="6" s="1"/>
  <c r="S206" i="6"/>
  <c r="S199" i="4"/>
  <c r="U199" i="4" s="1"/>
  <c r="T199" i="4"/>
  <c r="T87" i="6"/>
  <c r="S87" i="6"/>
  <c r="S191" i="5"/>
  <c r="T191" i="5"/>
  <c r="U191" i="5" s="1"/>
  <c r="T232" i="5"/>
  <c r="U232" i="5" s="1"/>
  <c r="S232" i="5"/>
  <c r="T203" i="6"/>
  <c r="U203" i="6" s="1"/>
  <c r="S203" i="6"/>
  <c r="T23" i="6"/>
  <c r="T123" i="4"/>
  <c r="S123" i="4"/>
  <c r="T140" i="4"/>
  <c r="S140" i="4"/>
  <c r="S81" i="3"/>
  <c r="T81" i="3"/>
  <c r="T164" i="4"/>
  <c r="S164" i="4"/>
  <c r="T199" i="7"/>
  <c r="S199" i="7"/>
  <c r="S122" i="4"/>
  <c r="T122" i="4"/>
  <c r="S85" i="2"/>
  <c r="T85" i="2"/>
  <c r="T211" i="4"/>
  <c r="S211" i="4"/>
  <c r="T15" i="5"/>
  <c r="T197" i="4"/>
  <c r="S197" i="4"/>
  <c r="U197" i="4" s="1"/>
  <c r="S152" i="3"/>
  <c r="T152" i="3"/>
  <c r="S140" i="7"/>
  <c r="U140" i="7" s="1"/>
  <c r="T140" i="7"/>
  <c r="S136" i="2"/>
  <c r="T136" i="2"/>
  <c r="T165" i="7"/>
  <c r="S165" i="7"/>
  <c r="U165" i="7" s="1"/>
  <c r="T46" i="3"/>
  <c r="T129" i="2"/>
  <c r="U129" i="2" s="1"/>
  <c r="S129" i="2"/>
  <c r="S201" i="6"/>
  <c r="T201" i="6"/>
  <c r="S75" i="6"/>
  <c r="T75" i="6"/>
  <c r="T83" i="6"/>
  <c r="S83" i="6"/>
  <c r="U83" i="6" s="1"/>
  <c r="S228" i="4"/>
  <c r="U228" i="4" s="1"/>
  <c r="T228" i="4"/>
  <c r="T184" i="2"/>
  <c r="S184" i="2"/>
  <c r="T129" i="5"/>
  <c r="S129" i="5"/>
  <c r="T84" i="7"/>
  <c r="S84" i="7"/>
  <c r="S58" i="4"/>
  <c r="T58" i="4"/>
  <c r="S162" i="7"/>
  <c r="T162" i="7"/>
  <c r="T192" i="3"/>
  <c r="S192" i="3"/>
  <c r="S193" i="6"/>
  <c r="T193" i="6"/>
  <c r="U193" i="6" s="1"/>
  <c r="T172" i="3"/>
  <c r="U172" i="3" s="1"/>
  <c r="S172" i="3"/>
  <c r="T48" i="6"/>
  <c r="S93" i="3"/>
  <c r="T93" i="3"/>
  <c r="S220" i="5"/>
  <c r="T220" i="5"/>
  <c r="U220" i="5" s="1"/>
  <c r="T63" i="4"/>
  <c r="U63" i="4" s="1"/>
  <c r="S63" i="4"/>
  <c r="T220" i="4"/>
  <c r="U220" i="4" s="1"/>
  <c r="S220" i="4"/>
  <c r="S145" i="6"/>
  <c r="T145" i="6"/>
  <c r="T32" i="4"/>
  <c r="T203" i="7"/>
  <c r="S203" i="7"/>
  <c r="S33" i="7"/>
  <c r="T33" i="7"/>
  <c r="S88" i="5"/>
  <c r="T88" i="5"/>
  <c r="T176" i="5"/>
  <c r="S176" i="5"/>
  <c r="T234" i="6"/>
  <c r="S234" i="6"/>
  <c r="T28" i="7"/>
  <c r="S28" i="7"/>
  <c r="T34" i="2"/>
  <c r="T123" i="6"/>
  <c r="S123" i="6"/>
  <c r="T189" i="3"/>
  <c r="S189" i="3"/>
  <c r="T233" i="5"/>
  <c r="U233" i="5" s="1"/>
  <c r="S233" i="5"/>
  <c r="S85" i="7"/>
  <c r="U85" i="7" s="1"/>
  <c r="T85" i="7"/>
  <c r="T238" i="2"/>
  <c r="S238" i="2"/>
  <c r="T131" i="2"/>
  <c r="S131" i="2"/>
  <c r="T31" i="2"/>
  <c r="T12" i="3"/>
  <c r="S12" i="3" s="1"/>
  <c r="U12" i="3" s="1"/>
  <c r="S247" i="2"/>
  <c r="U247" i="2" s="1"/>
  <c r="T247" i="2"/>
  <c r="T60" i="3"/>
  <c r="S84" i="3"/>
  <c r="T84" i="3"/>
  <c r="T68" i="5"/>
  <c r="U68" i="5" s="1"/>
  <c r="S68" i="5"/>
  <c r="T67" i="7"/>
  <c r="U67" i="7" s="1"/>
  <c r="S67" i="7"/>
  <c r="T43" i="2"/>
  <c r="T37" i="6"/>
  <c r="T39" i="2"/>
  <c r="T33" i="2"/>
  <c r="S143" i="4"/>
  <c r="T143" i="4"/>
  <c r="U143" i="4" s="1"/>
  <c r="T71" i="3"/>
  <c r="U71" i="3" s="1"/>
  <c r="S71" i="3"/>
  <c r="S149" i="4"/>
  <c r="T149" i="4"/>
  <c r="S209" i="2"/>
  <c r="T209" i="2"/>
  <c r="S126" i="5"/>
  <c r="T126" i="5"/>
  <c r="T96" i="2"/>
  <c r="U96" i="2" s="1"/>
  <c r="S96" i="2"/>
  <c r="T187" i="2"/>
  <c r="S187" i="2"/>
  <c r="T79" i="2"/>
  <c r="S79" i="2"/>
  <c r="T47" i="7"/>
  <c r="S47" i="7"/>
  <c r="T58" i="7"/>
  <c r="U58" i="7" s="1"/>
  <c r="S58" i="7"/>
  <c r="S233" i="6"/>
  <c r="T233" i="6"/>
  <c r="T90" i="6"/>
  <c r="S90" i="6"/>
  <c r="S95" i="5"/>
  <c r="T95" i="5"/>
  <c r="U95" i="5" s="1"/>
  <c r="T151" i="5"/>
  <c r="U151" i="5" s="1"/>
  <c r="S151" i="5"/>
  <c r="S146" i="6"/>
  <c r="T146" i="6"/>
  <c r="T8" i="7"/>
  <c r="S234" i="7"/>
  <c r="T234" i="7"/>
  <c r="U234" i="7" s="1"/>
  <c r="S110" i="6"/>
  <c r="T110" i="6"/>
  <c r="U110" i="6" s="1"/>
  <c r="S136" i="5"/>
  <c r="U136" i="5" s="1"/>
  <c r="T136" i="5"/>
  <c r="T85" i="4"/>
  <c r="S85" i="4"/>
  <c r="S239" i="6"/>
  <c r="T239" i="6"/>
  <c r="T23" i="2"/>
  <c r="S141" i="6"/>
  <c r="T141" i="6"/>
  <c r="T35" i="3"/>
  <c r="S188" i="2"/>
  <c r="T188" i="2"/>
  <c r="T185" i="4"/>
  <c r="S185" i="4"/>
  <c r="U185" i="4" s="1"/>
  <c r="S183" i="6"/>
  <c r="T183" i="6"/>
  <c r="T58" i="2"/>
  <c r="T254" i="7"/>
  <c r="S254" i="7"/>
  <c r="T214" i="7"/>
  <c r="S214" i="7"/>
  <c r="T135" i="7"/>
  <c r="U135" i="7" s="1"/>
  <c r="S135" i="7"/>
  <c r="S55" i="7"/>
  <c r="T55" i="7"/>
  <c r="T204" i="3"/>
  <c r="S204" i="3"/>
  <c r="S226" i="7"/>
  <c r="T226" i="7"/>
  <c r="T75" i="5"/>
  <c r="U75" i="5" s="1"/>
  <c r="S75" i="5"/>
  <c r="S191" i="4"/>
  <c r="T191" i="4"/>
  <c r="S182" i="4"/>
  <c r="T182" i="4"/>
  <c r="T229" i="4"/>
  <c r="S229" i="4"/>
  <c r="U229" i="4" s="1"/>
  <c r="T167" i="2"/>
  <c r="S167" i="2"/>
  <c r="S71" i="4"/>
  <c r="T71" i="4"/>
  <c r="T6" i="2"/>
  <c r="T10" i="7"/>
  <c r="T90" i="7"/>
  <c r="S90" i="7"/>
  <c r="S128" i="4"/>
  <c r="T128" i="4"/>
  <c r="U128" i="4" s="1"/>
  <c r="S221" i="7"/>
  <c r="U221" i="7" s="1"/>
  <c r="T221" i="7"/>
  <c r="S163" i="6"/>
  <c r="T163" i="6"/>
  <c r="S248" i="2"/>
  <c r="T248" i="2"/>
  <c r="T135" i="3"/>
  <c r="U135" i="3" s="1"/>
  <c r="S135" i="3"/>
  <c r="T65" i="6"/>
  <c r="T83" i="4"/>
  <c r="U83" i="4" s="1"/>
  <c r="S83" i="4"/>
  <c r="S112" i="6"/>
  <c r="T112" i="6"/>
  <c r="T13" i="2"/>
  <c r="T30" i="4"/>
  <c r="T201" i="5"/>
  <c r="U201" i="5" s="1"/>
  <c r="S201" i="5"/>
  <c r="T177" i="2"/>
  <c r="U177" i="2" s="1"/>
  <c r="S177" i="2"/>
  <c r="S195" i="7"/>
  <c r="T195" i="7"/>
  <c r="S91" i="5"/>
  <c r="T91" i="5"/>
  <c r="U91" i="5" s="1"/>
  <c r="S88" i="6"/>
  <c r="T88" i="6"/>
  <c r="T147" i="5"/>
  <c r="U147" i="5" s="1"/>
  <c r="S147" i="5"/>
  <c r="T133" i="2"/>
  <c r="S133" i="2"/>
  <c r="T49" i="2"/>
  <c r="T252" i="2"/>
  <c r="U252" i="2" s="1"/>
  <c r="S252" i="2"/>
  <c r="T14" i="3"/>
  <c r="T40" i="6"/>
  <c r="T207" i="4"/>
  <c r="S207" i="4"/>
  <c r="S221" i="2"/>
  <c r="T221" i="2"/>
  <c r="U221" i="2" s="1"/>
  <c r="S199" i="3"/>
  <c r="T199" i="3"/>
  <c r="U199" i="3" s="1"/>
  <c r="S188" i="6"/>
  <c r="T188" i="6"/>
  <c r="T63" i="5"/>
  <c r="T92" i="5"/>
  <c r="S92" i="5"/>
  <c r="T96" i="3"/>
  <c r="U96" i="3" s="1"/>
  <c r="S96" i="3"/>
  <c r="S50" i="4"/>
  <c r="T50" i="4"/>
  <c r="T131" i="6"/>
  <c r="U131" i="6" s="1"/>
  <c r="S131" i="6"/>
  <c r="S211" i="5"/>
  <c r="T211" i="5"/>
  <c r="S244" i="7"/>
  <c r="T244" i="7"/>
  <c r="U244" i="7" s="1"/>
  <c r="S72" i="6"/>
  <c r="T72" i="6"/>
  <c r="S243" i="2"/>
  <c r="U243" i="2" s="1"/>
  <c r="T243" i="2"/>
  <c r="T98" i="7"/>
  <c r="S98" i="7"/>
  <c r="S79" i="4"/>
  <c r="T79" i="4"/>
  <c r="U79" i="4" s="1"/>
  <c r="T222" i="3"/>
  <c r="U222" i="3" s="1"/>
  <c r="S222" i="3"/>
  <c r="T11" i="2"/>
  <c r="S225" i="5"/>
  <c r="T225" i="5"/>
  <c r="T246" i="6"/>
  <c r="S246" i="6"/>
  <c r="T126" i="6"/>
  <c r="S126" i="6"/>
  <c r="T46" i="5"/>
  <c r="T108" i="4"/>
  <c r="S108" i="4"/>
  <c r="T24" i="4"/>
  <c r="S223" i="4"/>
  <c r="T223" i="4"/>
  <c r="S184" i="4"/>
  <c r="T184" i="4"/>
  <c r="U184" i="4" s="1"/>
  <c r="T197" i="3"/>
  <c r="U197" i="3" s="1"/>
  <c r="S197" i="3"/>
  <c r="T91" i="3"/>
  <c r="S91" i="3"/>
  <c r="T82" i="4"/>
  <c r="S82" i="4"/>
  <c r="U82" i="4" s="1"/>
  <c r="S145" i="2"/>
  <c r="T145" i="2"/>
  <c r="U145" i="2" s="1"/>
  <c r="S61" i="4"/>
  <c r="T61" i="4"/>
  <c r="S161" i="4"/>
  <c r="T161" i="4"/>
  <c r="T10" i="6"/>
  <c r="T235" i="2"/>
  <c r="U235" i="2" s="1"/>
  <c r="S235" i="2"/>
  <c r="T77" i="3"/>
  <c r="U77" i="3" s="1"/>
  <c r="S77" i="3"/>
  <c r="T226" i="3"/>
  <c r="U226" i="3" s="1"/>
  <c r="S226" i="3"/>
  <c r="T80" i="6"/>
  <c r="S80" i="6"/>
  <c r="S165" i="6"/>
  <c r="T165" i="6"/>
  <c r="U165" i="6" s="1"/>
  <c r="T55" i="6"/>
  <c r="S232" i="7"/>
  <c r="T232" i="7"/>
  <c r="T11" i="6"/>
  <c r="T167" i="7"/>
  <c r="S167" i="7"/>
  <c r="T21" i="4"/>
  <c r="T42" i="3"/>
  <c r="S87" i="3"/>
  <c r="T87" i="3"/>
  <c r="T196" i="3"/>
  <c r="U196" i="3" s="1"/>
  <c r="S196" i="3"/>
  <c r="S104" i="6"/>
  <c r="T104" i="6"/>
  <c r="S76" i="6"/>
  <c r="T76" i="6"/>
  <c r="U76" i="6" s="1"/>
  <c r="T146" i="3"/>
  <c r="U146" i="3" s="1"/>
  <c r="S146" i="3"/>
  <c r="T95" i="7"/>
  <c r="U95" i="7" s="1"/>
  <c r="S95" i="7"/>
  <c r="S108" i="7"/>
  <c r="T108" i="7"/>
  <c r="S73" i="7"/>
  <c r="T73" i="7"/>
  <c r="U73" i="7" s="1"/>
  <c r="T23" i="4"/>
  <c r="S23" i="4" s="1"/>
  <c r="U23" i="4" s="1"/>
  <c r="S170" i="7"/>
  <c r="U170" i="7" s="1"/>
  <c r="T170" i="7"/>
  <c r="S90" i="4"/>
  <c r="T90" i="4"/>
  <c r="T62" i="5"/>
  <c r="T195" i="3"/>
  <c r="S195" i="3"/>
  <c r="U195" i="3" s="1"/>
  <c r="T111" i="4"/>
  <c r="S111" i="4"/>
  <c r="S67" i="5"/>
  <c r="U67" i="5" s="1"/>
  <c r="T67" i="5"/>
  <c r="S82" i="7"/>
  <c r="T82" i="7"/>
  <c r="S103" i="4"/>
  <c r="T103" i="4"/>
  <c r="U103" i="4" s="1"/>
  <c r="S113" i="5"/>
  <c r="T113" i="5"/>
  <c r="S102" i="7"/>
  <c r="U102" i="7" s="1"/>
  <c r="T102" i="7"/>
  <c r="S112" i="7"/>
  <c r="T112" i="7"/>
  <c r="S123" i="7"/>
  <c r="T123" i="7"/>
  <c r="U123" i="7" s="1"/>
  <c r="S231" i="3"/>
  <c r="T231" i="3"/>
  <c r="T105" i="7"/>
  <c r="U105" i="7" s="1"/>
  <c r="S105" i="7"/>
  <c r="S126" i="2"/>
  <c r="T126" i="2"/>
  <c r="S215" i="4"/>
  <c r="T215" i="4"/>
  <c r="T64" i="2"/>
  <c r="S239" i="7"/>
  <c r="T239" i="7"/>
  <c r="T209" i="7"/>
  <c r="S209" i="7"/>
  <c r="S134" i="5"/>
  <c r="T134" i="5"/>
  <c r="U134" i="5" s="1"/>
  <c r="S140" i="2"/>
  <c r="T140" i="2"/>
  <c r="T231" i="6"/>
  <c r="S231" i="6"/>
  <c r="S70" i="4"/>
  <c r="T70" i="4"/>
  <c r="S137" i="4"/>
  <c r="T137" i="4"/>
  <c r="T22" i="4"/>
  <c r="S22" i="4" s="1"/>
  <c r="U22" i="4" s="1"/>
  <c r="S120" i="3"/>
  <c r="T120" i="3"/>
  <c r="U120" i="3" s="1"/>
  <c r="T78" i="3"/>
  <c r="U78" i="3" s="1"/>
  <c r="S78" i="3"/>
  <c r="S172" i="4"/>
  <c r="T172" i="4"/>
  <c r="S205" i="7"/>
  <c r="T205" i="7"/>
  <c r="U205" i="7" s="1"/>
  <c r="T24" i="6"/>
  <c r="T92" i="2"/>
  <c r="S92" i="2" s="1"/>
  <c r="U92" i="2" s="1"/>
  <c r="S85" i="3"/>
  <c r="U85" i="3" s="1"/>
  <c r="T85" i="3"/>
  <c r="T38" i="4"/>
  <c r="S38" i="4"/>
  <c r="T97" i="2"/>
  <c r="S97" i="2"/>
  <c r="T110" i="7"/>
  <c r="U110" i="7" s="1"/>
  <c r="S110" i="7"/>
  <c r="T240" i="5"/>
  <c r="U240" i="5" s="1"/>
  <c r="S240" i="5"/>
  <c r="S168" i="3"/>
  <c r="T168" i="3"/>
  <c r="T109" i="6"/>
  <c r="S109" i="6"/>
  <c r="U109" i="6" s="1"/>
  <c r="S215" i="7"/>
  <c r="T215" i="7"/>
  <c r="S158" i="3"/>
  <c r="U158" i="3" s="1"/>
  <c r="T158" i="3"/>
  <c r="T197" i="5"/>
  <c r="S197" i="5"/>
  <c r="T105" i="2"/>
  <c r="S105" i="2" s="1"/>
  <c r="U105" i="2" s="1"/>
  <c r="T219" i="5"/>
  <c r="S219" i="5"/>
  <c r="T55" i="3"/>
  <c r="T20" i="4"/>
  <c r="T24" i="5"/>
  <c r="T107" i="3"/>
  <c r="S107" i="3"/>
  <c r="S208" i="2"/>
  <c r="T208" i="2"/>
  <c r="U208" i="2" s="1"/>
  <c r="T189" i="2"/>
  <c r="S189" i="2"/>
  <c r="T63" i="7"/>
  <c r="U63" i="7" s="1"/>
  <c r="S63" i="7"/>
  <c r="S204" i="2"/>
  <c r="T204" i="2"/>
  <c r="T250" i="2"/>
  <c r="S250" i="2"/>
  <c r="U250" i="2" s="1"/>
  <c r="S223" i="5"/>
  <c r="T223" i="5"/>
  <c r="U223" i="5" s="1"/>
  <c r="T20" i="2"/>
  <c r="S20" i="2" s="1"/>
  <c r="U20" i="2" s="1"/>
  <c r="T53" i="6"/>
  <c r="S164" i="7"/>
  <c r="T164" i="7"/>
  <c r="T68" i="2"/>
  <c r="U68" i="2" s="1"/>
  <c r="S68" i="2"/>
  <c r="T153" i="5"/>
  <c r="S153" i="5"/>
  <c r="T178" i="4"/>
  <c r="U178" i="4" s="1"/>
  <c r="S178" i="4"/>
  <c r="T56" i="6"/>
  <c r="T109" i="4"/>
  <c r="S109" i="4"/>
  <c r="T155" i="7"/>
  <c r="S155" i="7"/>
  <c r="S230" i="3"/>
  <c r="T230" i="3"/>
  <c r="U230" i="3" s="1"/>
  <c r="S147" i="3"/>
  <c r="T147" i="3"/>
  <c r="S177" i="7"/>
  <c r="T177" i="7"/>
  <c r="T159" i="4"/>
  <c r="S159" i="4"/>
  <c r="T116" i="2"/>
  <c r="S116" i="2"/>
  <c r="T52" i="5"/>
  <c r="T50" i="2"/>
  <c r="T122" i="6"/>
  <c r="S122" i="6"/>
  <c r="T17" i="5"/>
  <c r="S121" i="5"/>
  <c r="T121" i="5"/>
  <c r="T61" i="5"/>
  <c r="S61" i="5" s="1"/>
  <c r="U61" i="5" s="1"/>
  <c r="T69" i="6"/>
  <c r="S69" i="6"/>
  <c r="T144" i="7"/>
  <c r="S144" i="7"/>
  <c r="U144" i="7" s="1"/>
  <c r="T34" i="7"/>
  <c r="S34" i="7"/>
  <c r="T119" i="4"/>
  <c r="S119" i="4"/>
  <c r="U119" i="4" s="1"/>
  <c r="T109" i="5"/>
  <c r="S109" i="5"/>
  <c r="T198" i="3"/>
  <c r="S198" i="3"/>
  <c r="T208" i="4"/>
  <c r="S208" i="4"/>
  <c r="S216" i="6"/>
  <c r="T216" i="6"/>
  <c r="U216" i="6" s="1"/>
  <c r="S155" i="5"/>
  <c r="T155" i="5"/>
  <c r="T28" i="2"/>
  <c r="T222" i="2"/>
  <c r="S222" i="2"/>
  <c r="U222" i="2" s="1"/>
  <c r="T210" i="3"/>
  <c r="U210" i="3" s="1"/>
  <c r="S210" i="3"/>
  <c r="T251" i="7"/>
  <c r="U251" i="7" s="1"/>
  <c r="S251" i="7"/>
  <c r="S98" i="3"/>
  <c r="T98" i="3"/>
  <c r="S48" i="7"/>
  <c r="T48" i="7"/>
  <c r="U48" i="7" s="1"/>
  <c r="T164" i="2"/>
  <c r="S164" i="2"/>
  <c r="S43" i="4"/>
  <c r="U43" i="4" s="1"/>
  <c r="T43" i="4"/>
  <c r="S178" i="7"/>
  <c r="T178" i="7"/>
  <c r="S237" i="4"/>
  <c r="T237" i="4"/>
  <c r="S68" i="3"/>
  <c r="T68" i="3"/>
  <c r="U68" i="3" s="1"/>
  <c r="T9" i="7"/>
  <c r="S9" i="7" s="1"/>
  <c r="U9" i="7" s="1"/>
  <c r="T18" i="7"/>
  <c r="T115" i="6"/>
  <c r="S115" i="6"/>
  <c r="T83" i="2"/>
  <c r="S83" i="2"/>
  <c r="U83" i="2" s="1"/>
  <c r="T124" i="6"/>
  <c r="S124" i="6"/>
  <c r="U124" i="6" s="1"/>
  <c r="S83" i="3"/>
  <c r="U83" i="3" s="1"/>
  <c r="T83" i="3"/>
  <c r="S158" i="7"/>
  <c r="T158" i="7"/>
  <c r="T136" i="3"/>
  <c r="S136" i="3"/>
  <c r="U136" i="3" s="1"/>
  <c r="S64" i="3"/>
  <c r="T64" i="3"/>
  <c r="U64" i="3" s="1"/>
  <c r="S80" i="7"/>
  <c r="U80" i="7" s="1"/>
  <c r="T80" i="7"/>
  <c r="T20" i="3"/>
  <c r="S172" i="2"/>
  <c r="T172" i="2"/>
  <c r="U172" i="2" s="1"/>
  <c r="T48" i="5"/>
  <c r="S97" i="6"/>
  <c r="T97" i="6"/>
  <c r="U97" i="6" s="1"/>
  <c r="S253" i="5"/>
  <c r="U253" i="5" s="1"/>
  <c r="T253" i="5"/>
  <c r="T28" i="5"/>
  <c r="T34" i="5"/>
  <c r="T240" i="3"/>
  <c r="U240" i="3" s="1"/>
  <c r="S240" i="3"/>
  <c r="S150" i="7"/>
  <c r="T150" i="7"/>
  <c r="U150" i="7" s="1"/>
  <c r="S221" i="6"/>
  <c r="U221" i="6" s="1"/>
  <c r="T221" i="6"/>
  <c r="S190" i="3"/>
  <c r="T190" i="3"/>
  <c r="T63" i="3"/>
  <c r="U63" i="3" s="1"/>
  <c r="S63" i="3"/>
  <c r="S236" i="5"/>
  <c r="T236" i="5"/>
  <c r="U236" i="5" s="1"/>
  <c r="T154" i="4"/>
  <c r="U154" i="4" s="1"/>
  <c r="S154" i="4"/>
  <c r="S56" i="7"/>
  <c r="T56" i="7"/>
  <c r="T254" i="5"/>
  <c r="S254" i="5"/>
  <c r="U254" i="5" s="1"/>
  <c r="S188" i="7"/>
  <c r="T188" i="7"/>
  <c r="U188" i="7" s="1"/>
  <c r="T254" i="6"/>
  <c r="U254" i="6" s="1"/>
  <c r="S254" i="6"/>
  <c r="T180" i="4"/>
  <c r="S180" i="4"/>
  <c r="T11" i="5"/>
  <c r="T60" i="6"/>
  <c r="T68" i="7"/>
  <c r="S68" i="7"/>
  <c r="T187" i="5"/>
  <c r="U187" i="5" s="1"/>
  <c r="S187" i="5"/>
  <c r="S168" i="2"/>
  <c r="T168" i="2"/>
  <c r="T232" i="2"/>
  <c r="S232" i="2"/>
  <c r="T10" i="5"/>
  <c r="S37" i="5" s="1"/>
  <c r="U37" i="5" s="1"/>
  <c r="T63" i="2"/>
  <c r="S241" i="2"/>
  <c r="U241" i="2" s="1"/>
  <c r="T241" i="2"/>
  <c r="S114" i="7"/>
  <c r="T114" i="7"/>
  <c r="S145" i="4"/>
  <c r="T145" i="4"/>
  <c r="U145" i="4" s="1"/>
  <c r="S250" i="7"/>
  <c r="T250" i="7"/>
  <c r="U250" i="7" s="1"/>
  <c r="S152" i="5"/>
  <c r="U152" i="5" s="1"/>
  <c r="T152" i="5"/>
  <c r="T218" i="3"/>
  <c r="S218" i="3"/>
  <c r="S248" i="5"/>
  <c r="T248" i="5"/>
  <c r="U248" i="5" s="1"/>
  <c r="T217" i="3"/>
  <c r="S217" i="3"/>
  <c r="U217" i="3" s="1"/>
  <c r="T108" i="5"/>
  <c r="U108" i="5" s="1"/>
  <c r="S108" i="5"/>
  <c r="T190" i="6"/>
  <c r="S190" i="6"/>
  <c r="S140" i="6"/>
  <c r="T140" i="6"/>
  <c r="U140" i="6" s="1"/>
  <c r="T153" i="4"/>
  <c r="S153" i="4"/>
  <c r="T50" i="6"/>
  <c r="S240" i="2"/>
  <c r="T240" i="2"/>
  <c r="T208" i="6"/>
  <c r="S208" i="6"/>
  <c r="U208" i="6" s="1"/>
  <c r="T66" i="6"/>
  <c r="S149" i="7"/>
  <c r="T149" i="7"/>
  <c r="U149" i="7" s="1"/>
  <c r="S183" i="7"/>
  <c r="U183" i="7" s="1"/>
  <c r="T183" i="7"/>
  <c r="S57" i="7"/>
  <c r="T57" i="7"/>
  <c r="S213" i="4"/>
  <c r="T213" i="4"/>
  <c r="S219" i="2"/>
  <c r="T219" i="2"/>
  <c r="U219" i="2" s="1"/>
  <c r="S30" i="7"/>
  <c r="U30" i="7" s="1"/>
  <c r="T30" i="7"/>
  <c r="T34" i="4"/>
  <c r="S34" i="4"/>
  <c r="S222" i="6"/>
  <c r="T222" i="6"/>
  <c r="U222" i="6" s="1"/>
  <c r="S97" i="5"/>
  <c r="T97" i="5"/>
  <c r="U97" i="5" s="1"/>
  <c r="T9" i="3"/>
  <c r="T97" i="7"/>
  <c r="S97" i="7"/>
  <c r="T36" i="2"/>
  <c r="T191" i="3"/>
  <c r="S191" i="3"/>
  <c r="U191" i="3" s="1"/>
  <c r="T64" i="5"/>
  <c r="T41" i="2"/>
  <c r="S163" i="2"/>
  <c r="U163" i="2" s="1"/>
  <c r="T163" i="2"/>
  <c r="T36" i="5"/>
  <c r="S114" i="2"/>
  <c r="T114" i="2"/>
  <c r="T25" i="2"/>
  <c r="S224" i="6"/>
  <c r="T224" i="6"/>
  <c r="U224" i="6" s="1"/>
  <c r="S153" i="7"/>
  <c r="U153" i="7" s="1"/>
  <c r="T153" i="7"/>
  <c r="T201" i="3"/>
  <c r="S201" i="3"/>
  <c r="T81" i="6"/>
  <c r="U81" i="6" s="1"/>
  <c r="S81" i="6"/>
  <c r="T176" i="4"/>
  <c r="S176" i="4"/>
  <c r="T255" i="2"/>
  <c r="U255" i="2" s="1"/>
  <c r="S255" i="2"/>
  <c r="T127" i="3"/>
  <c r="S127" i="3"/>
  <c r="S227" i="5"/>
  <c r="T227" i="5"/>
  <c r="U227" i="5" s="1"/>
  <c r="T27" i="6"/>
  <c r="T8" i="6"/>
  <c r="T123" i="5"/>
  <c r="U123" i="5" s="1"/>
  <c r="S123" i="5"/>
  <c r="S103" i="7"/>
  <c r="T103" i="7"/>
  <c r="T62" i="6"/>
  <c r="T35" i="5"/>
  <c r="T154" i="7"/>
  <c r="S154" i="7"/>
  <c r="S72" i="4"/>
  <c r="U72" i="4" s="1"/>
  <c r="T72" i="4"/>
  <c r="S177" i="5"/>
  <c r="T177" i="5"/>
  <c r="T239" i="2"/>
  <c r="S239" i="2"/>
  <c r="U239" i="2" s="1"/>
  <c r="T73" i="3"/>
  <c r="U73" i="3" s="1"/>
  <c r="S73" i="3"/>
  <c r="T21" i="2"/>
  <c r="T138" i="3"/>
  <c r="S138" i="3"/>
  <c r="T54" i="2"/>
  <c r="S218" i="5"/>
  <c r="T218" i="5"/>
  <c r="U218" i="5" s="1"/>
  <c r="T44" i="6"/>
  <c r="S175" i="4"/>
  <c r="T175" i="4"/>
  <c r="U175" i="4" s="1"/>
  <c r="T40" i="3"/>
  <c r="T139" i="3"/>
  <c r="S139" i="3"/>
  <c r="T254" i="2"/>
  <c r="S254" i="2"/>
  <c r="U254" i="2" s="1"/>
  <c r="S209" i="5"/>
  <c r="T209" i="5"/>
  <c r="U209" i="5" s="1"/>
  <c r="T34" i="3"/>
  <c r="S34" i="3" s="1"/>
  <c r="U34" i="3" s="1"/>
  <c r="T133" i="5"/>
  <c r="S133" i="5"/>
  <c r="T162" i="5"/>
  <c r="S162" i="5"/>
  <c r="T47" i="3"/>
  <c r="T137" i="3"/>
  <c r="S137" i="3"/>
  <c r="T54" i="6"/>
  <c r="T164" i="5"/>
  <c r="S164" i="5"/>
  <c r="S147" i="6"/>
  <c r="T147" i="6"/>
  <c r="T139" i="2"/>
  <c r="S139" i="2"/>
  <c r="T12" i="7"/>
  <c r="S12" i="7" s="1"/>
  <c r="U12" i="7" s="1"/>
  <c r="T27" i="4"/>
  <c r="S27" i="4" s="1"/>
  <c r="U27" i="4" s="1"/>
  <c r="T141" i="2"/>
  <c r="S141" i="2"/>
  <c r="S94" i="5"/>
  <c r="T94" i="5"/>
  <c r="S161" i="6"/>
  <c r="T161" i="6"/>
  <c r="U161" i="6" s="1"/>
  <c r="T59" i="7"/>
  <c r="U59" i="7" s="1"/>
  <c r="S59" i="7"/>
  <c r="S142" i="6"/>
  <c r="T142" i="6"/>
  <c r="T175" i="6"/>
  <c r="S175" i="6"/>
  <c r="U175" i="6" s="1"/>
  <c r="T171" i="2"/>
  <c r="S171" i="2"/>
  <c r="T160" i="5"/>
  <c r="S160" i="5"/>
  <c r="T232" i="3"/>
  <c r="S232" i="3"/>
  <c r="S77" i="7"/>
  <c r="T77" i="7"/>
  <c r="S224" i="7"/>
  <c r="T224" i="7"/>
  <c r="U224" i="7" s="1"/>
  <c r="S94" i="6"/>
  <c r="T94" i="6"/>
  <c r="U94" i="6" s="1"/>
  <c r="T44" i="3"/>
  <c r="T13" i="5"/>
  <c r="T229" i="3"/>
  <c r="S229" i="3"/>
  <c r="T26" i="2"/>
  <c r="S88" i="4"/>
  <c r="T88" i="4"/>
  <c r="U88" i="4" s="1"/>
  <c r="T137" i="2"/>
  <c r="U137" i="2" s="1"/>
  <c r="S137" i="2"/>
  <c r="S100" i="7"/>
  <c r="T100" i="7"/>
  <c r="S52" i="7"/>
  <c r="T52" i="7"/>
  <c r="U52" i="7" s="1"/>
  <c r="T81" i="2"/>
  <c r="S81" i="2"/>
  <c r="U81" i="2" s="1"/>
  <c r="T6" i="6"/>
  <c r="S6" i="6" s="1"/>
  <c r="T57" i="3"/>
  <c r="T153" i="2"/>
  <c r="S153" i="2"/>
  <c r="S64" i="4"/>
  <c r="T64" i="4"/>
  <c r="U64" i="4" s="1"/>
  <c r="T167" i="5"/>
  <c r="S167" i="5"/>
  <c r="T222" i="7"/>
  <c r="U222" i="7" s="1"/>
  <c r="S222" i="7"/>
  <c r="T10" i="2"/>
  <c r="S98" i="6"/>
  <c r="T98" i="6"/>
  <c r="T211" i="2"/>
  <c r="S211" i="2"/>
  <c r="T170" i="3"/>
  <c r="S170" i="3"/>
  <c r="S88" i="7"/>
  <c r="T88" i="7"/>
  <c r="S64" i="7"/>
  <c r="T64" i="7"/>
  <c r="U64" i="7" s="1"/>
  <c r="T6" i="5"/>
  <c r="S6" i="5" s="1"/>
  <c r="T173" i="4"/>
  <c r="S173" i="4"/>
  <c r="U173" i="4" s="1"/>
  <c r="T112" i="5"/>
  <c r="U112" i="5" s="1"/>
  <c r="S112" i="5"/>
  <c r="T208" i="5"/>
  <c r="S208" i="5"/>
  <c r="T129" i="4"/>
  <c r="S129" i="4"/>
  <c r="U129" i="4" s="1"/>
  <c r="T24" i="3"/>
  <c r="S127" i="7"/>
  <c r="T127" i="7"/>
  <c r="U127" i="7" s="1"/>
  <c r="T23" i="3"/>
  <c r="T194" i="6"/>
  <c r="S194" i="6"/>
  <c r="T12" i="4"/>
  <c r="T33" i="5"/>
  <c r="S76" i="4"/>
  <c r="T76" i="4"/>
  <c r="T224" i="4"/>
  <c r="U224" i="4" s="1"/>
  <c r="S224" i="4"/>
  <c r="S175" i="3"/>
  <c r="T175" i="3"/>
  <c r="T32" i="3"/>
  <c r="T51" i="5"/>
  <c r="T40" i="5"/>
  <c r="S217" i="6"/>
  <c r="T217" i="6"/>
  <c r="U217" i="6" s="1"/>
  <c r="T209" i="4"/>
  <c r="S209" i="4"/>
  <c r="T24" i="7"/>
  <c r="T32" i="6"/>
  <c r="T104" i="2"/>
  <c r="U104" i="2" s="1"/>
  <c r="S104" i="2"/>
  <c r="T202" i="5"/>
  <c r="S202" i="5"/>
  <c r="S96" i="6"/>
  <c r="T96" i="6"/>
  <c r="T145" i="7"/>
  <c r="S145" i="7"/>
  <c r="T134" i="7"/>
  <c r="S134" i="7"/>
  <c r="T244" i="2"/>
  <c r="S244" i="2"/>
  <c r="S226" i="6"/>
  <c r="T226" i="6"/>
  <c r="T113" i="2"/>
  <c r="S113" i="2"/>
  <c r="U113" i="2" s="1"/>
  <c r="S124" i="3"/>
  <c r="T124" i="3"/>
  <c r="U124" i="3" s="1"/>
  <c r="S93" i="4"/>
  <c r="T93" i="4"/>
  <c r="U93" i="4" s="1"/>
  <c r="S238" i="7"/>
  <c r="T238" i="7"/>
  <c r="T92" i="6"/>
  <c r="S92" i="6"/>
  <c r="S189" i="7"/>
  <c r="T189" i="7"/>
  <c r="U189" i="7" s="1"/>
  <c r="T116" i="7"/>
  <c r="S116" i="7"/>
  <c r="S66" i="2"/>
  <c r="T66" i="2"/>
  <c r="S236" i="4"/>
  <c r="T236" i="4"/>
  <c r="T17" i="6"/>
  <c r="S106" i="4"/>
  <c r="T106" i="4"/>
  <c r="U106" i="4" s="1"/>
  <c r="T132" i="7"/>
  <c r="U132" i="7" s="1"/>
  <c r="S132" i="7"/>
  <c r="S214" i="3"/>
  <c r="T214" i="3"/>
  <c r="S227" i="4"/>
  <c r="T227" i="4"/>
  <c r="S165" i="4"/>
  <c r="T165" i="4"/>
  <c r="U165" i="4" s="1"/>
  <c r="T154" i="6"/>
  <c r="U154" i="6" s="1"/>
  <c r="S154" i="6"/>
  <c r="S97" i="3"/>
  <c r="T97" i="3"/>
  <c r="T18" i="6"/>
  <c r="T174" i="3"/>
  <c r="S174" i="3"/>
  <c r="U174" i="3" s="1"/>
  <c r="T26" i="4"/>
  <c r="T57" i="6"/>
  <c r="S57" i="6" s="1"/>
  <c r="U57" i="6" s="1"/>
  <c r="T57" i="2"/>
  <c r="S212" i="6"/>
  <c r="T212" i="6"/>
  <c r="S86" i="3"/>
  <c r="T86" i="3"/>
  <c r="U86" i="3" s="1"/>
  <c r="T103" i="6"/>
  <c r="S103" i="6"/>
  <c r="T125" i="3"/>
  <c r="U125" i="3" s="1"/>
  <c r="S125" i="3"/>
  <c r="T87" i="7"/>
  <c r="S87" i="7"/>
  <c r="S74" i="5"/>
  <c r="T74" i="5"/>
  <c r="U74" i="5" s="1"/>
  <c r="S104" i="4"/>
  <c r="T104" i="4"/>
  <c r="U104" i="4" s="1"/>
  <c r="S203" i="3"/>
  <c r="U203" i="3" s="1"/>
  <c r="T203" i="3"/>
  <c r="S238" i="6"/>
  <c r="T238" i="6"/>
  <c r="T36" i="7"/>
  <c r="S36" i="7"/>
  <c r="S251" i="2"/>
  <c r="T251" i="2"/>
  <c r="S127" i="5"/>
  <c r="U127" i="5" s="1"/>
  <c r="T127" i="5"/>
  <c r="T151" i="3"/>
  <c r="S151" i="3"/>
  <c r="T16" i="3"/>
  <c r="T30" i="2"/>
  <c r="T139" i="6"/>
  <c r="S139" i="6"/>
  <c r="U139" i="6" s="1"/>
  <c r="T237" i="3"/>
  <c r="U237" i="3" s="1"/>
  <c r="S237" i="3"/>
  <c r="T115" i="4"/>
  <c r="S115" i="4"/>
  <c r="T141" i="7"/>
  <c r="S141" i="7"/>
  <c r="U141" i="7" s="1"/>
  <c r="T179" i="7"/>
  <c r="S179" i="7"/>
  <c r="T15" i="2"/>
  <c r="S15" i="2" s="1"/>
  <c r="U15" i="2" s="1"/>
  <c r="T142" i="7"/>
  <c r="S142" i="7"/>
  <c r="S106" i="3"/>
  <c r="T106" i="3"/>
  <c r="S245" i="4"/>
  <c r="T245" i="4"/>
  <c r="U245" i="4" s="1"/>
  <c r="T25" i="7"/>
  <c r="T179" i="6"/>
  <c r="U179" i="6" s="1"/>
  <c r="S179" i="6"/>
  <c r="T14" i="7"/>
  <c r="T185" i="3"/>
  <c r="S185" i="3"/>
  <c r="U185" i="3" s="1"/>
  <c r="T129" i="7"/>
  <c r="U129" i="7" s="1"/>
  <c r="S129" i="7"/>
  <c r="S146" i="7"/>
  <c r="T146" i="7"/>
  <c r="U146" i="7" s="1"/>
  <c r="T188" i="5"/>
  <c r="S188" i="5"/>
  <c r="T89" i="3"/>
  <c r="S89" i="3"/>
  <c r="T93" i="6"/>
  <c r="S93" i="6"/>
  <c r="S84" i="5"/>
  <c r="T84" i="5"/>
  <c r="U84" i="5" s="1"/>
  <c r="S194" i="4"/>
  <c r="T194" i="4"/>
  <c r="T20" i="6"/>
  <c r="T249" i="5"/>
  <c r="S249" i="5"/>
  <c r="U249" i="5" s="1"/>
  <c r="T39" i="3"/>
  <c r="T131" i="7"/>
  <c r="S131" i="7"/>
  <c r="T39" i="6"/>
  <c r="S176" i="6"/>
  <c r="T176" i="6"/>
  <c r="T9" i="2"/>
  <c r="S56" i="2" s="1"/>
  <c r="S194" i="5"/>
  <c r="T194" i="5"/>
  <c r="U194" i="5" s="1"/>
  <c r="T27" i="7"/>
  <c r="S252" i="7"/>
  <c r="U252" i="7" s="1"/>
  <c r="T252" i="7"/>
  <c r="T171" i="3"/>
  <c r="S171" i="3"/>
  <c r="T37" i="5"/>
  <c r="S122" i="5"/>
  <c r="T122" i="5"/>
  <c r="U122" i="5" s="1"/>
  <c r="S39" i="7"/>
  <c r="T39" i="7"/>
  <c r="U39" i="7" s="1"/>
  <c r="S52" i="4"/>
  <c r="T52" i="4"/>
  <c r="U162" i="4"/>
  <c r="U157" i="3"/>
  <c r="U80" i="6"/>
  <c r="U236" i="2"/>
  <c r="U246" i="7"/>
  <c r="U78" i="4"/>
  <c r="S45" i="6"/>
  <c r="S27" i="6"/>
  <c r="U133" i="4"/>
  <c r="U99" i="2"/>
  <c r="S60" i="5"/>
  <c r="U60" i="5" s="1"/>
  <c r="S49" i="5"/>
  <c r="U49" i="5" s="1"/>
  <c r="S35" i="5"/>
  <c r="U35" i="5" s="1"/>
  <c r="S7" i="5"/>
  <c r="U7" i="5" s="1"/>
  <c r="U243" i="3"/>
  <c r="U104" i="6"/>
  <c r="S65" i="2"/>
  <c r="U65" i="2" s="1"/>
  <c r="S14" i="2"/>
  <c r="U14" i="2" s="1"/>
  <c r="U150" i="5"/>
  <c r="U122" i="7"/>
  <c r="U216" i="3"/>
  <c r="U152" i="6"/>
  <c r="U90" i="5"/>
  <c r="U49" i="7"/>
  <c r="U191" i="2"/>
  <c r="U132" i="5"/>
  <c r="U229" i="6"/>
  <c r="U117" i="3"/>
  <c r="U79" i="7"/>
  <c r="U253" i="3"/>
  <c r="U244" i="3"/>
  <c r="U81" i="5"/>
  <c r="U142" i="6"/>
  <c r="U166" i="6"/>
  <c r="U241" i="7"/>
  <c r="U77" i="4"/>
  <c r="U73" i="4"/>
  <c r="U140" i="3"/>
  <c r="U119" i="5"/>
  <c r="U146" i="6"/>
  <c r="U70" i="4"/>
  <c r="U182" i="6"/>
  <c r="U38" i="4"/>
  <c r="U107" i="4"/>
  <c r="U84" i="4"/>
  <c r="U82" i="5"/>
  <c r="U158" i="5"/>
  <c r="U79" i="3"/>
  <c r="U155" i="3"/>
  <c r="U103" i="5"/>
  <c r="U194" i="3"/>
  <c r="U106" i="6"/>
  <c r="U121" i="4"/>
  <c r="U134" i="6"/>
  <c r="U197" i="2"/>
  <c r="U183" i="3"/>
  <c r="U217" i="5"/>
  <c r="U170" i="2"/>
  <c r="U136" i="6"/>
  <c r="U132" i="4"/>
  <c r="U180" i="3"/>
  <c r="U193" i="5"/>
  <c r="U172" i="6"/>
  <c r="U78" i="7"/>
  <c r="U182" i="4"/>
  <c r="U175" i="2"/>
  <c r="U241" i="3"/>
  <c r="U69" i="7"/>
  <c r="U77" i="5"/>
  <c r="U75" i="2"/>
  <c r="U223" i="4"/>
  <c r="U171" i="6"/>
  <c r="U247" i="3"/>
  <c r="U164" i="5"/>
  <c r="U201" i="3"/>
  <c r="U100" i="7"/>
  <c r="U142" i="4"/>
  <c r="U192" i="2"/>
  <c r="U77" i="6"/>
  <c r="U169" i="6"/>
  <c r="U200" i="3"/>
  <c r="U245" i="5"/>
  <c r="U184" i="6"/>
  <c r="U114" i="4"/>
  <c r="U121" i="5"/>
  <c r="U177" i="7"/>
  <c r="U216" i="2"/>
  <c r="U235" i="4"/>
  <c r="U245" i="2"/>
  <c r="U156" i="5"/>
  <c r="U100" i="2"/>
  <c r="U230" i="4"/>
  <c r="U183" i="5"/>
  <c r="U189" i="5"/>
  <c r="U175" i="5"/>
  <c r="U175" i="3"/>
  <c r="U96" i="6"/>
  <c r="U195" i="4"/>
  <c r="U98" i="7"/>
  <c r="U138" i="3"/>
  <c r="U70" i="6"/>
  <c r="U139" i="3"/>
  <c r="U180" i="7"/>
  <c r="U144" i="5"/>
  <c r="U114" i="6"/>
  <c r="U142" i="7"/>
  <c r="U126" i="6"/>
  <c r="U119" i="7"/>
  <c r="U87" i="4"/>
  <c r="U199" i="7"/>
  <c r="U86" i="4"/>
  <c r="U72" i="5"/>
  <c r="U236" i="4"/>
  <c r="U169" i="3"/>
  <c r="U86" i="6"/>
  <c r="U117" i="5"/>
  <c r="U219" i="4"/>
  <c r="U93" i="7"/>
  <c r="U240" i="4"/>
  <c r="U242" i="3"/>
  <c r="U252" i="4"/>
  <c r="U151" i="4"/>
  <c r="U236" i="3"/>
  <c r="U167" i="6"/>
  <c r="U169" i="4"/>
  <c r="U255" i="7"/>
  <c r="U166" i="7"/>
  <c r="U141" i="2"/>
  <c r="U182" i="7"/>
  <c r="U168" i="2"/>
  <c r="U103" i="7"/>
  <c r="U201" i="6"/>
  <c r="U109" i="4"/>
  <c r="U82" i="3"/>
  <c r="S25" i="4"/>
  <c r="U25" i="4" s="1"/>
  <c r="S18" i="4"/>
  <c r="U18" i="4" s="1"/>
  <c r="U188" i="2"/>
  <c r="U98" i="3"/>
  <c r="U161" i="7"/>
  <c r="U222" i="4"/>
  <c r="U255" i="3"/>
  <c r="U230" i="6"/>
  <c r="U161" i="3"/>
  <c r="U47" i="4"/>
  <c r="U177" i="3"/>
  <c r="U235" i="5"/>
  <c r="U102" i="2"/>
  <c r="U133" i="7"/>
  <c r="U150" i="4"/>
  <c r="U150" i="3"/>
  <c r="U218" i="7"/>
  <c r="U255" i="4"/>
  <c r="U94" i="4"/>
  <c r="U82" i="7"/>
  <c r="U174" i="5"/>
  <c r="U183" i="2"/>
  <c r="U214" i="4"/>
  <c r="U249" i="3"/>
  <c r="U6" i="7"/>
  <c r="U107" i="7"/>
  <c r="U193" i="7"/>
  <c r="U126" i="4"/>
  <c r="U91" i="3"/>
  <c r="U155" i="4"/>
  <c r="U159" i="5"/>
  <c r="U182" i="5"/>
  <c r="U128" i="2"/>
  <c r="U101" i="4"/>
  <c r="U43" i="7"/>
  <c r="U124" i="2"/>
  <c r="U240" i="6"/>
  <c r="U185" i="5"/>
  <c r="U198" i="5"/>
  <c r="U100" i="5"/>
  <c r="U69" i="5"/>
  <c r="U71" i="5"/>
  <c r="U128" i="7"/>
  <c r="U144" i="2"/>
  <c r="U208" i="7"/>
  <c r="U210" i="4"/>
  <c r="U105" i="3"/>
  <c r="U157" i="7"/>
  <c r="U117" i="6"/>
  <c r="U193" i="3"/>
  <c r="U192" i="5"/>
  <c r="U104" i="7"/>
  <c r="U84" i="2"/>
  <c r="U169" i="2"/>
  <c r="U90" i="4"/>
  <c r="U61" i="7"/>
  <c r="U130" i="4"/>
  <c r="U143" i="5"/>
  <c r="S9" i="4"/>
  <c r="U9" i="4" s="1"/>
  <c r="U66" i="2"/>
  <c r="U160" i="3"/>
  <c r="U134" i="3"/>
  <c r="U154" i="2"/>
  <c r="U204" i="2"/>
  <c r="U87" i="6"/>
  <c r="U100" i="6"/>
  <c r="U169" i="5"/>
  <c r="U212" i="5"/>
  <c r="U150" i="6"/>
  <c r="U148" i="7"/>
  <c r="U42" i="7"/>
  <c r="U231" i="6"/>
  <c r="U144" i="6"/>
  <c r="U126" i="2"/>
  <c r="U143" i="2"/>
  <c r="U70" i="2"/>
  <c r="U144" i="4"/>
  <c r="U234" i="2"/>
  <c r="U147" i="2"/>
  <c r="U151" i="7"/>
  <c r="U189" i="4"/>
  <c r="U245" i="6"/>
  <c r="U145" i="3"/>
  <c r="U107" i="2"/>
  <c r="U213" i="4"/>
  <c r="U204" i="3"/>
  <c r="U187" i="7"/>
  <c r="U88" i="7"/>
  <c r="U176" i="2"/>
  <c r="U92" i="5"/>
  <c r="U114" i="2"/>
  <c r="U87" i="7"/>
  <c r="U229" i="3"/>
  <c r="U198" i="6"/>
  <c r="U131" i="5"/>
  <c r="U145" i="6"/>
  <c r="U178" i="3"/>
  <c r="U6" i="3"/>
  <c r="U126" i="7"/>
  <c r="U233" i="6"/>
  <c r="U120" i="7"/>
  <c r="U214" i="3"/>
  <c r="U79" i="2"/>
  <c r="U196" i="7"/>
  <c r="U164" i="6"/>
  <c r="U75" i="6"/>
  <c r="U181" i="6"/>
  <c r="U171" i="4"/>
  <c r="U133" i="2"/>
  <c r="U136" i="2"/>
  <c r="U143" i="7"/>
  <c r="U195" i="7"/>
  <c r="U97" i="3"/>
  <c r="U247" i="4"/>
  <c r="U44" i="4"/>
  <c r="U204" i="6"/>
  <c r="U108" i="7"/>
  <c r="U211" i="7"/>
  <c r="U95" i="4"/>
  <c r="U107" i="6"/>
  <c r="U188" i="5"/>
  <c r="U236" i="6"/>
  <c r="U232" i="2"/>
  <c r="U231" i="7"/>
  <c r="U194" i="4"/>
  <c r="U198" i="3"/>
  <c r="U115" i="4"/>
  <c r="U72" i="7"/>
  <c r="U207" i="4"/>
  <c r="U249" i="2"/>
  <c r="U202" i="2"/>
  <c r="U140" i="4"/>
  <c r="U184" i="5"/>
  <c r="U238" i="2"/>
  <c r="U52" i="4"/>
  <c r="U226" i="6"/>
  <c r="U190" i="6"/>
  <c r="U225" i="5"/>
  <c r="U88" i="5"/>
  <c r="U246" i="2"/>
  <c r="U133" i="3"/>
  <c r="U72" i="2"/>
  <c r="U253" i="2"/>
  <c r="U243" i="6"/>
  <c r="U95" i="2"/>
  <c r="U250" i="4"/>
  <c r="U225" i="7"/>
  <c r="U202" i="6"/>
  <c r="U152" i="2"/>
  <c r="U146" i="5"/>
  <c r="U53" i="7"/>
  <c r="U249" i="6"/>
  <c r="U135" i="6"/>
  <c r="U226" i="7"/>
  <c r="U123" i="6"/>
  <c r="U228" i="6"/>
  <c r="U171" i="3"/>
  <c r="U145" i="7"/>
  <c r="U254" i="7"/>
  <c r="S15" i="4"/>
  <c r="U15" i="4" s="1"/>
  <c r="U106" i="3"/>
  <c r="U123" i="4"/>
  <c r="U202" i="7"/>
  <c r="U233" i="7"/>
  <c r="U181" i="5"/>
  <c r="U57" i="7"/>
  <c r="U77" i="2"/>
  <c r="U92" i="6"/>
  <c r="U181" i="4"/>
  <c r="U180" i="2"/>
  <c r="U168" i="3"/>
  <c r="U253" i="4"/>
  <c r="U171" i="5"/>
  <c r="U232" i="3"/>
  <c r="U123" i="2"/>
  <c r="U164" i="7"/>
  <c r="U247" i="7"/>
  <c r="U223" i="3"/>
  <c r="U84" i="3"/>
  <c r="U173" i="5"/>
  <c r="U230" i="7"/>
  <c r="U193" i="4"/>
  <c r="U242" i="4"/>
  <c r="U176" i="3"/>
  <c r="U229" i="2"/>
  <c r="U194" i="6"/>
  <c r="U192" i="3"/>
  <c r="U162" i="7"/>
  <c r="U129" i="5"/>
  <c r="U184" i="2"/>
  <c r="U148" i="3"/>
  <c r="U77" i="7"/>
  <c r="U187" i="2"/>
  <c r="U165" i="3"/>
  <c r="U209" i="2"/>
  <c r="U113" i="7"/>
  <c r="U149" i="6"/>
  <c r="U89" i="4"/>
  <c r="U94" i="3"/>
  <c r="U239" i="5"/>
  <c r="U174" i="6"/>
  <c r="U139" i="7"/>
  <c r="U179" i="4"/>
  <c r="U212" i="3"/>
  <c r="U159" i="6"/>
  <c r="U144" i="3"/>
  <c r="U198" i="4"/>
  <c r="U213" i="6"/>
  <c r="U94" i="5"/>
  <c r="U189" i="3"/>
  <c r="U238" i="7"/>
  <c r="U80" i="4"/>
  <c r="U237" i="4"/>
  <c r="U240" i="2"/>
  <c r="U28" i="7"/>
  <c r="U162" i="5"/>
  <c r="U171" i="7"/>
  <c r="U133" i="5"/>
  <c r="U176" i="5"/>
  <c r="U110" i="3"/>
  <c r="U195" i="2"/>
  <c r="U214" i="7"/>
  <c r="U176" i="6"/>
  <c r="S225" i="2"/>
  <c r="U225" i="2" s="1"/>
  <c r="U108" i="4"/>
  <c r="U89" i="7"/>
  <c r="U147" i="6"/>
  <c r="U178" i="7"/>
  <c r="U246" i="6"/>
  <c r="U134" i="7"/>
  <c r="U89" i="3"/>
  <c r="U153" i="2"/>
  <c r="U110" i="5"/>
  <c r="U112" i="6"/>
  <c r="U66" i="3"/>
  <c r="U126" i="5"/>
  <c r="U248" i="2"/>
  <c r="S6" i="2"/>
  <c r="U6" i="2" s="1"/>
  <c r="U137" i="7"/>
  <c r="U112" i="3"/>
  <c r="U242" i="5"/>
  <c r="U70" i="5"/>
  <c r="U125" i="2"/>
  <c r="U195" i="5"/>
  <c r="U251" i="6"/>
  <c r="U220" i="3"/>
  <c r="U225" i="4"/>
  <c r="U122" i="2"/>
  <c r="U204" i="5"/>
  <c r="U209" i="7"/>
  <c r="U217" i="4"/>
  <c r="U111" i="4"/>
  <c r="U89" i="6"/>
  <c r="U135" i="4"/>
  <c r="U41" i="7"/>
  <c r="U110" i="4"/>
  <c r="U125" i="6"/>
  <c r="U193" i="2"/>
  <c r="U101" i="6"/>
  <c r="U232" i="4"/>
  <c r="U136" i="7"/>
  <c r="U229" i="7"/>
  <c r="U192" i="7"/>
  <c r="U186" i="7"/>
  <c r="U167" i="7"/>
  <c r="U208" i="3"/>
  <c r="U32" i="7"/>
  <c r="U246" i="3"/>
  <c r="U201" i="4"/>
  <c r="U216" i="5"/>
  <c r="U132" i="2"/>
  <c r="U154" i="3"/>
  <c r="U161" i="4"/>
  <c r="U40" i="7"/>
  <c r="U99" i="5"/>
  <c r="U225" i="3"/>
  <c r="U74" i="2"/>
  <c r="U217" i="7"/>
  <c r="U89" i="5"/>
  <c r="U246" i="4"/>
  <c r="U254" i="4"/>
  <c r="U226" i="4"/>
  <c r="U49" i="4"/>
  <c r="U142" i="3"/>
  <c r="U190" i="4"/>
  <c r="U236" i="7"/>
  <c r="U149" i="2"/>
  <c r="U57" i="4"/>
  <c r="U135" i="2"/>
  <c r="U74" i="4"/>
  <c r="U194" i="2"/>
  <c r="U102" i="3"/>
  <c r="U235" i="7"/>
  <c r="U179" i="3"/>
  <c r="U108" i="2"/>
  <c r="U166" i="5"/>
  <c r="U101" i="3"/>
  <c r="U237" i="2"/>
  <c r="U98" i="5"/>
  <c r="U108" i="3"/>
  <c r="U89" i="2"/>
  <c r="U69" i="4"/>
  <c r="U226" i="2"/>
  <c r="U192" i="4"/>
  <c r="U71" i="2"/>
  <c r="U118" i="7"/>
  <c r="U93" i="3"/>
  <c r="U237" i="6"/>
  <c r="U157" i="5"/>
  <c r="U162" i="2"/>
  <c r="U180" i="4"/>
  <c r="U207" i="3"/>
  <c r="U85" i="4"/>
  <c r="U97" i="7"/>
  <c r="U111" i="5"/>
  <c r="U227" i="7"/>
  <c r="U164" i="4"/>
  <c r="U130" i="2"/>
  <c r="U189" i="2"/>
  <c r="U90" i="7"/>
  <c r="U130" i="7"/>
  <c r="U214" i="6"/>
  <c r="U230" i="5"/>
  <c r="U252" i="3"/>
  <c r="U177" i="6"/>
  <c r="U159" i="3"/>
  <c r="U186" i="4"/>
  <c r="U125" i="4"/>
  <c r="U172" i="4"/>
  <c r="U251" i="4"/>
  <c r="U243" i="5"/>
  <c r="U122" i="3"/>
  <c r="U116" i="5"/>
  <c r="U140" i="2"/>
  <c r="S142" i="2"/>
  <c r="U218" i="3"/>
  <c r="U209" i="4"/>
  <c r="U187" i="6"/>
  <c r="U168" i="7"/>
  <c r="U177" i="5"/>
  <c r="U105" i="6"/>
  <c r="U127" i="3"/>
  <c r="U109" i="5"/>
  <c r="U56" i="7"/>
  <c r="U220" i="6"/>
  <c r="U69" i="6"/>
  <c r="U149" i="5"/>
  <c r="U239" i="6"/>
  <c r="U36" i="7"/>
  <c r="U122" i="6"/>
  <c r="U251" i="5"/>
  <c r="U115" i="6"/>
  <c r="U90" i="6"/>
  <c r="U34" i="4"/>
  <c r="U211" i="4"/>
  <c r="U233" i="2"/>
  <c r="U149" i="4"/>
  <c r="U163" i="6"/>
  <c r="U167" i="4"/>
  <c r="U99" i="6"/>
  <c r="U75" i="7"/>
  <c r="U69" i="3"/>
  <c r="S158" i="2"/>
  <c r="U97" i="2"/>
  <c r="U223" i="2"/>
  <c r="U156" i="2"/>
  <c r="U94" i="2"/>
  <c r="U160" i="4"/>
  <c r="U99" i="7"/>
  <c r="U100" i="3"/>
  <c r="U202" i="4"/>
  <c r="U86" i="7"/>
  <c r="U74" i="3"/>
  <c r="U119" i="6"/>
  <c r="U54" i="7"/>
  <c r="U175" i="7"/>
  <c r="U230" i="2"/>
  <c r="U112" i="7"/>
  <c r="U196" i="6"/>
  <c r="U206" i="2"/>
  <c r="U162" i="6"/>
  <c r="U186" i="2"/>
  <c r="U136" i="4"/>
  <c r="U138" i="6"/>
  <c r="U86" i="5"/>
  <c r="U56" i="4"/>
  <c r="U157" i="4"/>
  <c r="U200" i="5"/>
  <c r="U181" i="2"/>
  <c r="U167" i="3"/>
  <c r="U244" i="4"/>
  <c r="U168" i="4"/>
  <c r="U210" i="2"/>
  <c r="U71" i="6"/>
  <c r="U163" i="7"/>
  <c r="U75" i="4"/>
  <c r="U104" i="5"/>
  <c r="U152" i="7"/>
  <c r="U221" i="4"/>
  <c r="U216" i="7"/>
  <c r="U204" i="4"/>
  <c r="U118" i="5"/>
  <c r="U184" i="3"/>
  <c r="U137" i="5"/>
  <c r="U42" i="4"/>
  <c r="U169" i="7"/>
  <c r="U99" i="3"/>
  <c r="U35" i="4"/>
  <c r="U111" i="7"/>
  <c r="U94" i="7"/>
  <c r="U85" i="6"/>
  <c r="U176" i="7"/>
  <c r="U151" i="2"/>
  <c r="U115" i="7"/>
  <c r="U241" i="4"/>
  <c r="U211" i="3"/>
  <c r="U65" i="7"/>
  <c r="U190" i="5"/>
  <c r="U194" i="7"/>
  <c r="U235" i="6"/>
  <c r="U155" i="5"/>
  <c r="U114" i="7"/>
  <c r="U76" i="4"/>
  <c r="U208" i="5"/>
  <c r="U211" i="5"/>
  <c r="U200" i="7"/>
  <c r="U98" i="6"/>
  <c r="U151" i="3"/>
  <c r="U251" i="2"/>
  <c r="U190" i="3"/>
  <c r="U238" i="6"/>
  <c r="U203" i="4"/>
  <c r="U148" i="4"/>
  <c r="U212" i="6"/>
  <c r="U158" i="7"/>
  <c r="U147" i="3"/>
  <c r="U102" i="6"/>
  <c r="U227" i="4"/>
  <c r="U47" i="7"/>
  <c r="U122" i="4"/>
  <c r="U117" i="2"/>
  <c r="U59" i="4"/>
  <c r="U74" i="7"/>
  <c r="U113" i="4"/>
  <c r="U107" i="3"/>
  <c r="U131" i="2"/>
  <c r="U197" i="5"/>
  <c r="U66" i="4"/>
  <c r="U73" i="5"/>
  <c r="U130" i="3"/>
  <c r="U124" i="7"/>
  <c r="U115" i="5"/>
  <c r="U78" i="2"/>
  <c r="U186" i="3"/>
  <c r="U128" i="3"/>
  <c r="U196" i="2"/>
  <c r="U231" i="5"/>
  <c r="U137" i="4"/>
  <c r="U115" i="2"/>
  <c r="U215" i="4"/>
  <c r="U160" i="2"/>
  <c r="U200" i="6"/>
  <c r="U203" i="5"/>
  <c r="U207" i="5"/>
  <c r="U120" i="5"/>
  <c r="U207" i="6"/>
  <c r="U70" i="3"/>
  <c r="U48" i="4"/>
  <c r="U248" i="4"/>
  <c r="U185" i="2"/>
  <c r="U192" i="6"/>
  <c r="U117" i="4"/>
  <c r="U160" i="6"/>
  <c r="U217" i="2"/>
  <c r="U67" i="6"/>
  <c r="U114" i="3"/>
  <c r="U170" i="4"/>
  <c r="U88" i="3"/>
  <c r="U199" i="2"/>
  <c r="U102" i="4"/>
  <c r="U93" i="5"/>
  <c r="U72" i="3"/>
  <c r="U117" i="7"/>
  <c r="U73" i="6"/>
  <c r="U118" i="4"/>
  <c r="U141" i="3"/>
  <c r="U219" i="7"/>
  <c r="A47" i="8"/>
  <c r="A48" i="8" s="1"/>
  <c r="S25" i="7" l="1"/>
  <c r="U25" i="7" s="1"/>
  <c r="U244" i="2"/>
  <c r="U116" i="2"/>
  <c r="U215" i="7"/>
  <c r="U231" i="3"/>
  <c r="U113" i="5"/>
  <c r="U87" i="3"/>
  <c r="S46" i="5"/>
  <c r="U72" i="6"/>
  <c r="U50" i="4"/>
  <c r="S14" i="3"/>
  <c r="U14" i="3" s="1"/>
  <c r="U88" i="6"/>
  <c r="S65" i="6"/>
  <c r="U65" i="6" s="1"/>
  <c r="U183" i="6"/>
  <c r="U152" i="3"/>
  <c r="U157" i="6"/>
  <c r="U247" i="6"/>
  <c r="U103" i="3"/>
  <c r="S17" i="2"/>
  <c r="U17" i="2" s="1"/>
  <c r="U210" i="6"/>
  <c r="U209" i="3"/>
  <c r="S50" i="3"/>
  <c r="U50" i="3" s="1"/>
  <c r="U191" i="6"/>
  <c r="S11" i="7"/>
  <c r="U11" i="7" s="1"/>
  <c r="S46" i="2"/>
  <c r="U46" i="2" s="1"/>
  <c r="U179" i="7"/>
  <c r="S25" i="2"/>
  <c r="U25" i="2" s="1"/>
  <c r="U219" i="5"/>
  <c r="U84" i="7"/>
  <c r="U67" i="4"/>
  <c r="U250" i="3"/>
  <c r="U212" i="4"/>
  <c r="U166" i="4"/>
  <c r="U200" i="2"/>
  <c r="S42" i="3"/>
  <c r="U42" i="3" s="1"/>
  <c r="S24" i="3"/>
  <c r="U24" i="3" s="1"/>
  <c r="S40" i="6"/>
  <c r="U131" i="7"/>
  <c r="U202" i="5"/>
  <c r="U170" i="3"/>
  <c r="S18" i="3"/>
  <c r="U18" i="3" s="1"/>
  <c r="S39" i="3"/>
  <c r="U39" i="3" s="1"/>
  <c r="U27" i="6"/>
  <c r="U153" i="4"/>
  <c r="U68" i="7"/>
  <c r="U211" i="2"/>
  <c r="U139" i="2"/>
  <c r="U208" i="4"/>
  <c r="U17" i="5"/>
  <c r="S22" i="3"/>
  <c r="U22" i="3" s="1"/>
  <c r="S21" i="2"/>
  <c r="U21" i="2" s="1"/>
  <c r="S50" i="6"/>
  <c r="U50" i="6" s="1"/>
  <c r="S41" i="2"/>
  <c r="U41" i="2" s="1"/>
  <c r="S37" i="3"/>
  <c r="U37" i="3" s="1"/>
  <c r="U103" i="6"/>
  <c r="S55" i="6"/>
  <c r="U55" i="6" s="1"/>
  <c r="S48" i="3"/>
  <c r="U48" i="3" s="1"/>
  <c r="S20" i="6"/>
  <c r="U20" i="6" s="1"/>
  <c r="U93" i="6"/>
  <c r="U159" i="4"/>
  <c r="S30" i="4"/>
  <c r="U30" i="4" s="1"/>
  <c r="S27" i="2"/>
  <c r="U27" i="2" s="1"/>
  <c r="S39" i="2"/>
  <c r="U39" i="2" s="1"/>
  <c r="S17" i="5"/>
  <c r="S24" i="6"/>
  <c r="U24" i="6" s="1"/>
  <c r="S19" i="3"/>
  <c r="U19" i="3" s="1"/>
  <c r="S27" i="7"/>
  <c r="U27" i="7" s="1"/>
  <c r="U116" i="7"/>
  <c r="S63" i="2"/>
  <c r="U167" i="5"/>
  <c r="U176" i="4"/>
  <c r="U164" i="2"/>
  <c r="S23" i="2"/>
  <c r="U23" i="2" s="1"/>
  <c r="S46" i="3"/>
  <c r="U46" i="3" s="1"/>
  <c r="S26" i="2"/>
  <c r="U26" i="2" s="1"/>
  <c r="U171" i="2"/>
  <c r="S48" i="5"/>
  <c r="U48" i="5" s="1"/>
  <c r="U34" i="7"/>
  <c r="U155" i="7"/>
  <c r="U234" i="6"/>
  <c r="U6" i="5"/>
  <c r="S59" i="6"/>
  <c r="U59" i="6" s="1"/>
  <c r="S32" i="6"/>
  <c r="U32" i="6" s="1"/>
  <c r="S48" i="2"/>
  <c r="U48" i="2" s="1"/>
  <c r="S18" i="5"/>
  <c r="U18" i="5" s="1"/>
  <c r="S7" i="6"/>
  <c r="U7" i="6" s="1"/>
  <c r="S39" i="6"/>
  <c r="U39" i="6" s="1"/>
  <c r="U160" i="5"/>
  <c r="U137" i="3"/>
  <c r="U154" i="7"/>
  <c r="U153" i="5"/>
  <c r="S31" i="2"/>
  <c r="U31" i="2" s="1"/>
  <c r="Y83" i="2" s="1"/>
  <c r="AE83" i="2" s="1"/>
  <c r="S47" i="3"/>
  <c r="U47" i="3" s="1"/>
  <c r="U167" i="2"/>
  <c r="U203" i="7"/>
  <c r="S8" i="5"/>
  <c r="U8" i="5" s="1"/>
  <c r="S26" i="5"/>
  <c r="U26" i="5" s="1"/>
  <c r="S8" i="6"/>
  <c r="U8" i="6" s="1"/>
  <c r="S20" i="4"/>
  <c r="U20" i="4" s="1"/>
  <c r="U239" i="7"/>
  <c r="U232" i="7"/>
  <c r="U61" i="4"/>
  <c r="S11" i="2"/>
  <c r="U11" i="2" s="1"/>
  <c r="U188" i="6"/>
  <c r="U40" i="6"/>
  <c r="U71" i="4"/>
  <c r="U191" i="4"/>
  <c r="U55" i="7"/>
  <c r="U141" i="6"/>
  <c r="U33" i="7"/>
  <c r="U58" i="4"/>
  <c r="U85" i="2"/>
  <c r="U81" i="3"/>
  <c r="S30" i="3"/>
  <c r="U30" i="3" s="1"/>
  <c r="S61" i="2"/>
  <c r="U61" i="2" s="1"/>
  <c r="U65" i="4"/>
  <c r="S21" i="3"/>
  <c r="U21" i="3" s="1"/>
  <c r="U211" i="6"/>
  <c r="U182" i="2"/>
  <c r="U113" i="6"/>
  <c r="U31" i="7"/>
  <c r="U247" i="5"/>
  <c r="S26" i="3"/>
  <c r="U26" i="3" s="1"/>
  <c r="S28" i="6"/>
  <c r="U28" i="6" s="1"/>
  <c r="AA11" i="6" s="1"/>
  <c r="S54" i="5"/>
  <c r="U54" i="5" s="1"/>
  <c r="U148" i="6"/>
  <c r="U248" i="7"/>
  <c r="U161" i="5"/>
  <c r="U106" i="2"/>
  <c r="U215" i="2"/>
  <c r="U116" i="3"/>
  <c r="U212" i="7"/>
  <c r="S10" i="3"/>
  <c r="U10" i="3" s="1"/>
  <c r="U163" i="5"/>
  <c r="U118" i="3"/>
  <c r="U159" i="7"/>
  <c r="U238" i="5"/>
  <c r="U253" i="7"/>
  <c r="U51" i="4"/>
  <c r="S14" i="6"/>
  <c r="U14" i="6" s="1"/>
  <c r="AB221" i="6" s="1"/>
  <c r="AC221" i="6" s="1"/>
  <c r="AD221" i="6" s="1"/>
  <c r="AF221" i="6" s="1"/>
  <c r="W221" i="6" s="1"/>
  <c r="U125" i="7"/>
  <c r="U39" i="4"/>
  <c r="U255" i="6"/>
  <c r="U218" i="4"/>
  <c r="U228" i="5"/>
  <c r="U210" i="7"/>
  <c r="U166" i="2"/>
  <c r="U215" i="5"/>
  <c r="U237" i="7"/>
  <c r="S56" i="5"/>
  <c r="U56" i="5" s="1"/>
  <c r="U118" i="2"/>
  <c r="U143" i="6"/>
  <c r="S28" i="4"/>
  <c r="U28" i="4" s="1"/>
  <c r="U234" i="5"/>
  <c r="S50" i="5"/>
  <c r="U50" i="5" s="1"/>
  <c r="U78" i="6"/>
  <c r="U197" i="6"/>
  <c r="S62" i="2"/>
  <c r="U62" i="2" s="1"/>
  <c r="U66" i="7"/>
  <c r="U187" i="3"/>
  <c r="U242" i="7"/>
  <c r="U180" i="5"/>
  <c r="U101" i="7"/>
  <c r="U229" i="5"/>
  <c r="U109" i="2"/>
  <c r="U54" i="4"/>
  <c r="U186" i="5"/>
  <c r="U174" i="4"/>
  <c r="S21" i="6"/>
  <c r="U88" i="2"/>
  <c r="U141" i="5"/>
  <c r="S32" i="2"/>
  <c r="U32" i="2" s="1"/>
  <c r="S39" i="5"/>
  <c r="U39" i="5" s="1"/>
  <c r="U185" i="6"/>
  <c r="U62" i="4"/>
  <c r="S19" i="5"/>
  <c r="U19" i="5" s="1"/>
  <c r="U80" i="5"/>
  <c r="U235" i="3"/>
  <c r="U83" i="7"/>
  <c r="U227" i="2"/>
  <c r="S25" i="5"/>
  <c r="U25" i="5" s="1"/>
  <c r="U238" i="4"/>
  <c r="U68" i="4"/>
  <c r="S47" i="2"/>
  <c r="S53" i="2"/>
  <c r="U53" i="2" s="1"/>
  <c r="S31" i="3"/>
  <c r="U31" i="3" s="1"/>
  <c r="S59" i="5"/>
  <c r="U59" i="5" s="1"/>
  <c r="U45" i="6"/>
  <c r="S52" i="5"/>
  <c r="U52" i="5" s="1"/>
  <c r="S16" i="2"/>
  <c r="U16" i="2" s="1"/>
  <c r="S44" i="5"/>
  <c r="U44" i="5" s="1"/>
  <c r="S29" i="2"/>
  <c r="U29" i="2" s="1"/>
  <c r="S9" i="5"/>
  <c r="U9" i="5" s="1"/>
  <c r="S59" i="3"/>
  <c r="U59" i="3" s="1"/>
  <c r="S36" i="6"/>
  <c r="U36" i="6" s="1"/>
  <c r="S38" i="3"/>
  <c r="U38" i="3" s="1"/>
  <c r="Y71" i="3" s="1"/>
  <c r="AE71" i="3" s="1"/>
  <c r="S53" i="3"/>
  <c r="U53" i="3" s="1"/>
  <c r="S64" i="6"/>
  <c r="U64" i="6" s="1"/>
  <c r="U115" i="3"/>
  <c r="U172" i="7"/>
  <c r="U121" i="2"/>
  <c r="U161" i="2"/>
  <c r="U90" i="3"/>
  <c r="U184" i="7"/>
  <c r="U139" i="5"/>
  <c r="U238" i="3"/>
  <c r="U249" i="7"/>
  <c r="S24" i="2"/>
  <c r="U24" i="2" s="1"/>
  <c r="U130" i="5"/>
  <c r="U199" i="6"/>
  <c r="U158" i="4"/>
  <c r="U216" i="4"/>
  <c r="U209" i="6"/>
  <c r="U207" i="2"/>
  <c r="U70" i="7"/>
  <c r="U44" i="7"/>
  <c r="U104" i="3"/>
  <c r="U232" i="6"/>
  <c r="U160" i="7"/>
  <c r="U140" i="5"/>
  <c r="S22" i="6"/>
  <c r="S35" i="2"/>
  <c r="U35" i="2" s="1"/>
  <c r="U188" i="3"/>
  <c r="U237" i="5"/>
  <c r="U124" i="5"/>
  <c r="U213" i="2"/>
  <c r="S8" i="4"/>
  <c r="U8" i="4" s="1"/>
  <c r="U242" i="2"/>
  <c r="U234" i="3"/>
  <c r="U80" i="3"/>
  <c r="U181" i="7"/>
  <c r="U92" i="4"/>
  <c r="U96" i="5"/>
  <c r="U60" i="7"/>
  <c r="U215" i="3"/>
  <c r="U92" i="3"/>
  <c r="S33" i="2"/>
  <c r="U33" i="2" s="1"/>
  <c r="U205" i="6"/>
  <c r="U245" i="3"/>
  <c r="U69" i="2"/>
  <c r="U203" i="2"/>
  <c r="U38" i="7"/>
  <c r="S58" i="6"/>
  <c r="U128" i="5"/>
  <c r="U147" i="7"/>
  <c r="S13" i="6"/>
  <c r="U153" i="6"/>
  <c r="U174" i="2"/>
  <c r="U198" i="7"/>
  <c r="U95" i="3"/>
  <c r="U138" i="4"/>
  <c r="U170" i="6"/>
  <c r="U149" i="3"/>
  <c r="U119" i="3"/>
  <c r="U138" i="5"/>
  <c r="U191" i="7"/>
  <c r="U62" i="3"/>
  <c r="U172" i="5"/>
  <c r="U141" i="4"/>
  <c r="U190" i="2"/>
  <c r="U138" i="2"/>
  <c r="U154" i="5"/>
  <c r="S17" i="4"/>
  <c r="U17" i="4" s="1"/>
  <c r="U138" i="7"/>
  <c r="U109" i="3"/>
  <c r="S41" i="5"/>
  <c r="U41" i="5" s="1"/>
  <c r="S19" i="7"/>
  <c r="U19" i="7" s="1"/>
  <c r="S47" i="5"/>
  <c r="U47" i="5" s="1"/>
  <c r="S45" i="5"/>
  <c r="U45" i="5" s="1"/>
  <c r="S37" i="2"/>
  <c r="U56" i="2"/>
  <c r="S35" i="3"/>
  <c r="U35" i="3" s="1"/>
  <c r="S25" i="3"/>
  <c r="U25" i="3" s="1"/>
  <c r="S44" i="2"/>
  <c r="U44" i="2" s="1"/>
  <c r="S23" i="5"/>
  <c r="U23" i="5" s="1"/>
  <c r="S8" i="3"/>
  <c r="U8" i="3" s="1"/>
  <c r="AA88" i="3" s="1"/>
  <c r="U244" i="6"/>
  <c r="U96" i="4"/>
  <c r="U222" i="5"/>
  <c r="U127" i="2"/>
  <c r="S11" i="4"/>
  <c r="U11" i="4" s="1"/>
  <c r="U40" i="5"/>
  <c r="U64" i="5"/>
  <c r="U158" i="2"/>
  <c r="S20" i="3"/>
  <c r="U20" i="3" s="1"/>
  <c r="S40" i="2"/>
  <c r="U40" i="2" s="1"/>
  <c r="S42" i="5"/>
  <c r="U42" i="5" s="1"/>
  <c r="S30" i="6"/>
  <c r="U30" i="6" s="1"/>
  <c r="S18" i="6"/>
  <c r="U18" i="6" s="1"/>
  <c r="S20" i="7"/>
  <c r="U20" i="7" s="1"/>
  <c r="S22" i="7"/>
  <c r="U22" i="7" s="1"/>
  <c r="S40" i="3"/>
  <c r="U40" i="3" s="1"/>
  <c r="S50" i="2"/>
  <c r="U50" i="2" s="1"/>
  <c r="S40" i="5"/>
  <c r="S11" i="6"/>
  <c r="U11" i="6" s="1"/>
  <c r="S29" i="6"/>
  <c r="U29" i="6" s="1"/>
  <c r="S51" i="6"/>
  <c r="U51" i="6" s="1"/>
  <c r="S55" i="3"/>
  <c r="U55" i="3" s="1"/>
  <c r="U21" i="6"/>
  <c r="S15" i="7"/>
  <c r="U15" i="7" s="1"/>
  <c r="S27" i="3"/>
  <c r="U27" i="3" s="1"/>
  <c r="S7" i="2"/>
  <c r="U7" i="2" s="1"/>
  <c r="S51" i="2"/>
  <c r="U51" i="2" s="1"/>
  <c r="S20" i="5"/>
  <c r="U20" i="5" s="1"/>
  <c r="S63" i="5"/>
  <c r="U63" i="5" s="1"/>
  <c r="S31" i="6"/>
  <c r="U31" i="6" s="1"/>
  <c r="S26" i="6"/>
  <c r="U26" i="6" s="1"/>
  <c r="S10" i="4"/>
  <c r="U10" i="4" s="1"/>
  <c r="S14" i="7"/>
  <c r="U14" i="7" s="1"/>
  <c r="S16" i="7"/>
  <c r="U16" i="7" s="1"/>
  <c r="S21" i="7"/>
  <c r="U21" i="7" s="1"/>
  <c r="S24" i="7"/>
  <c r="U24" i="7" s="1"/>
  <c r="S17" i="3"/>
  <c r="U17" i="3" s="1"/>
  <c r="S29" i="3"/>
  <c r="U29" i="3" s="1"/>
  <c r="S44" i="3"/>
  <c r="U44" i="3" s="1"/>
  <c r="S19" i="2"/>
  <c r="U19" i="2" s="1"/>
  <c r="S43" i="2"/>
  <c r="U43" i="2" s="1"/>
  <c r="S52" i="2"/>
  <c r="U52" i="2" s="1"/>
  <c r="S60" i="2"/>
  <c r="U60" i="2" s="1"/>
  <c r="S14" i="5"/>
  <c r="U14" i="5" s="1"/>
  <c r="S21" i="5"/>
  <c r="U21" i="5" s="1"/>
  <c r="S31" i="5"/>
  <c r="U31" i="5" s="1"/>
  <c r="S53" i="5"/>
  <c r="U53" i="5" s="1"/>
  <c r="S64" i="5"/>
  <c r="S55" i="5"/>
  <c r="U55" i="5" s="1"/>
  <c r="S29" i="5"/>
  <c r="U29" i="5" s="1"/>
  <c r="S15" i="6"/>
  <c r="U15" i="6" s="1"/>
  <c r="S33" i="6"/>
  <c r="U33" i="6" s="1"/>
  <c r="S44" i="6"/>
  <c r="U44" i="6" s="1"/>
  <c r="S54" i="6"/>
  <c r="U54" i="6" s="1"/>
  <c r="S63" i="6"/>
  <c r="U63" i="6" s="1"/>
  <c r="S56" i="6"/>
  <c r="U56" i="6" s="1"/>
  <c r="S10" i="5"/>
  <c r="U10" i="5" s="1"/>
  <c r="S57" i="3"/>
  <c r="U57" i="3" s="1"/>
  <c r="U206" i="4"/>
  <c r="S26" i="4"/>
  <c r="U26" i="4" s="1"/>
  <c r="S8" i="7"/>
  <c r="U8" i="7" s="1"/>
  <c r="S15" i="3"/>
  <c r="U15" i="3" s="1"/>
  <c r="S60" i="3"/>
  <c r="U60" i="3" s="1"/>
  <c r="S57" i="2"/>
  <c r="U57" i="2" s="1"/>
  <c r="S27" i="5"/>
  <c r="U27" i="5" s="1"/>
  <c r="S42" i="6"/>
  <c r="U42" i="6" s="1"/>
  <c r="S60" i="6"/>
  <c r="U60" i="6" s="1"/>
  <c r="U6" i="6"/>
  <c r="S13" i="4"/>
  <c r="U13" i="4" s="1"/>
  <c r="S23" i="7"/>
  <c r="U23" i="7" s="1"/>
  <c r="S51" i="3"/>
  <c r="U51" i="3" s="1"/>
  <c r="S28" i="5"/>
  <c r="U28" i="5" s="1"/>
  <c r="S43" i="6"/>
  <c r="U43" i="6" s="1"/>
  <c r="S37" i="6"/>
  <c r="U37" i="6" s="1"/>
  <c r="S21" i="4"/>
  <c r="U21" i="4" s="1"/>
  <c r="S10" i="7"/>
  <c r="U10" i="7" s="1"/>
  <c r="S43" i="3"/>
  <c r="U43" i="3" s="1"/>
  <c r="S34" i="2"/>
  <c r="U34" i="2" s="1"/>
  <c r="S43" i="5"/>
  <c r="U43" i="5" s="1"/>
  <c r="S19" i="6"/>
  <c r="U19" i="6" s="1"/>
  <c r="S66" i="6"/>
  <c r="U66" i="6" s="1"/>
  <c r="U22" i="6"/>
  <c r="S17" i="7"/>
  <c r="U17" i="7" s="1"/>
  <c r="S16" i="3"/>
  <c r="U16" i="3" s="1"/>
  <c r="S45" i="3"/>
  <c r="U45" i="3" s="1"/>
  <c r="S52" i="3"/>
  <c r="U52" i="3" s="1"/>
  <c r="S9" i="2"/>
  <c r="U9" i="2" s="1"/>
  <c r="S36" i="2"/>
  <c r="U36" i="2" s="1"/>
  <c r="S13" i="5"/>
  <c r="U13" i="5" s="1"/>
  <c r="S22" i="5"/>
  <c r="U22" i="5" s="1"/>
  <c r="S32" i="5"/>
  <c r="U32" i="5" s="1"/>
  <c r="S65" i="5"/>
  <c r="U65" i="5" s="1"/>
  <c r="S57" i="5"/>
  <c r="U57" i="5" s="1"/>
  <c r="S23" i="6"/>
  <c r="U23" i="6" s="1"/>
  <c r="S34" i="6"/>
  <c r="U34" i="6" s="1"/>
  <c r="S46" i="6"/>
  <c r="U46" i="6" s="1"/>
  <c r="S41" i="6"/>
  <c r="U41" i="6" s="1"/>
  <c r="S58" i="3"/>
  <c r="U58" i="3" s="1"/>
  <c r="S13" i="7"/>
  <c r="U13" i="7" s="1"/>
  <c r="S26" i="7"/>
  <c r="U26" i="7" s="1"/>
  <c r="S36" i="3"/>
  <c r="U36" i="3" s="1"/>
  <c r="S30" i="2"/>
  <c r="U30" i="2" s="1"/>
  <c r="S64" i="2"/>
  <c r="U64" i="2" s="1"/>
  <c r="S33" i="5"/>
  <c r="U33" i="5" s="1"/>
  <c r="S10" i="6"/>
  <c r="U10" i="6" s="1"/>
  <c r="S49" i="6"/>
  <c r="U49" i="6" s="1"/>
  <c r="S33" i="3"/>
  <c r="U33" i="3" s="1"/>
  <c r="S31" i="4"/>
  <c r="U31" i="4" s="1"/>
  <c r="S14" i="4"/>
  <c r="U14" i="4" s="1"/>
  <c r="S28" i="3"/>
  <c r="U28" i="3" s="1"/>
  <c r="S22" i="2"/>
  <c r="U22" i="2" s="1"/>
  <c r="S28" i="2"/>
  <c r="U28" i="2" s="1"/>
  <c r="S51" i="5"/>
  <c r="U51" i="5" s="1"/>
  <c r="S17" i="6"/>
  <c r="U17" i="6" s="1"/>
  <c r="S52" i="6"/>
  <c r="U52" i="6" s="1"/>
  <c r="S45" i="2"/>
  <c r="U45" i="2" s="1"/>
  <c r="S29" i="4"/>
  <c r="U29" i="4" s="1"/>
  <c r="S12" i="4"/>
  <c r="U12" i="4" s="1"/>
  <c r="S54" i="3"/>
  <c r="U54" i="3" s="1"/>
  <c r="S58" i="2"/>
  <c r="U58" i="2" s="1"/>
  <c r="S30" i="5"/>
  <c r="U30" i="5" s="1"/>
  <c r="S24" i="5"/>
  <c r="U24" i="5" s="1"/>
  <c r="S53" i="6"/>
  <c r="U53" i="6" s="1"/>
  <c r="S61" i="3"/>
  <c r="U61" i="3" s="1"/>
  <c r="S18" i="7"/>
  <c r="U18" i="7" s="1"/>
  <c r="S9" i="3"/>
  <c r="U9" i="3" s="1"/>
  <c r="S32" i="3"/>
  <c r="U32" i="3" s="1"/>
  <c r="S56" i="3"/>
  <c r="U56" i="3" s="1"/>
  <c r="S23" i="3"/>
  <c r="U23" i="3" s="1"/>
  <c r="S10" i="2"/>
  <c r="U10" i="2" s="1"/>
  <c r="S13" i="2"/>
  <c r="U13" i="2" s="1"/>
  <c r="S38" i="2"/>
  <c r="U38" i="2" s="1"/>
  <c r="S54" i="2"/>
  <c r="U54" i="2" s="1"/>
  <c r="S15" i="5"/>
  <c r="U15" i="5" s="1"/>
  <c r="S34" i="5"/>
  <c r="U34" i="5" s="1"/>
  <c r="S66" i="5"/>
  <c r="U66" i="5" s="1"/>
  <c r="S38" i="5"/>
  <c r="U38" i="5" s="1"/>
  <c r="S12" i="5"/>
  <c r="U12" i="5" s="1"/>
  <c r="S16" i="6"/>
  <c r="U16" i="6" s="1"/>
  <c r="S47" i="6"/>
  <c r="U47" i="6" s="1"/>
  <c r="S41" i="3"/>
  <c r="U41" i="3" s="1"/>
  <c r="S7" i="4"/>
  <c r="U7" i="4" s="1"/>
  <c r="AA19" i="4" s="1"/>
  <c r="S19" i="4"/>
  <c r="U19" i="4" s="1"/>
  <c r="AA231" i="4" s="1"/>
  <c r="S49" i="3"/>
  <c r="U49" i="3" s="1"/>
  <c r="S49" i="2"/>
  <c r="U49" i="2" s="1"/>
  <c r="S9" i="6"/>
  <c r="U9" i="6" s="1"/>
  <c r="Y25" i="6" s="1"/>
  <c r="S35" i="6"/>
  <c r="U35" i="6" s="1"/>
  <c r="S13" i="3"/>
  <c r="U13" i="3" s="1"/>
  <c r="S59" i="2"/>
  <c r="U59" i="2" s="1"/>
  <c r="S62" i="5"/>
  <c r="U62" i="5" s="1"/>
  <c r="S61" i="6"/>
  <c r="U61" i="6" s="1"/>
  <c r="U142" i="2"/>
  <c r="U58" i="6"/>
  <c r="S42" i="2"/>
  <c r="U42" i="2" s="1"/>
  <c r="S11" i="5"/>
  <c r="U11" i="5" s="1"/>
  <c r="S12" i="6"/>
  <c r="U12" i="6" s="1"/>
  <c r="S62" i="6"/>
  <c r="U62" i="6" s="1"/>
  <c r="U47" i="2"/>
  <c r="U37" i="2"/>
  <c r="U46" i="5"/>
  <c r="U63" i="2"/>
  <c r="U8" i="2"/>
  <c r="U6" i="4"/>
  <c r="Y19" i="4" s="1"/>
  <c r="S32" i="4"/>
  <c r="U32" i="4" s="1"/>
  <c r="S16" i="4"/>
  <c r="U16" i="4" s="1"/>
  <c r="S24" i="4"/>
  <c r="U24" i="4" s="1"/>
  <c r="U13" i="6"/>
  <c r="S11" i="3"/>
  <c r="U11" i="3" s="1"/>
  <c r="S12" i="2"/>
  <c r="U12" i="2" s="1"/>
  <c r="S18" i="2"/>
  <c r="U18" i="2" s="1"/>
  <c r="S7" i="3"/>
  <c r="U7" i="3" s="1"/>
  <c r="S55" i="2"/>
  <c r="U55" i="2" s="1"/>
  <c r="S16" i="5"/>
  <c r="U16" i="5" s="1"/>
  <c r="S36" i="5"/>
  <c r="U36" i="5" s="1"/>
  <c r="S58" i="5"/>
  <c r="U58" i="5" s="1"/>
  <c r="S38" i="6"/>
  <c r="U38" i="6" s="1"/>
  <c r="S48" i="6"/>
  <c r="U48" i="6" s="1"/>
  <c r="S25" i="6"/>
  <c r="U25" i="6" s="1"/>
  <c r="AA32" i="4"/>
  <c r="Y15" i="5"/>
  <c r="Y25" i="5"/>
  <c r="Y18" i="6"/>
  <c r="AA68" i="3"/>
  <c r="Z19" i="3"/>
  <c r="Z153" i="3"/>
  <c r="Y76" i="4"/>
  <c r="AE76" i="4" s="1"/>
  <c r="AA44" i="3"/>
  <c r="Y19" i="3"/>
  <c r="Y87" i="3"/>
  <c r="AE87" i="3" s="1"/>
  <c r="Y19" i="2"/>
  <c r="Z106" i="2"/>
  <c r="Y37" i="2"/>
  <c r="AE37" i="2" s="1"/>
  <c r="AB12" i="2"/>
  <c r="AA210" i="2"/>
  <c r="Z9" i="2"/>
  <c r="AB238" i="2"/>
  <c r="AC238" i="2" s="1"/>
  <c r="AD238" i="2" s="1"/>
  <c r="AF238" i="2" s="1"/>
  <c r="W238" i="2" s="1"/>
  <c r="AA42" i="2"/>
  <c r="Y17" i="2"/>
  <c r="Y18" i="2"/>
  <c r="AB33" i="2"/>
  <c r="AC33" i="2" s="1"/>
  <c r="AD33" i="2" s="1"/>
  <c r="AF33" i="2" s="1"/>
  <c r="W33" i="2" s="1"/>
  <c r="Y9" i="2"/>
  <c r="AA39" i="2"/>
  <c r="Y118" i="2"/>
  <c r="AE118" i="2" s="1"/>
  <c r="AA12" i="2"/>
  <c r="Z228" i="2"/>
  <c r="Y10" i="2"/>
  <c r="AB7" i="2"/>
  <c r="AC7" i="2" s="1"/>
  <c r="AD7" i="2" s="1"/>
  <c r="AF7" i="2" s="1"/>
  <c r="W7" i="2" s="1"/>
  <c r="Z28" i="2"/>
  <c r="Y26" i="2"/>
  <c r="AA221" i="2"/>
  <c r="AA19" i="2"/>
  <c r="AB122" i="2"/>
  <c r="AC122" i="2" s="1"/>
  <c r="AD122" i="2" s="1"/>
  <c r="AF122" i="2" s="1"/>
  <c r="W122" i="2" s="1"/>
  <c r="Y12" i="2"/>
  <c r="AA135" i="2"/>
  <c r="AA13" i="2"/>
  <c r="AA44" i="2"/>
  <c r="AA26" i="2"/>
  <c r="Y176" i="2"/>
  <c r="AE176" i="2" s="1"/>
  <c r="Y36" i="2"/>
  <c r="AE36" i="2" s="1"/>
  <c r="AA81" i="2"/>
  <c r="Y68" i="2"/>
  <c r="AE68" i="2" s="1"/>
  <c r="AA128" i="2"/>
  <c r="Y120" i="2"/>
  <c r="AE120" i="2" s="1"/>
  <c r="AB35" i="2"/>
  <c r="AC35" i="2" s="1"/>
  <c r="AD35" i="2" s="1"/>
  <c r="AF35" i="2" s="1"/>
  <c r="W35" i="2" s="1"/>
  <c r="Y116" i="2"/>
  <c r="AE116" i="2" s="1"/>
  <c r="AA63" i="2"/>
  <c r="Z12" i="2"/>
  <c r="AA163" i="2"/>
  <c r="AA187" i="2"/>
  <c r="AB19" i="2"/>
  <c r="Y192" i="2"/>
  <c r="AE192" i="2" s="1"/>
  <c r="Z18" i="2"/>
  <c r="AB206" i="2"/>
  <c r="AC206" i="2" s="1"/>
  <c r="AD206" i="2" s="1"/>
  <c r="AF206" i="2" s="1"/>
  <c r="W206" i="2" s="1"/>
  <c r="AB94" i="2"/>
  <c r="AC94" i="2" s="1"/>
  <c r="AD94" i="2" s="1"/>
  <c r="AF94" i="2" s="1"/>
  <c r="W94" i="2" s="1"/>
  <c r="AB26" i="2"/>
  <c r="Y48" i="2"/>
  <c r="AE48" i="2" s="1"/>
  <c r="Z47" i="2"/>
  <c r="AA202" i="2"/>
  <c r="AA244" i="2"/>
  <c r="AB142" i="2"/>
  <c r="AC142" i="2" s="1"/>
  <c r="AD142" i="2" s="1"/>
  <c r="AF142" i="2" s="1"/>
  <c r="W142" i="2" s="1"/>
  <c r="Y33" i="2"/>
  <c r="AE33" i="2" s="1"/>
  <c r="AA230" i="2"/>
  <c r="Z59" i="2"/>
  <c r="AB55" i="2"/>
  <c r="AC55" i="2" s="1"/>
  <c r="AD55" i="2" s="1"/>
  <c r="AF55" i="2" s="1"/>
  <c r="W55" i="2" s="1"/>
  <c r="Z55" i="2"/>
  <c r="Y156" i="2"/>
  <c r="AE156" i="2" s="1"/>
  <c r="Z64" i="2"/>
  <c r="AA56" i="2"/>
  <c r="Z19" i="2"/>
  <c r="AA166" i="2"/>
  <c r="Y242" i="2"/>
  <c r="AE242" i="2" s="1"/>
  <c r="Y139" i="2"/>
  <c r="AE139" i="2" s="1"/>
  <c r="Z41" i="2"/>
  <c r="AB197" i="2"/>
  <c r="AC197" i="2" s="1"/>
  <c r="AD197" i="2" s="1"/>
  <c r="AF197" i="2" s="1"/>
  <c r="W197" i="2" s="1"/>
  <c r="Y7" i="2"/>
  <c r="AE7" i="2" s="1"/>
  <c r="Y138" i="2"/>
  <c r="AE138" i="2" s="1"/>
  <c r="Y14" i="2"/>
  <c r="AB169" i="2"/>
  <c r="AC169" i="2" s="1"/>
  <c r="AD169" i="2" s="1"/>
  <c r="AF169" i="2" s="1"/>
  <c r="W169" i="2" s="1"/>
  <c r="Y81" i="2"/>
  <c r="AE81" i="2" s="1"/>
  <c r="Z26" i="2"/>
  <c r="Z208" i="2"/>
  <c r="AB230" i="2"/>
  <c r="AC230" i="2" s="1"/>
  <c r="AD230" i="2" s="1"/>
  <c r="AF230" i="2" s="1"/>
  <c r="W230" i="2" s="1"/>
  <c r="Z144" i="2"/>
  <c r="Y21" i="2"/>
  <c r="AB53" i="2"/>
  <c r="AC53" i="2" s="1"/>
  <c r="AD53" i="2" s="1"/>
  <c r="AF53" i="2" s="1"/>
  <c r="W53" i="2" s="1"/>
  <c r="Y18" i="5"/>
  <c r="AA50" i="5"/>
  <c r="Y144" i="5"/>
  <c r="AE144" i="5" s="1"/>
  <c r="Y228" i="5"/>
  <c r="AE228" i="5" s="1"/>
  <c r="Y174" i="5"/>
  <c r="AE174" i="5" s="1"/>
  <c r="AB182" i="5"/>
  <c r="AC182" i="5" s="1"/>
  <c r="AD182" i="5" s="1"/>
  <c r="AF182" i="5" s="1"/>
  <c r="W182" i="5" s="1"/>
  <c r="AA25" i="5"/>
  <c r="AB226" i="5"/>
  <c r="AC226" i="5" s="1"/>
  <c r="AD226" i="5" s="1"/>
  <c r="AF226" i="5" s="1"/>
  <c r="W226" i="5" s="1"/>
  <c r="Z201" i="5"/>
  <c r="AA24" i="5"/>
  <c r="Y250" i="5"/>
  <c r="AE250" i="5" s="1"/>
  <c r="Z24" i="5"/>
  <c r="Y7" i="5"/>
  <c r="Y248" i="5"/>
  <c r="AE248" i="5" s="1"/>
  <c r="AA232" i="5"/>
  <c r="Z25" i="5"/>
  <c r="Z68" i="5"/>
  <c r="Y67" i="5"/>
  <c r="AE67" i="5" s="1"/>
  <c r="AA89" i="5"/>
  <c r="Y16" i="5"/>
  <c r="AE16" i="5" s="1"/>
  <c r="AB173" i="5"/>
  <c r="AC173" i="5" s="1"/>
  <c r="AD173" i="5" s="1"/>
  <c r="AF173" i="5" s="1"/>
  <c r="W173" i="5" s="1"/>
  <c r="AA221" i="5"/>
  <c r="AA116" i="5"/>
  <c r="Z18" i="5"/>
  <c r="AB106" i="5"/>
  <c r="AC106" i="5" s="1"/>
  <c r="AD106" i="5" s="1"/>
  <c r="AF106" i="5" s="1"/>
  <c r="W106" i="5" s="1"/>
  <c r="AB85" i="5"/>
  <c r="AC85" i="5" s="1"/>
  <c r="AD85" i="5" s="1"/>
  <c r="AF85" i="5" s="1"/>
  <c r="W85" i="5" s="1"/>
  <c r="Y204" i="4"/>
  <c r="AE204" i="4" s="1"/>
  <c r="Y147" i="4"/>
  <c r="AE147" i="4" s="1"/>
  <c r="AA34" i="4"/>
  <c r="Y13" i="4"/>
  <c r="Y108" i="4"/>
  <c r="AE108" i="4" s="1"/>
  <c r="Y71" i="4"/>
  <c r="AE71" i="4" s="1"/>
  <c r="AB135" i="4"/>
  <c r="AC135" i="4" s="1"/>
  <c r="AD135" i="4" s="1"/>
  <c r="AF135" i="4" s="1"/>
  <c r="W135" i="4" s="1"/>
  <c r="AB220" i="7"/>
  <c r="AC220" i="7" s="1"/>
  <c r="AD220" i="7" s="1"/>
  <c r="AF220" i="7" s="1"/>
  <c r="W220" i="7" s="1"/>
  <c r="AB90" i="7"/>
  <c r="AC90" i="7" s="1"/>
  <c r="AD90" i="7" s="1"/>
  <c r="AF90" i="7" s="1"/>
  <c r="W90" i="7" s="1"/>
  <c r="AA87" i="7"/>
  <c r="AA46" i="7"/>
  <c r="Y103" i="7"/>
  <c r="AE103" i="7" s="1"/>
  <c r="Y75" i="7"/>
  <c r="AE75" i="7" s="1"/>
  <c r="Z88" i="7"/>
  <c r="AB150" i="7"/>
  <c r="AC150" i="7" s="1"/>
  <c r="AD150" i="7" s="1"/>
  <c r="AF150" i="7" s="1"/>
  <c r="W150" i="7" s="1"/>
  <c r="AB146" i="7"/>
  <c r="AC146" i="7" s="1"/>
  <c r="AD146" i="7" s="1"/>
  <c r="AF146" i="7" s="1"/>
  <c r="W146" i="7" s="1"/>
  <c r="AB186" i="7"/>
  <c r="AC186" i="7" s="1"/>
  <c r="AD186" i="7" s="1"/>
  <c r="AF186" i="7" s="1"/>
  <c r="W186" i="7" s="1"/>
  <c r="Z30" i="7"/>
  <c r="AA156" i="7"/>
  <c r="Y250" i="7"/>
  <c r="AE250" i="7" s="1"/>
  <c r="Z117" i="7"/>
  <c r="AA164" i="7"/>
  <c r="Y18" i="7"/>
  <c r="AB100" i="7"/>
  <c r="AC100" i="7" s="1"/>
  <c r="AD100" i="7" s="1"/>
  <c r="AF100" i="7" s="1"/>
  <c r="W100" i="7" s="1"/>
  <c r="Z141" i="7"/>
  <c r="Z160" i="7"/>
  <c r="Y205" i="7"/>
  <c r="AE205" i="7" s="1"/>
  <c r="AA221" i="7"/>
  <c r="AB244" i="7"/>
  <c r="AC244" i="7" s="1"/>
  <c r="AD244" i="7" s="1"/>
  <c r="AF244" i="7" s="1"/>
  <c r="W244" i="7" s="1"/>
  <c r="Y147" i="7"/>
  <c r="AE147" i="7" s="1"/>
  <c r="Z247" i="7"/>
  <c r="Z178" i="7"/>
  <c r="AA60" i="7"/>
  <c r="AB16" i="7"/>
  <c r="AC16" i="7" s="1"/>
  <c r="AD16" i="7" s="1"/>
  <c r="AF16" i="7" s="1"/>
  <c r="W16" i="7" s="1"/>
  <c r="Y211" i="7"/>
  <c r="AE211" i="7" s="1"/>
  <c r="AB210" i="7"/>
  <c r="AC210" i="7" s="1"/>
  <c r="AD210" i="7" s="1"/>
  <c r="AF210" i="7" s="1"/>
  <c r="W210" i="7" s="1"/>
  <c r="Z11" i="7"/>
  <c r="AB10" i="7"/>
  <c r="AC10" i="7" s="1"/>
  <c r="AD10" i="7" s="1"/>
  <c r="AF10" i="7" s="1"/>
  <c r="W10" i="7" s="1"/>
  <c r="Z105" i="7"/>
  <c r="Z37" i="7"/>
  <c r="AA145" i="7"/>
  <c r="AA9" i="7"/>
  <c r="AA246" i="7"/>
  <c r="Y92" i="7"/>
  <c r="AE92" i="7" s="1"/>
  <c r="Y177" i="7"/>
  <c r="AE177" i="7" s="1"/>
  <c r="AB110" i="7"/>
  <c r="AC110" i="7" s="1"/>
  <c r="AD110" i="7" s="1"/>
  <c r="AF110" i="7" s="1"/>
  <c r="W110" i="7" s="1"/>
  <c r="AA17" i="7"/>
  <c r="AA28" i="7"/>
  <c r="AA241" i="7"/>
  <c r="AA20" i="7"/>
  <c r="Z26" i="7"/>
  <c r="AB78" i="7"/>
  <c r="AC78" i="7" s="1"/>
  <c r="AD78" i="7" s="1"/>
  <c r="AF78" i="7" s="1"/>
  <c r="W78" i="7" s="1"/>
  <c r="AA110" i="7"/>
  <c r="AA32" i="7"/>
  <c r="AA86" i="7"/>
  <c r="AA18" i="7"/>
  <c r="AB177" i="7"/>
  <c r="AC177" i="7" s="1"/>
  <c r="AD177" i="7" s="1"/>
  <c r="AF177" i="7" s="1"/>
  <c r="W177" i="7" s="1"/>
  <c r="AA92" i="7"/>
  <c r="AA58" i="7"/>
  <c r="AA200" i="7"/>
  <c r="Z192" i="7"/>
  <c r="Y198" i="7"/>
  <c r="AE198" i="7" s="1"/>
  <c r="AB170" i="7"/>
  <c r="AC170" i="7" s="1"/>
  <c r="AD170" i="7" s="1"/>
  <c r="AF170" i="7" s="1"/>
  <c r="W170" i="7" s="1"/>
  <c r="AB135" i="7"/>
  <c r="AC135" i="7" s="1"/>
  <c r="AD135" i="7" s="1"/>
  <c r="AF135" i="7" s="1"/>
  <c r="W135" i="7" s="1"/>
  <c r="Y153" i="7"/>
  <c r="AE153" i="7" s="1"/>
  <c r="AB44" i="7"/>
  <c r="AC44" i="7" s="1"/>
  <c r="AD44" i="7" s="1"/>
  <c r="AF44" i="7" s="1"/>
  <c r="W44" i="7" s="1"/>
  <c r="AB185" i="7"/>
  <c r="AC185" i="7" s="1"/>
  <c r="AD185" i="7" s="1"/>
  <c r="AF185" i="7" s="1"/>
  <c r="W185" i="7" s="1"/>
  <c r="Z173" i="7"/>
  <c r="Z203" i="7"/>
  <c r="Z122" i="7"/>
  <c r="Z92" i="7"/>
  <c r="AA44" i="7"/>
  <c r="AA229" i="7"/>
  <c r="AA253" i="7"/>
  <c r="Y254" i="7"/>
  <c r="AE254" i="7" s="1"/>
  <c r="AA136" i="7"/>
  <c r="Z246" i="7"/>
  <c r="AA238" i="7"/>
  <c r="Z128" i="7"/>
  <c r="Z200" i="7"/>
  <c r="Y74" i="7"/>
  <c r="AE74" i="7" s="1"/>
  <c r="Y87" i="7"/>
  <c r="AE87" i="7" s="1"/>
  <c r="AB65" i="7"/>
  <c r="AC65" i="7" s="1"/>
  <c r="AD65" i="7" s="1"/>
  <c r="AF65" i="7" s="1"/>
  <c r="W65" i="7" s="1"/>
  <c r="Y171" i="7"/>
  <c r="AE171" i="7" s="1"/>
  <c r="AA169" i="7"/>
  <c r="AB48" i="7"/>
  <c r="AC48" i="7" s="1"/>
  <c r="AD48" i="7" s="1"/>
  <c r="AF48" i="7" s="1"/>
  <c r="W48" i="7" s="1"/>
  <c r="AB140" i="7"/>
  <c r="AC140" i="7" s="1"/>
  <c r="AD140" i="7" s="1"/>
  <c r="AF140" i="7" s="1"/>
  <c r="W140" i="7" s="1"/>
  <c r="Z94" i="7"/>
  <c r="Y108" i="7"/>
  <c r="AE108" i="7" s="1"/>
  <c r="Y21" i="7"/>
  <c r="AE21" i="7" s="1"/>
  <c r="AA137" i="7"/>
  <c r="Z33" i="7"/>
  <c r="AB20" i="7"/>
  <c r="AC20" i="7" s="1"/>
  <c r="AD20" i="7" s="1"/>
  <c r="AF20" i="7" s="1"/>
  <c r="W20" i="7" s="1"/>
  <c r="AB184" i="7"/>
  <c r="AC184" i="7" s="1"/>
  <c r="AD184" i="7" s="1"/>
  <c r="AF184" i="7" s="1"/>
  <c r="W184" i="7" s="1"/>
  <c r="AB166" i="7"/>
  <c r="AC166" i="7" s="1"/>
  <c r="AD166" i="7" s="1"/>
  <c r="AF166" i="7" s="1"/>
  <c r="W166" i="7" s="1"/>
  <c r="Y150" i="7"/>
  <c r="AE150" i="7" s="1"/>
  <c r="AA106" i="7"/>
  <c r="Y172" i="7"/>
  <c r="AE172" i="7" s="1"/>
  <c r="Y223" i="7"/>
  <c r="AE223" i="7" s="1"/>
  <c r="Y202" i="7"/>
  <c r="AE202" i="7" s="1"/>
  <c r="AB139" i="7"/>
  <c r="AC139" i="7" s="1"/>
  <c r="AD139" i="7" s="1"/>
  <c r="AF139" i="7" s="1"/>
  <c r="W139" i="7" s="1"/>
  <c r="Y98" i="7"/>
  <c r="AE98" i="7" s="1"/>
  <c r="Y144" i="7"/>
  <c r="AE144" i="7" s="1"/>
  <c r="AA104" i="7"/>
  <c r="AB149" i="7"/>
  <c r="AC149" i="7" s="1"/>
  <c r="AD149" i="7" s="1"/>
  <c r="AF149" i="7" s="1"/>
  <c r="W149" i="7" s="1"/>
  <c r="Y182" i="7"/>
  <c r="AE182" i="7" s="1"/>
  <c r="AA19" i="7"/>
  <c r="Y184" i="7"/>
  <c r="AE184" i="7" s="1"/>
  <c r="AA131" i="7"/>
  <c r="AA83" i="7"/>
  <c r="AB226" i="7"/>
  <c r="AC226" i="7" s="1"/>
  <c r="AD226" i="7" s="1"/>
  <c r="AF226" i="7" s="1"/>
  <c r="W226" i="7" s="1"/>
  <c r="AB12" i="7"/>
  <c r="AC12" i="7" s="1"/>
  <c r="AD12" i="7" s="1"/>
  <c r="AF12" i="7" s="1"/>
  <c r="W12" i="7" s="1"/>
  <c r="AA172" i="7"/>
  <c r="Z194" i="7"/>
  <c r="AB250" i="7"/>
  <c r="AC250" i="7" s="1"/>
  <c r="AD250" i="7" s="1"/>
  <c r="AF250" i="7" s="1"/>
  <c r="W250" i="7" s="1"/>
  <c r="Z111" i="7"/>
  <c r="AA188" i="7"/>
  <c r="Y60" i="7"/>
  <c r="AE60" i="7" s="1"/>
  <c r="AA250" i="7"/>
  <c r="Z35" i="7"/>
  <c r="Y230" i="7"/>
  <c r="AE230" i="7" s="1"/>
  <c r="AB229" i="7"/>
  <c r="AC229" i="7" s="1"/>
  <c r="AD229" i="7" s="1"/>
  <c r="AF229" i="7" s="1"/>
  <c r="W229" i="7" s="1"/>
  <c r="Z63" i="7"/>
  <c r="Y94" i="7"/>
  <c r="AE94" i="7" s="1"/>
  <c r="AA205" i="7"/>
  <c r="Z120" i="7"/>
  <c r="Y8" i="7"/>
  <c r="AE8" i="7" s="1"/>
  <c r="Z153" i="7"/>
  <c r="AB66" i="7"/>
  <c r="AC66" i="7" s="1"/>
  <c r="AD66" i="7" s="1"/>
  <c r="AF66" i="7" s="1"/>
  <c r="W66" i="7" s="1"/>
  <c r="Y68" i="7"/>
  <c r="AE68" i="7" s="1"/>
  <c r="AA193" i="7"/>
  <c r="Z82" i="7"/>
  <c r="AA242" i="7"/>
  <c r="Y162" i="7"/>
  <c r="AE162" i="7" s="1"/>
  <c r="AB240" i="7"/>
  <c r="AC240" i="7" s="1"/>
  <c r="AD240" i="7" s="1"/>
  <c r="AF240" i="7" s="1"/>
  <c r="W240" i="7" s="1"/>
  <c r="Z161" i="7"/>
  <c r="AB255" i="7"/>
  <c r="AC255" i="7" s="1"/>
  <c r="AD255" i="7" s="1"/>
  <c r="AF255" i="7" s="1"/>
  <c r="W255" i="7" s="1"/>
  <c r="Y235" i="7"/>
  <c r="AE235" i="7" s="1"/>
  <c r="AB239" i="7"/>
  <c r="AC239" i="7" s="1"/>
  <c r="AD239" i="7" s="1"/>
  <c r="AF239" i="7" s="1"/>
  <c r="W239" i="7" s="1"/>
  <c r="Z228" i="7"/>
  <c r="AB159" i="7"/>
  <c r="AC159" i="7" s="1"/>
  <c r="AD159" i="7" s="1"/>
  <c r="AF159" i="7" s="1"/>
  <c r="W159" i="7" s="1"/>
  <c r="Y154" i="7"/>
  <c r="AE154" i="7" s="1"/>
  <c r="Z110" i="7"/>
  <c r="AB73" i="7"/>
  <c r="AC73" i="7" s="1"/>
  <c r="AD73" i="7" s="1"/>
  <c r="AF73" i="7" s="1"/>
  <c r="W73" i="7" s="1"/>
  <c r="Y155" i="7"/>
  <c r="AE155" i="7" s="1"/>
  <c r="Z208" i="7"/>
  <c r="Y62" i="7"/>
  <c r="AE62" i="7" s="1"/>
  <c r="Z198" i="7"/>
  <c r="AB183" i="7"/>
  <c r="AC183" i="7" s="1"/>
  <c r="AD183" i="7" s="1"/>
  <c r="AF183" i="7" s="1"/>
  <c r="W183" i="7" s="1"/>
  <c r="AA247" i="7"/>
  <c r="Z32" i="7"/>
  <c r="Y9" i="7"/>
  <c r="AE9" i="7" s="1"/>
  <c r="Y30" i="7"/>
  <c r="AE30" i="7" s="1"/>
  <c r="Z14" i="7"/>
  <c r="AA185" i="7"/>
  <c r="AA214" i="7"/>
  <c r="Z196" i="7"/>
  <c r="Y204" i="7"/>
  <c r="AE204" i="7" s="1"/>
  <c r="Z45" i="7"/>
  <c r="AB158" i="7"/>
  <c r="AC158" i="7" s="1"/>
  <c r="AD158" i="7" s="1"/>
  <c r="AF158" i="7" s="1"/>
  <c r="W158" i="7" s="1"/>
  <c r="AA36" i="7"/>
  <c r="AA125" i="7"/>
  <c r="AA70" i="7"/>
  <c r="AA94" i="7"/>
  <c r="Y178" i="7"/>
  <c r="AE178" i="7" s="1"/>
  <c r="AA153" i="7"/>
  <c r="Z107" i="7"/>
  <c r="Z8" i="7"/>
  <c r="Y104" i="7"/>
  <c r="AE104" i="7" s="1"/>
  <c r="AB57" i="7"/>
  <c r="AC57" i="7" s="1"/>
  <c r="AD57" i="7" s="1"/>
  <c r="AF57" i="7" s="1"/>
  <c r="W57" i="7" s="1"/>
  <c r="Z39" i="7"/>
  <c r="AA14" i="7"/>
  <c r="Y229" i="7"/>
  <c r="AE229" i="7" s="1"/>
  <c r="AA119" i="7"/>
  <c r="Z38" i="7"/>
  <c r="Y125" i="7"/>
  <c r="AE125" i="7" s="1"/>
  <c r="AB105" i="7"/>
  <c r="AC105" i="7" s="1"/>
  <c r="AD105" i="7" s="1"/>
  <c r="AF105" i="7" s="1"/>
  <c r="W105" i="7" s="1"/>
  <c r="AB89" i="7"/>
  <c r="AC89" i="7" s="1"/>
  <c r="AD89" i="7" s="1"/>
  <c r="AF89" i="7" s="1"/>
  <c r="W89" i="7" s="1"/>
  <c r="Z185" i="7"/>
  <c r="Z91" i="7"/>
  <c r="Z25" i="7"/>
  <c r="AB245" i="7"/>
  <c r="AC245" i="7" s="1"/>
  <c r="AD245" i="7" s="1"/>
  <c r="AF245" i="7" s="1"/>
  <c r="W245" i="7" s="1"/>
  <c r="AA27" i="7"/>
  <c r="AB39" i="7"/>
  <c r="AC39" i="7" s="1"/>
  <c r="AD39" i="7" s="1"/>
  <c r="AF39" i="7" s="1"/>
  <c r="W39" i="7" s="1"/>
  <c r="Z149" i="7"/>
  <c r="Z19" i="7"/>
  <c r="AA236" i="7"/>
  <c r="Z127" i="7"/>
  <c r="AB77" i="7"/>
  <c r="AC77" i="7" s="1"/>
  <c r="AD77" i="7" s="1"/>
  <c r="AF77" i="7" s="1"/>
  <c r="W77" i="7" s="1"/>
  <c r="Z62" i="7"/>
  <c r="AA210" i="7"/>
  <c r="AB86" i="7"/>
  <c r="AC86" i="7" s="1"/>
  <c r="AD86" i="7" s="1"/>
  <c r="AF86" i="7" s="1"/>
  <c r="W86" i="7" s="1"/>
  <c r="AB181" i="7"/>
  <c r="AC181" i="7" s="1"/>
  <c r="AD181" i="7" s="1"/>
  <c r="AF181" i="7" s="1"/>
  <c r="W181" i="7" s="1"/>
  <c r="AB191" i="7"/>
  <c r="AC191" i="7" s="1"/>
  <c r="AD191" i="7" s="1"/>
  <c r="AF191" i="7" s="1"/>
  <c r="W191" i="7" s="1"/>
  <c r="Y195" i="7"/>
  <c r="AE195" i="7" s="1"/>
  <c r="Z212" i="7"/>
  <c r="AB116" i="7"/>
  <c r="AC116" i="7" s="1"/>
  <c r="AD116" i="7" s="1"/>
  <c r="AF116" i="7" s="1"/>
  <c r="W116" i="7" s="1"/>
  <c r="AB138" i="7"/>
  <c r="AC138" i="7" s="1"/>
  <c r="AD138" i="7" s="1"/>
  <c r="AF138" i="7" s="1"/>
  <c r="W138" i="7" s="1"/>
  <c r="AB190" i="7"/>
  <c r="AC190" i="7" s="1"/>
  <c r="AD190" i="7" s="1"/>
  <c r="AF190" i="7" s="1"/>
  <c r="W190" i="7" s="1"/>
  <c r="Y217" i="7"/>
  <c r="AE217" i="7" s="1"/>
  <c r="AA231" i="7"/>
  <c r="AB221" i="7"/>
  <c r="AC221" i="7" s="1"/>
  <c r="AD221" i="7" s="1"/>
  <c r="AF221" i="7" s="1"/>
  <c r="W221" i="7" s="1"/>
  <c r="Y10" i="7"/>
  <c r="AB37" i="7"/>
  <c r="AC37" i="7" s="1"/>
  <c r="AD37" i="7" s="1"/>
  <c r="AF37" i="7" s="1"/>
  <c r="W37" i="7" s="1"/>
  <c r="AA49" i="7"/>
  <c r="AA204" i="7"/>
  <c r="AA182" i="7"/>
  <c r="AA132" i="7"/>
  <c r="Y52" i="7"/>
  <c r="AE52" i="7" s="1"/>
  <c r="Y113" i="7"/>
  <c r="AE113" i="7" s="1"/>
  <c r="Z84" i="7"/>
  <c r="AA239" i="7"/>
  <c r="Z211" i="7"/>
  <c r="Y169" i="7"/>
  <c r="AE169" i="7" s="1"/>
  <c r="AA177" i="7"/>
  <c r="Y157" i="7"/>
  <c r="AE157" i="7" s="1"/>
  <c r="AB81" i="7"/>
  <c r="AC81" i="7" s="1"/>
  <c r="AD81" i="7" s="1"/>
  <c r="AF81" i="7" s="1"/>
  <c r="W81" i="7" s="1"/>
  <c r="AA186" i="7"/>
  <c r="AA53" i="7"/>
  <c r="Y192" i="7"/>
  <c r="AE192" i="7" s="1"/>
  <c r="Z213" i="7"/>
  <c r="AB205" i="7"/>
  <c r="AC205" i="7" s="1"/>
  <c r="AD205" i="7" s="1"/>
  <c r="AF205" i="7" s="1"/>
  <c r="W205" i="7" s="1"/>
  <c r="AA31" i="7"/>
  <c r="Z133" i="7"/>
  <c r="AB14" i="7"/>
  <c r="AC14" i="7" s="1"/>
  <c r="AD14" i="7" s="1"/>
  <c r="AF14" i="7" s="1"/>
  <c r="W14" i="7" s="1"/>
  <c r="AA198" i="7"/>
  <c r="Y97" i="7"/>
  <c r="AE97" i="7" s="1"/>
  <c r="Z75" i="7"/>
  <c r="Y251" i="7"/>
  <c r="AE251" i="7" s="1"/>
  <c r="Z163" i="7"/>
  <c r="Z123" i="7"/>
  <c r="Y183" i="7"/>
  <c r="AE183" i="7" s="1"/>
  <c r="Y77" i="7"/>
  <c r="AE77" i="7" s="1"/>
  <c r="Z181" i="7"/>
  <c r="AB41" i="7"/>
  <c r="AC41" i="7" s="1"/>
  <c r="AD41" i="7" s="1"/>
  <c r="AF41" i="7" s="1"/>
  <c r="W41" i="7" s="1"/>
  <c r="Y225" i="7"/>
  <c r="AE225" i="7" s="1"/>
  <c r="Z70" i="7"/>
  <c r="Y71" i="7"/>
  <c r="AE71" i="7" s="1"/>
  <c r="Y242" i="7"/>
  <c r="AE242" i="7" s="1"/>
  <c r="AB13" i="7"/>
  <c r="AC13" i="7" s="1"/>
  <c r="AD13" i="7" s="1"/>
  <c r="AF13" i="7" s="1"/>
  <c r="W13" i="7" s="1"/>
  <c r="Y19" i="7"/>
  <c r="AA26" i="7"/>
  <c r="AA69" i="7"/>
  <c r="Z93" i="7"/>
  <c r="Z250" i="7"/>
  <c r="AA99" i="7"/>
  <c r="Y156" i="7"/>
  <c r="AE156" i="7" s="1"/>
  <c r="AB161" i="7"/>
  <c r="AC161" i="7" s="1"/>
  <c r="AD161" i="7" s="1"/>
  <c r="AF161" i="7" s="1"/>
  <c r="W161" i="7" s="1"/>
  <c r="Y215" i="7"/>
  <c r="AE215" i="7" s="1"/>
  <c r="Y11" i="7"/>
  <c r="AE11" i="7" s="1"/>
  <c r="AA249" i="7"/>
  <c r="AB175" i="7"/>
  <c r="AC175" i="7" s="1"/>
  <c r="AD175" i="7" s="1"/>
  <c r="AF175" i="7" s="1"/>
  <c r="W175" i="7" s="1"/>
  <c r="Y189" i="7"/>
  <c r="AE189" i="7" s="1"/>
  <c r="Y161" i="7"/>
  <c r="AE161" i="7" s="1"/>
  <c r="Z146" i="7"/>
  <c r="AB218" i="7"/>
  <c r="AC218" i="7" s="1"/>
  <c r="AD218" i="7" s="1"/>
  <c r="AF218" i="7" s="1"/>
  <c r="W218" i="7" s="1"/>
  <c r="Z55" i="7"/>
  <c r="AA243" i="7"/>
  <c r="AB198" i="7"/>
  <c r="AC198" i="7" s="1"/>
  <c r="AD198" i="7" s="1"/>
  <c r="AF198" i="7" s="1"/>
  <c r="W198" i="7" s="1"/>
  <c r="AB132" i="7"/>
  <c r="AC132" i="7" s="1"/>
  <c r="AD132" i="7" s="1"/>
  <c r="AF132" i="7" s="1"/>
  <c r="W132" i="7" s="1"/>
  <c r="AB95" i="7"/>
  <c r="AC95" i="7" s="1"/>
  <c r="AD95" i="7" s="1"/>
  <c r="AF95" i="7" s="1"/>
  <c r="W95" i="7" s="1"/>
  <c r="AB154" i="7"/>
  <c r="AC154" i="7" s="1"/>
  <c r="AD154" i="7" s="1"/>
  <c r="AF154" i="7" s="1"/>
  <c r="W154" i="7" s="1"/>
  <c r="Z180" i="7"/>
  <c r="AB43" i="7"/>
  <c r="AC43" i="7" s="1"/>
  <c r="AD43" i="7" s="1"/>
  <c r="AF43" i="7" s="1"/>
  <c r="W43" i="7" s="1"/>
  <c r="Y122" i="7"/>
  <c r="AE122" i="7" s="1"/>
  <c r="AB50" i="7"/>
  <c r="AC50" i="7" s="1"/>
  <c r="AD50" i="7" s="1"/>
  <c r="AF50" i="7" s="1"/>
  <c r="W50" i="7" s="1"/>
  <c r="Y82" i="7"/>
  <c r="AE82" i="7" s="1"/>
  <c r="Z143" i="7"/>
  <c r="AA96" i="7"/>
  <c r="AB165" i="7"/>
  <c r="AC165" i="7" s="1"/>
  <c r="AD165" i="7" s="1"/>
  <c r="AF165" i="7" s="1"/>
  <c r="W165" i="7" s="1"/>
  <c r="Y174" i="7"/>
  <c r="AE174" i="7" s="1"/>
  <c r="Y203" i="7"/>
  <c r="AE203" i="7" s="1"/>
  <c r="Y167" i="7"/>
  <c r="AE167" i="7" s="1"/>
  <c r="Y109" i="7"/>
  <c r="AE109" i="7" s="1"/>
  <c r="AA68" i="7"/>
  <c r="AB97" i="7"/>
  <c r="AC97" i="7" s="1"/>
  <c r="AD97" i="7" s="1"/>
  <c r="AF97" i="7" s="1"/>
  <c r="W97" i="7" s="1"/>
  <c r="AA234" i="7"/>
  <c r="AB55" i="7"/>
  <c r="AC55" i="7" s="1"/>
  <c r="AD55" i="7" s="1"/>
  <c r="AF55" i="7" s="1"/>
  <c r="W55" i="7" s="1"/>
  <c r="Y127" i="7"/>
  <c r="AE127" i="7" s="1"/>
  <c r="Y245" i="7"/>
  <c r="AE245" i="7" s="1"/>
  <c r="AA228" i="7"/>
  <c r="AB92" i="7"/>
  <c r="AC92" i="7" s="1"/>
  <c r="AD92" i="7" s="1"/>
  <c r="AF92" i="7" s="1"/>
  <c r="W92" i="7" s="1"/>
  <c r="Z199" i="7"/>
  <c r="Z171" i="7"/>
  <c r="AA235" i="7"/>
  <c r="AB40" i="7"/>
  <c r="AC40" i="7" s="1"/>
  <c r="AD40" i="7" s="1"/>
  <c r="AF40" i="7" s="1"/>
  <c r="W40" i="7" s="1"/>
  <c r="AA218" i="7"/>
  <c r="AB241" i="7"/>
  <c r="AC241" i="7" s="1"/>
  <c r="AD241" i="7" s="1"/>
  <c r="AF241" i="7" s="1"/>
  <c r="W241" i="7" s="1"/>
  <c r="Z74" i="7"/>
  <c r="AA40" i="7"/>
  <c r="AB172" i="7"/>
  <c r="AC172" i="7" s="1"/>
  <c r="AD172" i="7" s="1"/>
  <c r="AF172" i="7" s="1"/>
  <c r="W172" i="7" s="1"/>
  <c r="AA117" i="7"/>
  <c r="Y95" i="7"/>
  <c r="AE95" i="7" s="1"/>
  <c r="AA191" i="7"/>
  <c r="AB148" i="7"/>
  <c r="AC148" i="7" s="1"/>
  <c r="AD148" i="7" s="1"/>
  <c r="AF148" i="7" s="1"/>
  <c r="W148" i="7" s="1"/>
  <c r="AA220" i="7"/>
  <c r="Z189" i="7"/>
  <c r="Z191" i="7"/>
  <c r="Z119" i="7"/>
  <c r="AA150" i="7"/>
  <c r="Y6" i="7"/>
  <c r="AE6" i="7" s="1"/>
  <c r="AB219" i="7"/>
  <c r="AC219" i="7" s="1"/>
  <c r="AD219" i="7" s="1"/>
  <c r="AF219" i="7" s="1"/>
  <c r="W219" i="7" s="1"/>
  <c r="Z137" i="7"/>
  <c r="Z65" i="7"/>
  <c r="Z138" i="7"/>
  <c r="Y255" i="7"/>
  <c r="AE255" i="7" s="1"/>
  <c r="AB153" i="7"/>
  <c r="AC153" i="7" s="1"/>
  <c r="AD153" i="7" s="1"/>
  <c r="AF153" i="7" s="1"/>
  <c r="W153" i="7" s="1"/>
  <c r="Z129" i="7"/>
  <c r="AB107" i="7"/>
  <c r="AC107" i="7" s="1"/>
  <c r="AD107" i="7" s="1"/>
  <c r="AF107" i="7" s="1"/>
  <c r="W107" i="7" s="1"/>
  <c r="Y130" i="7"/>
  <c r="AE130" i="7" s="1"/>
  <c r="AA15" i="7"/>
  <c r="Y249" i="7"/>
  <c r="AE249" i="7" s="1"/>
  <c r="AB68" i="7"/>
  <c r="AC68" i="7" s="1"/>
  <c r="AD68" i="7" s="1"/>
  <c r="AF68" i="7" s="1"/>
  <c r="W68" i="7" s="1"/>
  <c r="AB24" i="7"/>
  <c r="AC24" i="7" s="1"/>
  <c r="AD24" i="7" s="1"/>
  <c r="AF24" i="7" s="1"/>
  <c r="W24" i="7" s="1"/>
  <c r="AB169" i="7"/>
  <c r="AC169" i="7" s="1"/>
  <c r="AD169" i="7" s="1"/>
  <c r="AF169" i="7" s="1"/>
  <c r="W169" i="7" s="1"/>
  <c r="Z125" i="7"/>
  <c r="Y140" i="7"/>
  <c r="AE140" i="7" s="1"/>
  <c r="AA95" i="7"/>
  <c r="Y99" i="7"/>
  <c r="AE99" i="7" s="1"/>
  <c r="AA254" i="7"/>
  <c r="Y238" i="7"/>
  <c r="AE238" i="7" s="1"/>
  <c r="Z104" i="7"/>
  <c r="AA71" i="7"/>
  <c r="AA103" i="7"/>
  <c r="Z216" i="7"/>
  <c r="AB106" i="7"/>
  <c r="AC106" i="7" s="1"/>
  <c r="AD106" i="7" s="1"/>
  <c r="AF106" i="7" s="1"/>
  <c r="W106" i="7" s="1"/>
  <c r="Z80" i="7"/>
  <c r="Y160" i="7"/>
  <c r="AE160" i="7" s="1"/>
  <c r="AA121" i="7"/>
  <c r="Y190" i="7"/>
  <c r="AE190" i="7" s="1"/>
  <c r="Z34" i="7"/>
  <c r="Y93" i="7"/>
  <c r="AE93" i="7" s="1"/>
  <c r="AB91" i="7"/>
  <c r="AC91" i="7" s="1"/>
  <c r="AD91" i="7" s="1"/>
  <c r="AF91" i="7" s="1"/>
  <c r="W91" i="7" s="1"/>
  <c r="AB128" i="7"/>
  <c r="AC128" i="7" s="1"/>
  <c r="AD128" i="7" s="1"/>
  <c r="AF128" i="7" s="1"/>
  <c r="W128" i="7" s="1"/>
  <c r="AB194" i="7"/>
  <c r="AC194" i="7" s="1"/>
  <c r="AD194" i="7" s="1"/>
  <c r="AF194" i="7" s="1"/>
  <c r="W194" i="7" s="1"/>
  <c r="AB213" i="7"/>
  <c r="AC213" i="7" s="1"/>
  <c r="AD213" i="7" s="1"/>
  <c r="AF213" i="7" s="1"/>
  <c r="W213" i="7" s="1"/>
  <c r="AA147" i="7"/>
  <c r="Z130" i="7"/>
  <c r="Y64" i="7"/>
  <c r="AE64" i="7" s="1"/>
  <c r="Y76" i="7"/>
  <c r="AE76" i="7" s="1"/>
  <c r="AA148" i="7"/>
  <c r="AA100" i="7"/>
  <c r="AB222" i="7"/>
  <c r="AC222" i="7" s="1"/>
  <c r="AD222" i="7" s="1"/>
  <c r="AF222" i="7" s="1"/>
  <c r="W222" i="7" s="1"/>
  <c r="Z83" i="7"/>
  <c r="Y17" i="7"/>
  <c r="AE17" i="7" s="1"/>
  <c r="Z96" i="7"/>
  <c r="Y101" i="7"/>
  <c r="AE101" i="7" s="1"/>
  <c r="AA39" i="7"/>
  <c r="Z24" i="7"/>
  <c r="Z131" i="7"/>
  <c r="Z54" i="7"/>
  <c r="Y186" i="7"/>
  <c r="AE186" i="7" s="1"/>
  <c r="Y117" i="7"/>
  <c r="AE117" i="7" s="1"/>
  <c r="AB98" i="7"/>
  <c r="AC98" i="7" s="1"/>
  <c r="AD98" i="7" s="1"/>
  <c r="AF98" i="7" s="1"/>
  <c r="W98" i="7" s="1"/>
  <c r="AA128" i="7"/>
  <c r="Y114" i="7"/>
  <c r="AE114" i="7" s="1"/>
  <c r="Z121" i="7"/>
  <c r="Y185" i="7"/>
  <c r="AE185" i="7" s="1"/>
  <c r="AB124" i="7"/>
  <c r="AC124" i="7" s="1"/>
  <c r="AD124" i="7" s="1"/>
  <c r="AF124" i="7" s="1"/>
  <c r="W124" i="7" s="1"/>
  <c r="AB209" i="7"/>
  <c r="AC209" i="7" s="1"/>
  <c r="AD209" i="7" s="1"/>
  <c r="AF209" i="7" s="1"/>
  <c r="W209" i="7" s="1"/>
  <c r="AB84" i="7"/>
  <c r="AC84" i="7" s="1"/>
  <c r="AD84" i="7" s="1"/>
  <c r="AF84" i="7" s="1"/>
  <c r="W84" i="7" s="1"/>
  <c r="Z109" i="7"/>
  <c r="Z187" i="7"/>
  <c r="AA111" i="7"/>
  <c r="Z9" i="7"/>
  <c r="Z87" i="7"/>
  <c r="AB120" i="7"/>
  <c r="AC120" i="7" s="1"/>
  <c r="AD120" i="7" s="1"/>
  <c r="AF120" i="7" s="1"/>
  <c r="W120" i="7" s="1"/>
  <c r="Y220" i="7"/>
  <c r="AE220" i="7" s="1"/>
  <c r="AB46" i="7"/>
  <c r="AC46" i="7" s="1"/>
  <c r="AD46" i="7" s="1"/>
  <c r="AF46" i="7" s="1"/>
  <c r="W46" i="7" s="1"/>
  <c r="Y47" i="7"/>
  <c r="AE47" i="7" s="1"/>
  <c r="AA155" i="7"/>
  <c r="AA240" i="7"/>
  <c r="AB189" i="7"/>
  <c r="AC189" i="7" s="1"/>
  <c r="AD189" i="7" s="1"/>
  <c r="AF189" i="7" s="1"/>
  <c r="W189" i="7" s="1"/>
  <c r="AA160" i="7"/>
  <c r="Z164" i="7"/>
  <c r="Z17" i="7"/>
  <c r="AB251" i="7"/>
  <c r="AC251" i="7" s="1"/>
  <c r="AD251" i="7" s="1"/>
  <c r="AF251" i="7" s="1"/>
  <c r="W251" i="7" s="1"/>
  <c r="Z100" i="7"/>
  <c r="AA201" i="7"/>
  <c r="AA196" i="7"/>
  <c r="AB196" i="7"/>
  <c r="AC196" i="7" s="1"/>
  <c r="AD196" i="7" s="1"/>
  <c r="AF196" i="7" s="1"/>
  <c r="W196" i="7" s="1"/>
  <c r="Y48" i="7"/>
  <c r="AE48" i="7" s="1"/>
  <c r="AA51" i="7"/>
  <c r="Z12" i="7"/>
  <c r="Y196" i="7"/>
  <c r="AE196" i="7" s="1"/>
  <c r="Z190" i="7"/>
  <c r="Z170" i="7"/>
  <c r="Y209" i="7"/>
  <c r="AE209" i="7" s="1"/>
  <c r="Y200" i="7"/>
  <c r="AE200" i="7" s="1"/>
  <c r="Z41" i="7"/>
  <c r="Y45" i="7"/>
  <c r="AE45" i="7" s="1"/>
  <c r="AB54" i="7"/>
  <c r="AC54" i="7" s="1"/>
  <c r="AD54" i="7" s="1"/>
  <c r="AF54" i="7" s="1"/>
  <c r="W54" i="7" s="1"/>
  <c r="AA97" i="7"/>
  <c r="AA55" i="7"/>
  <c r="AA11" i="7"/>
  <c r="AB228" i="7"/>
  <c r="AC228" i="7" s="1"/>
  <c r="AD228" i="7" s="1"/>
  <c r="AF228" i="7" s="1"/>
  <c r="W228" i="7" s="1"/>
  <c r="AB204" i="7"/>
  <c r="AC204" i="7" s="1"/>
  <c r="AD204" i="7" s="1"/>
  <c r="AF204" i="7" s="1"/>
  <c r="W204" i="7" s="1"/>
  <c r="AA163" i="7"/>
  <c r="AB174" i="7"/>
  <c r="AC174" i="7" s="1"/>
  <c r="AD174" i="7" s="1"/>
  <c r="AF174" i="7" s="1"/>
  <c r="W174" i="7" s="1"/>
  <c r="AA195" i="7"/>
  <c r="AB74" i="7"/>
  <c r="AC74" i="7" s="1"/>
  <c r="AD74" i="7" s="1"/>
  <c r="AF74" i="7" s="1"/>
  <c r="W74" i="7" s="1"/>
  <c r="Y252" i="7"/>
  <c r="AE252" i="7" s="1"/>
  <c r="Y85" i="7"/>
  <c r="AE85" i="7" s="1"/>
  <c r="AB137" i="7"/>
  <c r="AC137" i="7" s="1"/>
  <c r="AD137" i="7" s="1"/>
  <c r="AF137" i="7" s="1"/>
  <c r="W137" i="7" s="1"/>
  <c r="AB22" i="7"/>
  <c r="AC22" i="7" s="1"/>
  <c r="AD22" i="7" s="1"/>
  <c r="AF22" i="7" s="1"/>
  <c r="W22" i="7" s="1"/>
  <c r="Z77" i="7"/>
  <c r="AB227" i="7"/>
  <c r="AC227" i="7" s="1"/>
  <c r="AD227" i="7" s="1"/>
  <c r="AF227" i="7" s="1"/>
  <c r="W227" i="7" s="1"/>
  <c r="AB223" i="7"/>
  <c r="AC223" i="7" s="1"/>
  <c r="AD223" i="7" s="1"/>
  <c r="AF223" i="7" s="1"/>
  <c r="W223" i="7" s="1"/>
  <c r="AA73" i="7"/>
  <c r="AB206" i="7"/>
  <c r="AC206" i="7" s="1"/>
  <c r="AD206" i="7" s="1"/>
  <c r="AF206" i="7" s="1"/>
  <c r="W206" i="7" s="1"/>
  <c r="Z99" i="7"/>
  <c r="AB202" i="7"/>
  <c r="AC202" i="7" s="1"/>
  <c r="AD202" i="7" s="1"/>
  <c r="AF202" i="7" s="1"/>
  <c r="W202" i="7" s="1"/>
  <c r="AB234" i="7"/>
  <c r="AC234" i="7" s="1"/>
  <c r="AD234" i="7" s="1"/>
  <c r="AF234" i="7" s="1"/>
  <c r="W234" i="7" s="1"/>
  <c r="AB211" i="7"/>
  <c r="AC211" i="7" s="1"/>
  <c r="AD211" i="7" s="1"/>
  <c r="AF211" i="7" s="1"/>
  <c r="W211" i="7" s="1"/>
  <c r="AB168" i="7"/>
  <c r="AC168" i="7" s="1"/>
  <c r="AD168" i="7" s="1"/>
  <c r="AF168" i="7" s="1"/>
  <c r="W168" i="7" s="1"/>
  <c r="Z6" i="7"/>
  <c r="Y193" i="7"/>
  <c r="AE193" i="7" s="1"/>
  <c r="Y36" i="7"/>
  <c r="AE36" i="7" s="1"/>
  <c r="Z169" i="7"/>
  <c r="Z61" i="7"/>
  <c r="AA123" i="7"/>
  <c r="AB80" i="7"/>
  <c r="AC80" i="7" s="1"/>
  <c r="AD80" i="7" s="1"/>
  <c r="AF80" i="7" s="1"/>
  <c r="W80" i="7" s="1"/>
  <c r="AA25" i="7"/>
  <c r="Z225" i="7"/>
  <c r="Z254" i="7"/>
  <c r="Z47" i="7"/>
  <c r="AA72" i="7"/>
  <c r="AA101" i="7"/>
  <c r="AB63" i="7"/>
  <c r="AC63" i="7" s="1"/>
  <c r="AD63" i="7" s="1"/>
  <c r="AF63" i="7" s="1"/>
  <c r="W63" i="7" s="1"/>
  <c r="Y116" i="7"/>
  <c r="AE116" i="7" s="1"/>
  <c r="Z16" i="7"/>
  <c r="Z27" i="7"/>
  <c r="AB59" i="7"/>
  <c r="AC59" i="7" s="1"/>
  <c r="AD59" i="7" s="1"/>
  <c r="AF59" i="7" s="1"/>
  <c r="W59" i="7" s="1"/>
  <c r="AA75" i="7"/>
  <c r="AA35" i="7"/>
  <c r="AB117" i="7"/>
  <c r="AC117" i="7" s="1"/>
  <c r="AD117" i="7" s="1"/>
  <c r="AF117" i="7" s="1"/>
  <c r="W117" i="7" s="1"/>
  <c r="AB108" i="7"/>
  <c r="AC108" i="7" s="1"/>
  <c r="AD108" i="7" s="1"/>
  <c r="AF108" i="7" s="1"/>
  <c r="W108" i="7" s="1"/>
  <c r="AB53" i="7"/>
  <c r="AC53" i="7" s="1"/>
  <c r="AD53" i="7" s="1"/>
  <c r="AF53" i="7" s="1"/>
  <c r="W53" i="7" s="1"/>
  <c r="Z230" i="7"/>
  <c r="Y152" i="7"/>
  <c r="AE152" i="7" s="1"/>
  <c r="Z76" i="7"/>
  <c r="Y224" i="7"/>
  <c r="AE224" i="7" s="1"/>
  <c r="AA84" i="7"/>
  <c r="AB193" i="7"/>
  <c r="AC193" i="7" s="1"/>
  <c r="AD193" i="7" s="1"/>
  <c r="AF193" i="7" s="1"/>
  <c r="W193" i="7" s="1"/>
  <c r="Z251" i="7"/>
  <c r="AA54" i="7"/>
  <c r="AB34" i="7"/>
  <c r="AC34" i="7" s="1"/>
  <c r="AD34" i="7" s="1"/>
  <c r="AF34" i="7" s="1"/>
  <c r="W34" i="7" s="1"/>
  <c r="AB33" i="7"/>
  <c r="AC33" i="7" s="1"/>
  <c r="AD33" i="7" s="1"/>
  <c r="AF33" i="7" s="1"/>
  <c r="W33" i="7" s="1"/>
  <c r="Y237" i="7"/>
  <c r="AE237" i="7" s="1"/>
  <c r="Y175" i="7"/>
  <c r="AE175" i="7" s="1"/>
  <c r="Z244" i="7"/>
  <c r="AA226" i="7"/>
  <c r="Z145" i="7"/>
  <c r="AB145" i="7"/>
  <c r="AC145" i="7" s="1"/>
  <c r="AD145" i="7" s="1"/>
  <c r="AF145" i="7" s="1"/>
  <c r="W145" i="7" s="1"/>
  <c r="Y96" i="7"/>
  <c r="AE96" i="7" s="1"/>
  <c r="AA223" i="7"/>
  <c r="AB88" i="7"/>
  <c r="AC88" i="7" s="1"/>
  <c r="AD88" i="7" s="1"/>
  <c r="AF88" i="7" s="1"/>
  <c r="W88" i="7" s="1"/>
  <c r="Z156" i="7"/>
  <c r="Z165" i="7"/>
  <c r="AA211" i="7"/>
  <c r="Y39" i="7"/>
  <c r="AE39" i="7" s="1"/>
  <c r="Y20" i="7"/>
  <c r="AE20" i="7" s="1"/>
  <c r="AB160" i="7"/>
  <c r="AC160" i="7" s="1"/>
  <c r="AD160" i="7" s="1"/>
  <c r="AF160" i="7" s="1"/>
  <c r="W160" i="7" s="1"/>
  <c r="AB236" i="7"/>
  <c r="AC236" i="7" s="1"/>
  <c r="AD236" i="7" s="1"/>
  <c r="AF236" i="7" s="1"/>
  <c r="W236" i="7" s="1"/>
  <c r="AA170" i="7"/>
  <c r="AA42" i="7"/>
  <c r="Y65" i="7"/>
  <c r="AE65" i="7" s="1"/>
  <c r="Y240" i="7"/>
  <c r="AE240" i="7" s="1"/>
  <c r="Y213" i="7"/>
  <c r="AE213" i="7" s="1"/>
  <c r="AA216" i="7"/>
  <c r="AB238" i="7"/>
  <c r="AC238" i="7" s="1"/>
  <c r="AD238" i="7" s="1"/>
  <c r="AF238" i="7" s="1"/>
  <c r="W238" i="7" s="1"/>
  <c r="Z118" i="7"/>
  <c r="Y42" i="7"/>
  <c r="AE42" i="7" s="1"/>
  <c r="Y57" i="7"/>
  <c r="AE57" i="7" s="1"/>
  <c r="Z18" i="7"/>
  <c r="AB242" i="7"/>
  <c r="AC242" i="7" s="1"/>
  <c r="AD242" i="7" s="1"/>
  <c r="AF242" i="7" s="1"/>
  <c r="W242" i="7" s="1"/>
  <c r="AB197" i="7"/>
  <c r="AC197" i="7" s="1"/>
  <c r="AD197" i="7" s="1"/>
  <c r="AF197" i="7" s="1"/>
  <c r="W197" i="7" s="1"/>
  <c r="Y44" i="7"/>
  <c r="AE44" i="7" s="1"/>
  <c r="AB29" i="7"/>
  <c r="AC29" i="7" s="1"/>
  <c r="AD29" i="7" s="1"/>
  <c r="AF29" i="7" s="1"/>
  <c r="W29" i="7" s="1"/>
  <c r="AA159" i="7"/>
  <c r="Z59" i="7"/>
  <c r="AA175" i="7"/>
  <c r="AB142" i="7"/>
  <c r="AC142" i="7" s="1"/>
  <c r="AD142" i="7" s="1"/>
  <c r="AF142" i="7" s="1"/>
  <c r="W142" i="7" s="1"/>
  <c r="Y37" i="7"/>
  <c r="AE37" i="7" s="1"/>
  <c r="AA107" i="7"/>
  <c r="AA90" i="7"/>
  <c r="Z71" i="7"/>
  <c r="AA112" i="7"/>
  <c r="AB58" i="7"/>
  <c r="AC58" i="7" s="1"/>
  <c r="AD58" i="7" s="1"/>
  <c r="AF58" i="7" s="1"/>
  <c r="W58" i="7" s="1"/>
  <c r="Y49" i="7"/>
  <c r="AE49" i="7" s="1"/>
  <c r="Z108" i="7"/>
  <c r="AA158" i="7"/>
  <c r="Y106" i="7"/>
  <c r="AE106" i="7" s="1"/>
  <c r="AA134" i="7"/>
  <c r="AA146" i="7"/>
  <c r="Y146" i="7"/>
  <c r="AE146" i="7" s="1"/>
  <c r="Y244" i="7"/>
  <c r="AE244" i="7" s="1"/>
  <c r="AA140" i="7"/>
  <c r="AA152" i="7"/>
  <c r="AA212" i="7"/>
  <c r="AA197" i="7"/>
  <c r="AB103" i="7"/>
  <c r="AC103" i="7" s="1"/>
  <c r="AD103" i="7" s="1"/>
  <c r="AF103" i="7" s="1"/>
  <c r="W103" i="7" s="1"/>
  <c r="AB207" i="7"/>
  <c r="AC207" i="7" s="1"/>
  <c r="AD207" i="7" s="1"/>
  <c r="AF207" i="7" s="1"/>
  <c r="W207" i="7" s="1"/>
  <c r="AA78" i="7"/>
  <c r="AB28" i="7"/>
  <c r="AC28" i="7" s="1"/>
  <c r="AD28" i="7" s="1"/>
  <c r="AF28" i="7" s="1"/>
  <c r="W28" i="7" s="1"/>
  <c r="Y208" i="7"/>
  <c r="AE208" i="7" s="1"/>
  <c r="Y148" i="7"/>
  <c r="AE148" i="7" s="1"/>
  <c r="Z209" i="7"/>
  <c r="Y234" i="7"/>
  <c r="AE234" i="7" s="1"/>
  <c r="AA151" i="7"/>
  <c r="AB131" i="7"/>
  <c r="AC131" i="7" s="1"/>
  <c r="AD131" i="7" s="1"/>
  <c r="AF131" i="7" s="1"/>
  <c r="W131" i="7" s="1"/>
  <c r="Y132" i="7"/>
  <c r="AE132" i="7" s="1"/>
  <c r="AB129" i="7"/>
  <c r="AC129" i="7" s="1"/>
  <c r="AD129" i="7" s="1"/>
  <c r="AF129" i="7" s="1"/>
  <c r="W129" i="7" s="1"/>
  <c r="Z197" i="7"/>
  <c r="AB94" i="7"/>
  <c r="AC94" i="7" s="1"/>
  <c r="AD94" i="7" s="1"/>
  <c r="AF94" i="7" s="1"/>
  <c r="W94" i="7" s="1"/>
  <c r="AB99" i="7"/>
  <c r="AC99" i="7" s="1"/>
  <c r="AD99" i="7" s="1"/>
  <c r="AF99" i="7" s="1"/>
  <c r="W99" i="7" s="1"/>
  <c r="Z201" i="7"/>
  <c r="Z186" i="7"/>
  <c r="Z245" i="7"/>
  <c r="AA30" i="7"/>
  <c r="AA199" i="7"/>
  <c r="Z28" i="7"/>
  <c r="AB27" i="7"/>
  <c r="AC27" i="7" s="1"/>
  <c r="AD27" i="7" s="1"/>
  <c r="AF27" i="7" s="1"/>
  <c r="W27" i="7" s="1"/>
  <c r="Z114" i="7"/>
  <c r="AA77" i="7"/>
  <c r="Y138" i="7"/>
  <c r="AE138" i="7" s="1"/>
  <c r="Z218" i="7"/>
  <c r="AA215" i="7"/>
  <c r="AB85" i="7"/>
  <c r="AC85" i="7" s="1"/>
  <c r="AD85" i="7" s="1"/>
  <c r="AF85" i="7" s="1"/>
  <c r="W85" i="7" s="1"/>
  <c r="AB201" i="7"/>
  <c r="AC201" i="7" s="1"/>
  <c r="AD201" i="7" s="1"/>
  <c r="AF201" i="7" s="1"/>
  <c r="W201" i="7" s="1"/>
  <c r="Z142" i="7"/>
  <c r="AA168" i="7"/>
  <c r="Y142" i="7"/>
  <c r="AE142" i="7" s="1"/>
  <c r="Y214" i="7"/>
  <c r="AE214" i="7" s="1"/>
  <c r="Z150" i="7"/>
  <c r="AA165" i="7"/>
  <c r="Z172" i="7"/>
  <c r="Y124" i="7"/>
  <c r="AE124" i="7" s="1"/>
  <c r="Y134" i="7"/>
  <c r="AE134" i="7" s="1"/>
  <c r="Y126" i="7"/>
  <c r="AE126" i="7" s="1"/>
  <c r="AB76" i="7"/>
  <c r="AC76" i="7" s="1"/>
  <c r="AD76" i="7" s="1"/>
  <c r="AF76" i="7" s="1"/>
  <c r="W76" i="7" s="1"/>
  <c r="AB45" i="7"/>
  <c r="AC45" i="7" s="1"/>
  <c r="AD45" i="7" s="1"/>
  <c r="AF45" i="7" s="1"/>
  <c r="W45" i="7" s="1"/>
  <c r="AB157" i="7"/>
  <c r="AC157" i="7" s="1"/>
  <c r="AD157" i="7" s="1"/>
  <c r="AF157" i="7" s="1"/>
  <c r="W157" i="7" s="1"/>
  <c r="Z13" i="7"/>
  <c r="Z51" i="7"/>
  <c r="AA178" i="7"/>
  <c r="AA130" i="7"/>
  <c r="Z89" i="7"/>
  <c r="AB188" i="7"/>
  <c r="AC188" i="7" s="1"/>
  <c r="AD188" i="7" s="1"/>
  <c r="AF188" i="7" s="1"/>
  <c r="W188" i="7" s="1"/>
  <c r="AA219" i="7"/>
  <c r="AB156" i="7"/>
  <c r="AC156" i="7" s="1"/>
  <c r="AD156" i="7" s="1"/>
  <c r="AF156" i="7" s="1"/>
  <c r="W156" i="7" s="1"/>
  <c r="AA217" i="7"/>
  <c r="Y246" i="7"/>
  <c r="AE246" i="7" s="1"/>
  <c r="Z249" i="7"/>
  <c r="Z177" i="7"/>
  <c r="Z158" i="7"/>
  <c r="Y168" i="7"/>
  <c r="AE168" i="7" s="1"/>
  <c r="AB30" i="7"/>
  <c r="AC30" i="7" s="1"/>
  <c r="AD30" i="7" s="1"/>
  <c r="AF30" i="7" s="1"/>
  <c r="W30" i="7" s="1"/>
  <c r="Z144" i="7"/>
  <c r="Z124" i="7"/>
  <c r="AA88" i="7"/>
  <c r="Z106" i="7"/>
  <c r="AB134" i="7"/>
  <c r="AC134" i="7" s="1"/>
  <c r="AD134" i="7" s="1"/>
  <c r="AF134" i="7" s="1"/>
  <c r="W134" i="7" s="1"/>
  <c r="AA213" i="7"/>
  <c r="Z221" i="7"/>
  <c r="AB82" i="7"/>
  <c r="AC82" i="7" s="1"/>
  <c r="AD82" i="7" s="1"/>
  <c r="AF82" i="7" s="1"/>
  <c r="W82" i="7" s="1"/>
  <c r="Y59" i="7"/>
  <c r="AE59" i="7" s="1"/>
  <c r="AA62" i="7"/>
  <c r="AB144" i="7"/>
  <c r="AC144" i="7" s="1"/>
  <c r="AD144" i="7" s="1"/>
  <c r="AF144" i="7" s="1"/>
  <c r="W144" i="7" s="1"/>
  <c r="Z223" i="7"/>
  <c r="AB180" i="7"/>
  <c r="AC180" i="7" s="1"/>
  <c r="AD180" i="7" s="1"/>
  <c r="AF180" i="7" s="1"/>
  <c r="W180" i="7" s="1"/>
  <c r="AB253" i="7"/>
  <c r="AC253" i="7" s="1"/>
  <c r="AD253" i="7" s="1"/>
  <c r="AF253" i="7" s="1"/>
  <c r="W253" i="7" s="1"/>
  <c r="Z136" i="7"/>
  <c r="AB119" i="7"/>
  <c r="AC119" i="7" s="1"/>
  <c r="AD119" i="7" s="1"/>
  <c r="AF119" i="7" s="1"/>
  <c r="W119" i="7" s="1"/>
  <c r="Y131" i="7"/>
  <c r="AE131" i="7" s="1"/>
  <c r="Y173" i="7"/>
  <c r="AE173" i="7" s="1"/>
  <c r="Y88" i="7"/>
  <c r="AE88" i="7" s="1"/>
  <c r="Y80" i="7"/>
  <c r="AE80" i="7" s="1"/>
  <c r="Y159" i="7"/>
  <c r="AE159" i="7" s="1"/>
  <c r="AB69" i="7"/>
  <c r="AC69" i="7" s="1"/>
  <c r="AD69" i="7" s="1"/>
  <c r="AF69" i="7" s="1"/>
  <c r="W69" i="7" s="1"/>
  <c r="AA50" i="7"/>
  <c r="AB52" i="7"/>
  <c r="AC52" i="7" s="1"/>
  <c r="AD52" i="7" s="1"/>
  <c r="AF52" i="7" s="1"/>
  <c r="W52" i="7" s="1"/>
  <c r="AA255" i="7"/>
  <c r="Y23" i="7"/>
  <c r="AE23" i="7" s="1"/>
  <c r="AA115" i="7"/>
  <c r="AA6" i="7"/>
  <c r="AA206" i="7"/>
  <c r="AB224" i="7"/>
  <c r="AC224" i="7" s="1"/>
  <c r="AD224" i="7" s="1"/>
  <c r="AF224" i="7" s="1"/>
  <c r="W224" i="7" s="1"/>
  <c r="AA52" i="7"/>
  <c r="AB127" i="7"/>
  <c r="AC127" i="7" s="1"/>
  <c r="AD127" i="7" s="1"/>
  <c r="AF127" i="7" s="1"/>
  <c r="W127" i="7" s="1"/>
  <c r="Y219" i="7"/>
  <c r="AE219" i="7" s="1"/>
  <c r="Y66" i="7"/>
  <c r="AE66" i="7" s="1"/>
  <c r="AA180" i="7"/>
  <c r="AA187" i="7"/>
  <c r="AB125" i="7"/>
  <c r="AC125" i="7" s="1"/>
  <c r="AD125" i="7" s="1"/>
  <c r="AF125" i="7" s="1"/>
  <c r="W125" i="7" s="1"/>
  <c r="AB247" i="7"/>
  <c r="AC247" i="7" s="1"/>
  <c r="AD247" i="7" s="1"/>
  <c r="AF247" i="7" s="1"/>
  <c r="W247" i="7" s="1"/>
  <c r="Z56" i="7"/>
  <c r="AB195" i="7"/>
  <c r="AC195" i="7" s="1"/>
  <c r="AD195" i="7" s="1"/>
  <c r="AF195" i="7" s="1"/>
  <c r="W195" i="7" s="1"/>
  <c r="AA154" i="7"/>
  <c r="Z42" i="7"/>
  <c r="Y55" i="7"/>
  <c r="AE55" i="7" s="1"/>
  <c r="Y12" i="7"/>
  <c r="AE12" i="7" s="1"/>
  <c r="AA63" i="7"/>
  <c r="AA56" i="7"/>
  <c r="Y33" i="7"/>
  <c r="AE33" i="7" s="1"/>
  <c r="AB70" i="7"/>
  <c r="AC70" i="7" s="1"/>
  <c r="AD70" i="7" s="1"/>
  <c r="AF70" i="7" s="1"/>
  <c r="W70" i="7" s="1"/>
  <c r="AB8" i="7"/>
  <c r="AC8" i="7" s="1"/>
  <c r="AD8" i="7" s="1"/>
  <c r="AF8" i="7" s="1"/>
  <c r="W8" i="7" s="1"/>
  <c r="Z224" i="7"/>
  <c r="AA230" i="7"/>
  <c r="Y145" i="7"/>
  <c r="AE145" i="7" s="1"/>
  <c r="AA208" i="7"/>
  <c r="Y221" i="7"/>
  <c r="AE221" i="7" s="1"/>
  <c r="Z242" i="7"/>
  <c r="AB171" i="7"/>
  <c r="AC171" i="7" s="1"/>
  <c r="AD171" i="7" s="1"/>
  <c r="AF171" i="7" s="1"/>
  <c r="W171" i="7" s="1"/>
  <c r="Y73" i="7"/>
  <c r="AE73" i="7" s="1"/>
  <c r="AB217" i="7"/>
  <c r="AC217" i="7" s="1"/>
  <c r="AD217" i="7" s="1"/>
  <c r="AF217" i="7" s="1"/>
  <c r="W217" i="7" s="1"/>
  <c r="AA251" i="7"/>
  <c r="Z253" i="7"/>
  <c r="AA43" i="7"/>
  <c r="AB233" i="7"/>
  <c r="AC233" i="7" s="1"/>
  <c r="AD233" i="7" s="1"/>
  <c r="AF233" i="7" s="1"/>
  <c r="W233" i="7" s="1"/>
  <c r="AB67" i="7"/>
  <c r="AC67" i="7" s="1"/>
  <c r="AD67" i="7" s="1"/>
  <c r="AF67" i="7" s="1"/>
  <c r="W67" i="7" s="1"/>
  <c r="Y197" i="7"/>
  <c r="AE197" i="7" s="1"/>
  <c r="AB9" i="7"/>
  <c r="AC9" i="7" s="1"/>
  <c r="AD9" i="7" s="1"/>
  <c r="AF9" i="7" s="1"/>
  <c r="W9" i="7" s="1"/>
  <c r="AA189" i="7"/>
  <c r="Y105" i="7"/>
  <c r="AE105" i="7" s="1"/>
  <c r="Y133" i="7"/>
  <c r="AE133" i="7" s="1"/>
  <c r="AA171" i="7"/>
  <c r="AA108" i="7"/>
  <c r="AB11" i="7"/>
  <c r="AC11" i="7" s="1"/>
  <c r="AD11" i="7" s="1"/>
  <c r="AF11" i="7" s="1"/>
  <c r="W11" i="7" s="1"/>
  <c r="Y26" i="7"/>
  <c r="AE26" i="7" s="1"/>
  <c r="AB6" i="7"/>
  <c r="AC6" i="7" s="1"/>
  <c r="AD6" i="7" s="1"/>
  <c r="AF6" i="7" s="1"/>
  <c r="W6" i="7" s="1"/>
  <c r="Y29" i="7"/>
  <c r="AE29" i="7" s="1"/>
  <c r="Y86" i="7"/>
  <c r="AE86" i="7" s="1"/>
  <c r="Y58" i="7"/>
  <c r="AE58" i="7" s="1"/>
  <c r="AB93" i="7"/>
  <c r="AC93" i="7" s="1"/>
  <c r="AD93" i="7" s="1"/>
  <c r="AF93" i="7" s="1"/>
  <c r="W93" i="7" s="1"/>
  <c r="AB19" i="7"/>
  <c r="AB123" i="7"/>
  <c r="AC123" i="7" s="1"/>
  <c r="AD123" i="7" s="1"/>
  <c r="AF123" i="7" s="1"/>
  <c r="W123" i="7" s="1"/>
  <c r="Y34" i="7"/>
  <c r="AE34" i="7" s="1"/>
  <c r="AA184" i="7"/>
  <c r="AB71" i="7"/>
  <c r="AC71" i="7" s="1"/>
  <c r="AD71" i="7" s="1"/>
  <c r="AF71" i="7" s="1"/>
  <c r="W71" i="7" s="1"/>
  <c r="Z10" i="7"/>
  <c r="Z204" i="7"/>
  <c r="Z86" i="7"/>
  <c r="AA22" i="7"/>
  <c r="AB147" i="7"/>
  <c r="AC147" i="7" s="1"/>
  <c r="AD147" i="7" s="1"/>
  <c r="AF147" i="7" s="1"/>
  <c r="W147" i="7" s="1"/>
  <c r="AB230" i="7"/>
  <c r="AC230" i="7" s="1"/>
  <c r="AD230" i="7" s="1"/>
  <c r="AF230" i="7" s="1"/>
  <c r="W230" i="7" s="1"/>
  <c r="Y149" i="7"/>
  <c r="AE149" i="7" s="1"/>
  <c r="Y41" i="7"/>
  <c r="AE41" i="7" s="1"/>
  <c r="AA149" i="7"/>
  <c r="Z67" i="7"/>
  <c r="AA143" i="7"/>
  <c r="AB155" i="7"/>
  <c r="AC155" i="7" s="1"/>
  <c r="AD155" i="7" s="1"/>
  <c r="AF155" i="7" s="1"/>
  <c r="W155" i="7" s="1"/>
  <c r="Z159" i="7"/>
  <c r="AA37" i="7"/>
  <c r="AA93" i="7"/>
  <c r="AB26" i="7"/>
  <c r="AC26" i="7" s="1"/>
  <c r="AD26" i="7" s="1"/>
  <c r="AF26" i="7" s="1"/>
  <c r="W26" i="7" s="1"/>
  <c r="Y141" i="7"/>
  <c r="AE141" i="7" s="1"/>
  <c r="AB121" i="7"/>
  <c r="AC121" i="7" s="1"/>
  <c r="AD121" i="7" s="1"/>
  <c r="AF121" i="7" s="1"/>
  <c r="W121" i="7" s="1"/>
  <c r="Y216" i="7"/>
  <c r="AE216" i="7" s="1"/>
  <c r="Z52" i="7"/>
  <c r="AA74" i="7"/>
  <c r="Z97" i="7"/>
  <c r="AB248" i="7"/>
  <c r="AC248" i="7" s="1"/>
  <c r="AD248" i="7" s="1"/>
  <c r="AF248" i="7" s="1"/>
  <c r="W248" i="7" s="1"/>
  <c r="Z214" i="7"/>
  <c r="Y166" i="7"/>
  <c r="AE166" i="7" s="1"/>
  <c r="Y253" i="7"/>
  <c r="AE253" i="7" s="1"/>
  <c r="Z188" i="7"/>
  <c r="AB246" i="7"/>
  <c r="AC246" i="7" s="1"/>
  <c r="AD246" i="7" s="1"/>
  <c r="AF246" i="7" s="1"/>
  <c r="W246" i="7" s="1"/>
  <c r="AB96" i="7"/>
  <c r="AC96" i="7" s="1"/>
  <c r="AD96" i="7" s="1"/>
  <c r="AF96" i="7" s="1"/>
  <c r="W96" i="7" s="1"/>
  <c r="Z227" i="7"/>
  <c r="Z155" i="7"/>
  <c r="Z68" i="7"/>
  <c r="Z112" i="7"/>
  <c r="Z202" i="7"/>
  <c r="Z57" i="7"/>
  <c r="Y137" i="7"/>
  <c r="AE137" i="7" s="1"/>
  <c r="AA109" i="7"/>
  <c r="Y164" i="7"/>
  <c r="AE164" i="7" s="1"/>
  <c r="Z168" i="7"/>
  <c r="Z255" i="7"/>
  <c r="AA65" i="7"/>
  <c r="AA227" i="7"/>
  <c r="Z21" i="7"/>
  <c r="Y227" i="7"/>
  <c r="AE227" i="7" s="1"/>
  <c r="AB87" i="7"/>
  <c r="AC87" i="7" s="1"/>
  <c r="AD87" i="7" s="1"/>
  <c r="AF87" i="7" s="1"/>
  <c r="W87" i="7" s="1"/>
  <c r="Y28" i="7"/>
  <c r="AE28" i="7" s="1"/>
  <c r="Z53" i="7"/>
  <c r="Z243" i="7"/>
  <c r="AB182" i="7"/>
  <c r="AC182" i="7" s="1"/>
  <c r="AD182" i="7" s="1"/>
  <c r="AF182" i="7" s="1"/>
  <c r="W182" i="7" s="1"/>
  <c r="Y56" i="7"/>
  <c r="AE56" i="7" s="1"/>
  <c r="AA126" i="7"/>
  <c r="Y15" i="7"/>
  <c r="AE15" i="7" s="1"/>
  <c r="Y53" i="7"/>
  <c r="AE53" i="7" s="1"/>
  <c r="AB252" i="7"/>
  <c r="AC252" i="7" s="1"/>
  <c r="AD252" i="7" s="1"/>
  <c r="AF252" i="7" s="1"/>
  <c r="W252" i="7" s="1"/>
  <c r="AA124" i="7"/>
  <c r="AB214" i="7"/>
  <c r="AC214" i="7" s="1"/>
  <c r="AD214" i="7" s="1"/>
  <c r="AF214" i="7" s="1"/>
  <c r="W214" i="7" s="1"/>
  <c r="AA23" i="7"/>
  <c r="Y123" i="7"/>
  <c r="AE123" i="7" s="1"/>
  <c r="AB75" i="7"/>
  <c r="AC75" i="7" s="1"/>
  <c r="AD75" i="7" s="1"/>
  <c r="AF75" i="7" s="1"/>
  <c r="W75" i="7" s="1"/>
  <c r="Z174" i="7"/>
  <c r="Z64" i="7"/>
  <c r="AB36" i="7"/>
  <c r="AC36" i="7" s="1"/>
  <c r="AD36" i="7" s="1"/>
  <c r="AF36" i="7" s="1"/>
  <c r="W36" i="7" s="1"/>
  <c r="AA91" i="7"/>
  <c r="AB21" i="7"/>
  <c r="AC21" i="7" s="1"/>
  <c r="AD21" i="7" s="1"/>
  <c r="AF21" i="7" s="1"/>
  <c r="W21" i="7" s="1"/>
  <c r="Z162" i="7"/>
  <c r="Z195" i="7"/>
  <c r="AB179" i="7"/>
  <c r="AC179" i="7" s="1"/>
  <c r="AD179" i="7" s="1"/>
  <c r="AF179" i="7" s="1"/>
  <c r="W179" i="7" s="1"/>
  <c r="Y89" i="7"/>
  <c r="AE89" i="7" s="1"/>
  <c r="Y170" i="7"/>
  <c r="AE170" i="7" s="1"/>
  <c r="Z23" i="7"/>
  <c r="Z219" i="7"/>
  <c r="AB38" i="7"/>
  <c r="AC38" i="7" s="1"/>
  <c r="AD38" i="7" s="1"/>
  <c r="AF38" i="7" s="1"/>
  <c r="W38" i="7" s="1"/>
  <c r="AA113" i="7"/>
  <c r="Y31" i="7"/>
  <c r="AE31" i="7" s="1"/>
  <c r="Y111" i="7"/>
  <c r="AE111" i="7" s="1"/>
  <c r="AB199" i="7"/>
  <c r="AC199" i="7" s="1"/>
  <c r="AD199" i="7" s="1"/>
  <c r="AF199" i="7" s="1"/>
  <c r="W199" i="7" s="1"/>
  <c r="Y22" i="7"/>
  <c r="AE22" i="7" s="1"/>
  <c r="AA245" i="7"/>
  <c r="Y35" i="7"/>
  <c r="AE35" i="7" s="1"/>
  <c r="Z238" i="7"/>
  <c r="AB237" i="7"/>
  <c r="AC237" i="7" s="1"/>
  <c r="AD237" i="7" s="1"/>
  <c r="AF237" i="7" s="1"/>
  <c r="W237" i="7" s="1"/>
  <c r="AB31" i="7"/>
  <c r="AC31" i="7" s="1"/>
  <c r="AD31" i="7" s="1"/>
  <c r="AF31" i="7" s="1"/>
  <c r="W31" i="7" s="1"/>
  <c r="Z36" i="7"/>
  <c r="AA183" i="7"/>
  <c r="Z78" i="7"/>
  <c r="AB17" i="7"/>
  <c r="AC17" i="7" s="1"/>
  <c r="AD17" i="7" s="1"/>
  <c r="AF17" i="7" s="1"/>
  <c r="W17" i="7" s="1"/>
  <c r="AA233" i="7"/>
  <c r="AA190" i="7"/>
  <c r="Y24" i="7"/>
  <c r="AE24" i="7" s="1"/>
  <c r="AA207" i="7"/>
  <c r="AB122" i="7"/>
  <c r="AC122" i="7" s="1"/>
  <c r="AD122" i="7" s="1"/>
  <c r="AF122" i="7" s="1"/>
  <c r="W122" i="7" s="1"/>
  <c r="Y135" i="7"/>
  <c r="AE135" i="7" s="1"/>
  <c r="AA179" i="7"/>
  <c r="Y63" i="7"/>
  <c r="AE63" i="7" s="1"/>
  <c r="AB178" i="7"/>
  <c r="AC178" i="7" s="1"/>
  <c r="AD178" i="7" s="1"/>
  <c r="AF178" i="7" s="1"/>
  <c r="W178" i="7" s="1"/>
  <c r="Z152" i="7"/>
  <c r="Y136" i="7"/>
  <c r="AE136" i="7" s="1"/>
  <c r="Y163" i="7"/>
  <c r="AE163" i="7" s="1"/>
  <c r="AB231" i="7"/>
  <c r="AC231" i="7" s="1"/>
  <c r="AD231" i="7" s="1"/>
  <c r="AF231" i="7" s="1"/>
  <c r="W231" i="7" s="1"/>
  <c r="Z101" i="7"/>
  <c r="Z207" i="7"/>
  <c r="Z193" i="7"/>
  <c r="AA166" i="7"/>
  <c r="Z29" i="7"/>
  <c r="Z239" i="7"/>
  <c r="AB243" i="7"/>
  <c r="AC243" i="7" s="1"/>
  <c r="AD243" i="7" s="1"/>
  <c r="AF243" i="7" s="1"/>
  <c r="W243" i="7" s="1"/>
  <c r="Y78" i="7"/>
  <c r="AE78" i="7" s="1"/>
  <c r="AA61" i="7"/>
  <c r="Z167" i="7"/>
  <c r="Z7" i="7"/>
  <c r="AA129" i="7"/>
  <c r="Y16" i="7"/>
  <c r="AE16" i="7" s="1"/>
  <c r="Y13" i="7"/>
  <c r="AE13" i="7" s="1"/>
  <c r="Z15" i="7"/>
  <c r="AB101" i="7"/>
  <c r="AC101" i="7" s="1"/>
  <c r="AD101" i="7" s="1"/>
  <c r="AF101" i="7" s="1"/>
  <c r="W101" i="7" s="1"/>
  <c r="AB109" i="7"/>
  <c r="AC109" i="7" s="1"/>
  <c r="AD109" i="7" s="1"/>
  <c r="AF109" i="7" s="1"/>
  <c r="W109" i="7" s="1"/>
  <c r="AA114" i="7"/>
  <c r="Z44" i="7"/>
  <c r="Z241" i="7"/>
  <c r="Y201" i="7"/>
  <c r="AE201" i="7" s="1"/>
  <c r="Y120" i="7"/>
  <c r="AE120" i="7" s="1"/>
  <c r="AB203" i="7"/>
  <c r="AC203" i="7" s="1"/>
  <c r="AD203" i="7" s="1"/>
  <c r="AF203" i="7" s="1"/>
  <c r="W203" i="7" s="1"/>
  <c r="Z217" i="7"/>
  <c r="AA81" i="7"/>
  <c r="Y212" i="7"/>
  <c r="AE212" i="7" s="1"/>
  <c r="Z79" i="7"/>
  <c r="AB173" i="7"/>
  <c r="AC173" i="7" s="1"/>
  <c r="AD173" i="7" s="1"/>
  <c r="AF173" i="7" s="1"/>
  <c r="W173" i="7" s="1"/>
  <c r="AA10" i="7"/>
  <c r="Y226" i="7"/>
  <c r="AE226" i="7" s="1"/>
  <c r="Y119" i="7"/>
  <c r="AE119" i="7" s="1"/>
  <c r="AB32" i="7"/>
  <c r="AC32" i="7" s="1"/>
  <c r="AD32" i="7" s="1"/>
  <c r="AF32" i="7" s="1"/>
  <c r="W32" i="7" s="1"/>
  <c r="AA80" i="7"/>
  <c r="Z175" i="7"/>
  <c r="Y121" i="7"/>
  <c r="AE121" i="7" s="1"/>
  <c r="AB115" i="7"/>
  <c r="AC115" i="7" s="1"/>
  <c r="AD115" i="7" s="1"/>
  <c r="AF115" i="7" s="1"/>
  <c r="W115" i="7" s="1"/>
  <c r="AB42" i="7"/>
  <c r="AC42" i="7" s="1"/>
  <c r="AD42" i="7" s="1"/>
  <c r="AF42" i="7" s="1"/>
  <c r="W42" i="7" s="1"/>
  <c r="Y61" i="7"/>
  <c r="AE61" i="7" s="1"/>
  <c r="AB163" i="7"/>
  <c r="AC163" i="7" s="1"/>
  <c r="AD163" i="7" s="1"/>
  <c r="AF163" i="7" s="1"/>
  <c r="W163" i="7" s="1"/>
  <c r="Y72" i="7"/>
  <c r="AE72" i="7" s="1"/>
  <c r="Z236" i="7"/>
  <c r="AB83" i="7"/>
  <c r="AC83" i="7" s="1"/>
  <c r="AD83" i="7" s="1"/>
  <c r="AF83" i="7" s="1"/>
  <c r="W83" i="7" s="1"/>
  <c r="Z85" i="7"/>
  <c r="Y79" i="7"/>
  <c r="AE79" i="7" s="1"/>
  <c r="AB60" i="7"/>
  <c r="AC60" i="7" s="1"/>
  <c r="AD60" i="7" s="1"/>
  <c r="AF60" i="7" s="1"/>
  <c r="W60" i="7" s="1"/>
  <c r="Z126" i="7"/>
  <c r="Z103" i="7"/>
  <c r="Z22" i="7"/>
  <c r="Z240" i="7"/>
  <c r="Y84" i="7"/>
  <c r="AE84" i="7" s="1"/>
  <c r="Z43" i="7"/>
  <c r="Z233" i="7"/>
  <c r="Z237" i="7"/>
  <c r="Y70" i="7"/>
  <c r="AE70" i="7" s="1"/>
  <c r="Z148" i="7"/>
  <c r="AA29" i="7"/>
  <c r="Z139" i="7"/>
  <c r="Z115" i="7"/>
  <c r="Y54" i="7"/>
  <c r="AE54" i="7" s="1"/>
  <c r="AB47" i="7"/>
  <c r="AC47" i="7" s="1"/>
  <c r="AD47" i="7" s="1"/>
  <c r="AF47" i="7" s="1"/>
  <c r="W47" i="7" s="1"/>
  <c r="Z235" i="7"/>
  <c r="Z220" i="7"/>
  <c r="Z252" i="7"/>
  <c r="AB136" i="7"/>
  <c r="AC136" i="7" s="1"/>
  <c r="AD136" i="7" s="1"/>
  <c r="AF136" i="7" s="1"/>
  <c r="W136" i="7" s="1"/>
  <c r="AA38" i="7"/>
  <c r="AB200" i="7"/>
  <c r="AC200" i="7" s="1"/>
  <c r="AD200" i="7" s="1"/>
  <c r="AF200" i="7" s="1"/>
  <c r="W200" i="7" s="1"/>
  <c r="AA12" i="7"/>
  <c r="AB72" i="7"/>
  <c r="AC72" i="7" s="1"/>
  <c r="AD72" i="7" s="1"/>
  <c r="AF72" i="7" s="1"/>
  <c r="W72" i="7" s="1"/>
  <c r="Y222" i="7"/>
  <c r="AE222" i="7" s="1"/>
  <c r="Z166" i="7"/>
  <c r="Y50" i="7"/>
  <c r="AE50" i="7" s="1"/>
  <c r="Z232" i="7"/>
  <c r="Y43" i="7"/>
  <c r="AE43" i="7" s="1"/>
  <c r="AB216" i="7"/>
  <c r="AC216" i="7" s="1"/>
  <c r="AD216" i="7" s="1"/>
  <c r="AF216" i="7" s="1"/>
  <c r="W216" i="7" s="1"/>
  <c r="Y231" i="7"/>
  <c r="AE231" i="7" s="1"/>
  <c r="AA176" i="7"/>
  <c r="Y25" i="7"/>
  <c r="Y199" i="7"/>
  <c r="AE199" i="7" s="1"/>
  <c r="Z113" i="7"/>
  <c r="Y27" i="7"/>
  <c r="AE27" i="7" s="1"/>
  <c r="AA120" i="7"/>
  <c r="Y110" i="7"/>
  <c r="AE110" i="7" s="1"/>
  <c r="Y115" i="7"/>
  <c r="AE115" i="7" s="1"/>
  <c r="Z81" i="7"/>
  <c r="Y233" i="7"/>
  <c r="AE233" i="7" s="1"/>
  <c r="AA102" i="7"/>
  <c r="AA202" i="7"/>
  <c r="Y151" i="7"/>
  <c r="AE151" i="7" s="1"/>
  <c r="AA224" i="7"/>
  <c r="Y206" i="7"/>
  <c r="AE206" i="7" s="1"/>
  <c r="AA157" i="7"/>
  <c r="AB7" i="7"/>
  <c r="Y176" i="7"/>
  <c r="AE176" i="7" s="1"/>
  <c r="Z154" i="7"/>
  <c r="AB249" i="7"/>
  <c r="AC249" i="7" s="1"/>
  <c r="AD249" i="7" s="1"/>
  <c r="AF249" i="7" s="1"/>
  <c r="W249" i="7" s="1"/>
  <c r="AA13" i="7"/>
  <c r="AB51" i="7"/>
  <c r="AC51" i="7" s="1"/>
  <c r="AD51" i="7" s="1"/>
  <c r="AF51" i="7" s="1"/>
  <c r="W51" i="7" s="1"/>
  <c r="AB215" i="7"/>
  <c r="AC215" i="7" s="1"/>
  <c r="AD215" i="7" s="1"/>
  <c r="AF215" i="7" s="1"/>
  <c r="W215" i="7" s="1"/>
  <c r="Y90" i="7"/>
  <c r="AE90" i="7" s="1"/>
  <c r="AA79" i="7"/>
  <c r="AB225" i="7"/>
  <c r="AC225" i="7" s="1"/>
  <c r="AD225" i="7" s="1"/>
  <c r="AF225" i="7" s="1"/>
  <c r="W225" i="7" s="1"/>
  <c r="Z248" i="7"/>
  <c r="Z73" i="7"/>
  <c r="Z58" i="7"/>
  <c r="Z176" i="7"/>
  <c r="AB232" i="7"/>
  <c r="AC232" i="7" s="1"/>
  <c r="AD232" i="7" s="1"/>
  <c r="AF232" i="7" s="1"/>
  <c r="W232" i="7" s="1"/>
  <c r="Y40" i="7"/>
  <c r="AE40" i="7" s="1"/>
  <c r="AB235" i="7"/>
  <c r="AC235" i="7" s="1"/>
  <c r="AD235" i="7" s="1"/>
  <c r="AF235" i="7" s="1"/>
  <c r="W235" i="7" s="1"/>
  <c r="Y187" i="7"/>
  <c r="AE187" i="7" s="1"/>
  <c r="Y102" i="7"/>
  <c r="AE102" i="7" s="1"/>
  <c r="AB35" i="7"/>
  <c r="AC35" i="7" s="1"/>
  <c r="AD35" i="7" s="1"/>
  <c r="AF35" i="7" s="1"/>
  <c r="W35" i="7" s="1"/>
  <c r="AA209" i="7"/>
  <c r="AB64" i="7"/>
  <c r="AC64" i="7" s="1"/>
  <c r="AD64" i="7" s="1"/>
  <c r="AF64" i="7" s="1"/>
  <c r="W64" i="7" s="1"/>
  <c r="Z222" i="7"/>
  <c r="AA135" i="7"/>
  <c r="Z234" i="7"/>
  <c r="AA203" i="7"/>
  <c r="Y248" i="7"/>
  <c r="AE248" i="7" s="1"/>
  <c r="Z95" i="7"/>
  <c r="AA105" i="7"/>
  <c r="AB143" i="7"/>
  <c r="AC143" i="7" s="1"/>
  <c r="AD143" i="7" s="1"/>
  <c r="AF143" i="7" s="1"/>
  <c r="W143" i="7" s="1"/>
  <c r="Z134" i="7"/>
  <c r="AA192" i="7"/>
  <c r="AB112" i="7"/>
  <c r="AC112" i="7" s="1"/>
  <c r="AD112" i="7" s="1"/>
  <c r="AF112" i="7" s="1"/>
  <c r="W112" i="7" s="1"/>
  <c r="Z206" i="7"/>
  <c r="Z69" i="7"/>
  <c r="AB254" i="7"/>
  <c r="AC254" i="7" s="1"/>
  <c r="AD254" i="7" s="1"/>
  <c r="AF254" i="7" s="1"/>
  <c r="W254" i="7" s="1"/>
  <c r="AA174" i="7"/>
  <c r="Y188" i="7"/>
  <c r="AE188" i="7" s="1"/>
  <c r="Z98" i="7"/>
  <c r="Z229" i="7"/>
  <c r="Z183" i="7"/>
  <c r="AB18" i="7"/>
  <c r="AA98" i="7"/>
  <c r="AA237" i="7"/>
  <c r="Y129" i="7"/>
  <c r="AE129" i="7" s="1"/>
  <c r="Y181" i="7"/>
  <c r="AE181" i="7" s="1"/>
  <c r="Y243" i="7"/>
  <c r="AE243" i="7" s="1"/>
  <c r="Y218" i="7"/>
  <c r="AE218" i="7" s="1"/>
  <c r="Y241" i="7"/>
  <c r="AE241" i="7" s="1"/>
  <c r="AB192" i="7"/>
  <c r="AC192" i="7" s="1"/>
  <c r="AD192" i="7" s="1"/>
  <c r="AF192" i="7" s="1"/>
  <c r="W192" i="7" s="1"/>
  <c r="AA34" i="7"/>
  <c r="Y118" i="7"/>
  <c r="AE118" i="7" s="1"/>
  <c r="Y67" i="7"/>
  <c r="AE67" i="7" s="1"/>
  <c r="Y128" i="7"/>
  <c r="AE128" i="7" s="1"/>
  <c r="Y191" i="7"/>
  <c r="AE191" i="7" s="1"/>
  <c r="AA21" i="7"/>
  <c r="AB141" i="7"/>
  <c r="AC141" i="7" s="1"/>
  <c r="AD141" i="7" s="1"/>
  <c r="AF141" i="7" s="1"/>
  <c r="W141" i="7" s="1"/>
  <c r="Z182" i="7"/>
  <c r="AB130" i="7"/>
  <c r="AC130" i="7" s="1"/>
  <c r="AD130" i="7" s="1"/>
  <c r="AF130" i="7" s="1"/>
  <c r="W130" i="7" s="1"/>
  <c r="AA181" i="7"/>
  <c r="Y239" i="7"/>
  <c r="AE239" i="7" s="1"/>
  <c r="AB56" i="7"/>
  <c r="AC56" i="7" s="1"/>
  <c r="AD56" i="7" s="1"/>
  <c r="AF56" i="7" s="1"/>
  <c r="W56" i="7" s="1"/>
  <c r="AA45" i="7"/>
  <c r="AA24" i="7"/>
  <c r="AA8" i="7"/>
  <c r="AA133" i="7"/>
  <c r="AB126" i="7"/>
  <c r="AC126" i="7" s="1"/>
  <c r="AD126" i="7" s="1"/>
  <c r="AF126" i="7" s="1"/>
  <c r="W126" i="7" s="1"/>
  <c r="Z135" i="7"/>
  <c r="AB104" i="7"/>
  <c r="AC104" i="7" s="1"/>
  <c r="AD104" i="7" s="1"/>
  <c r="AF104" i="7" s="1"/>
  <c r="W104" i="7" s="1"/>
  <c r="AB102" i="7"/>
  <c r="AC102" i="7" s="1"/>
  <c r="AD102" i="7" s="1"/>
  <c r="AF102" i="7" s="1"/>
  <c r="W102" i="7" s="1"/>
  <c r="AA122" i="7"/>
  <c r="Z231" i="7"/>
  <c r="Z205" i="7"/>
  <c r="Y83" i="7"/>
  <c r="AE83" i="7" s="1"/>
  <c r="AA16" i="7"/>
  <c r="Z210" i="7"/>
  <c r="Z147" i="7"/>
  <c r="Y139" i="7"/>
  <c r="AE139" i="7" s="1"/>
  <c r="AA67" i="7"/>
  <c r="AB25" i="7"/>
  <c r="AA232" i="7"/>
  <c r="Y236" i="7"/>
  <c r="AE236" i="7" s="1"/>
  <c r="AA57" i="7"/>
  <c r="Z31" i="7"/>
  <c r="AA89" i="7"/>
  <c r="Z40" i="7"/>
  <c r="Y232" i="7"/>
  <c r="AE232" i="7" s="1"/>
  <c r="AA162" i="7"/>
  <c r="Z90" i="7"/>
  <c r="Z157" i="7"/>
  <c r="Y38" i="7"/>
  <c r="AE38" i="7" s="1"/>
  <c r="AA33" i="7"/>
  <c r="AA139" i="7"/>
  <c r="AA116" i="7"/>
  <c r="AA41" i="7"/>
  <c r="AB61" i="7"/>
  <c r="AC61" i="7" s="1"/>
  <c r="AD61" i="7" s="1"/>
  <c r="AF61" i="7" s="1"/>
  <c r="W61" i="7" s="1"/>
  <c r="Z179" i="7"/>
  <c r="AA59" i="7"/>
  <c r="Z151" i="7"/>
  <c r="Y69" i="7"/>
  <c r="AE69" i="7" s="1"/>
  <c r="AB152" i="7"/>
  <c r="AC152" i="7" s="1"/>
  <c r="AD152" i="7" s="1"/>
  <c r="AF152" i="7" s="1"/>
  <c r="W152" i="7" s="1"/>
  <c r="Y180" i="7"/>
  <c r="AE180" i="7" s="1"/>
  <c r="Z215" i="7"/>
  <c r="AB212" i="7"/>
  <c r="AC212" i="7" s="1"/>
  <c r="AD212" i="7" s="1"/>
  <c r="AF212" i="7" s="1"/>
  <c r="W212" i="7" s="1"/>
  <c r="AA85" i="7"/>
  <c r="AA248" i="7"/>
  <c r="Z184" i="7"/>
  <c r="AA118" i="7"/>
  <c r="AB151" i="7"/>
  <c r="AC151" i="7" s="1"/>
  <c r="AD151" i="7" s="1"/>
  <c r="AF151" i="7" s="1"/>
  <c r="W151" i="7" s="1"/>
  <c r="Z66" i="7"/>
  <c r="AB49" i="7"/>
  <c r="AC49" i="7" s="1"/>
  <c r="AD49" i="7" s="1"/>
  <c r="AF49" i="7" s="1"/>
  <c r="W49" i="7" s="1"/>
  <c r="AA141" i="7"/>
  <c r="Y32" i="7"/>
  <c r="AE32" i="7" s="1"/>
  <c r="Z72" i="7"/>
  <c r="AB162" i="7"/>
  <c r="AC162" i="7" s="1"/>
  <c r="AD162" i="7" s="1"/>
  <c r="AF162" i="7" s="1"/>
  <c r="W162" i="7" s="1"/>
  <c r="Z20" i="7"/>
  <c r="AA252" i="7"/>
  <c r="AA161" i="7"/>
  <c r="Z132" i="7"/>
  <c r="Y100" i="7"/>
  <c r="AE100" i="7" s="1"/>
  <c r="AA127" i="7"/>
  <c r="AA48" i="7"/>
  <c r="AB176" i="7"/>
  <c r="AC176" i="7" s="1"/>
  <c r="AD176" i="7" s="1"/>
  <c r="AF176" i="7" s="1"/>
  <c r="W176" i="7" s="1"/>
  <c r="Y194" i="7"/>
  <c r="AE194" i="7" s="1"/>
  <c r="AA225" i="7"/>
  <c r="Y51" i="7"/>
  <c r="AE51" i="7" s="1"/>
  <c r="Y7" i="7"/>
  <c r="AA173" i="7"/>
  <c r="AA144" i="7"/>
  <c r="Y112" i="7"/>
  <c r="AE112" i="7" s="1"/>
  <c r="AB187" i="7"/>
  <c r="AC187" i="7" s="1"/>
  <c r="AD187" i="7" s="1"/>
  <c r="AF187" i="7" s="1"/>
  <c r="W187" i="7" s="1"/>
  <c r="Y179" i="7"/>
  <c r="AE179" i="7" s="1"/>
  <c r="Z49" i="7"/>
  <c r="AA76" i="7"/>
  <c r="AB111" i="7"/>
  <c r="AC111" i="7" s="1"/>
  <c r="AD111" i="7" s="1"/>
  <c r="AF111" i="7" s="1"/>
  <c r="W111" i="7" s="1"/>
  <c r="Z48" i="7"/>
  <c r="AA194" i="7"/>
  <c r="AB113" i="7"/>
  <c r="AC113" i="7" s="1"/>
  <c r="AD113" i="7" s="1"/>
  <c r="AF113" i="7" s="1"/>
  <c r="W113" i="7" s="1"/>
  <c r="Z102" i="7"/>
  <c r="AB15" i="7"/>
  <c r="AC15" i="7" s="1"/>
  <c r="AD15" i="7" s="1"/>
  <c r="AF15" i="7" s="1"/>
  <c r="W15" i="7" s="1"/>
  <c r="Y210" i="7"/>
  <c r="AE210" i="7" s="1"/>
  <c r="AB114" i="7"/>
  <c r="AC114" i="7" s="1"/>
  <c r="AD114" i="7" s="1"/>
  <c r="AF114" i="7" s="1"/>
  <c r="W114" i="7" s="1"/>
  <c r="AA82" i="7"/>
  <c r="Z116" i="7"/>
  <c r="AA7" i="7"/>
  <c r="AA66" i="7"/>
  <c r="AB167" i="7"/>
  <c r="AC167" i="7" s="1"/>
  <c r="AD167" i="7" s="1"/>
  <c r="AF167" i="7" s="1"/>
  <c r="W167" i="7" s="1"/>
  <c r="Z46" i="7"/>
  <c r="AA167" i="7"/>
  <c r="AA138" i="7"/>
  <c r="AA142" i="7"/>
  <c r="AB62" i="7"/>
  <c r="AC62" i="7" s="1"/>
  <c r="AD62" i="7" s="1"/>
  <c r="AF62" i="7" s="1"/>
  <c r="W62" i="7" s="1"/>
  <c r="Y143" i="7"/>
  <c r="AE143" i="7" s="1"/>
  <c r="Y158" i="7"/>
  <c r="AE158" i="7" s="1"/>
  <c r="AB79" i="7"/>
  <c r="AC79" i="7" s="1"/>
  <c r="AD79" i="7" s="1"/>
  <c r="AF79" i="7" s="1"/>
  <c r="W79" i="7" s="1"/>
  <c r="AA222" i="7"/>
  <c r="AB164" i="7"/>
  <c r="AC164" i="7" s="1"/>
  <c r="AD164" i="7" s="1"/>
  <c r="AF164" i="7" s="1"/>
  <c r="W164" i="7" s="1"/>
  <c r="Y247" i="7"/>
  <c r="AE247" i="7" s="1"/>
  <c r="AB208" i="7"/>
  <c r="AC208" i="7" s="1"/>
  <c r="AD208" i="7" s="1"/>
  <c r="AF208" i="7" s="1"/>
  <c r="W208" i="7" s="1"/>
  <c r="AB133" i="7"/>
  <c r="AC133" i="7" s="1"/>
  <c r="AD133" i="7" s="1"/>
  <c r="AF133" i="7" s="1"/>
  <c r="W133" i="7" s="1"/>
  <c r="Y14" i="7"/>
  <c r="AE14" i="7" s="1"/>
  <c r="Y207" i="7"/>
  <c r="AE207" i="7" s="1"/>
  <c r="AA47" i="7"/>
  <c r="Z226" i="7"/>
  <c r="Y46" i="7"/>
  <c r="AE46" i="7" s="1"/>
  <c r="Y165" i="7"/>
  <c r="AE165" i="7" s="1"/>
  <c r="Z140" i="7"/>
  <c r="AB118" i="7"/>
  <c r="AC118" i="7" s="1"/>
  <c r="AD118" i="7" s="1"/>
  <c r="AF118" i="7" s="1"/>
  <c r="W118" i="7" s="1"/>
  <c r="Y228" i="7"/>
  <c r="AE228" i="7" s="1"/>
  <c r="AB23" i="7"/>
  <c r="AC23" i="7" s="1"/>
  <c r="AD23" i="7" s="1"/>
  <c r="AF23" i="7" s="1"/>
  <c r="W23" i="7" s="1"/>
  <c r="Z60" i="7"/>
  <c r="Y91" i="7"/>
  <c r="AE91" i="7" s="1"/>
  <c r="AA64" i="7"/>
  <c r="Y81" i="7"/>
  <c r="AE81" i="7" s="1"/>
  <c r="AA244" i="7"/>
  <c r="Y107" i="7"/>
  <c r="AE107" i="7" s="1"/>
  <c r="Z50" i="7"/>
  <c r="Y22" i="6"/>
  <c r="Z7" i="6"/>
  <c r="AA10" i="6"/>
  <c r="Y6" i="6"/>
  <c r="AA9" i="6"/>
  <c r="AA130" i="6"/>
  <c r="AA18" i="6"/>
  <c r="AB119" i="6"/>
  <c r="AC119" i="6" s="1"/>
  <c r="AD119" i="6" s="1"/>
  <c r="AF119" i="6" s="1"/>
  <c r="W119" i="6" s="1"/>
  <c r="AA242" i="6"/>
  <c r="AA150" i="6"/>
  <c r="AA15" i="6"/>
  <c r="Y8" i="6"/>
  <c r="Z25" i="6"/>
  <c r="AA38" i="6"/>
  <c r="AA8" i="6"/>
  <c r="Z66" i="6"/>
  <c r="Y15" i="6"/>
  <c r="AB196" i="6"/>
  <c r="AC196" i="6" s="1"/>
  <c r="AD196" i="6" s="1"/>
  <c r="AF196" i="6" s="1"/>
  <c r="W196" i="6" s="1"/>
  <c r="Y11" i="6"/>
  <c r="AB18" i="6"/>
  <c r="AA14" i="6"/>
  <c r="Y9" i="6"/>
  <c r="Z11" i="6"/>
  <c r="AB241" i="6"/>
  <c r="AC241" i="6" s="1"/>
  <c r="AD241" i="6" s="1"/>
  <c r="AF241" i="6" s="1"/>
  <c r="W241" i="6" s="1"/>
  <c r="Z24" i="6"/>
  <c r="AB25" i="6"/>
  <c r="AB22" i="6"/>
  <c r="AB88" i="6"/>
  <c r="AC88" i="6" s="1"/>
  <c r="AD88" i="6" s="1"/>
  <c r="AF88" i="6" s="1"/>
  <c r="W88" i="6" s="1"/>
  <c r="Y143" i="6"/>
  <c r="AE143" i="6" s="1"/>
  <c r="Y7" i="6"/>
  <c r="AA25" i="6"/>
  <c r="Z14" i="6"/>
  <c r="AB124" i="6"/>
  <c r="AC124" i="6" s="1"/>
  <c r="AD124" i="6" s="1"/>
  <c r="AF124" i="6" s="1"/>
  <c r="W124" i="6" s="1"/>
  <c r="Y237" i="6"/>
  <c r="AE237" i="6" s="1"/>
  <c r="AB208" i="6"/>
  <c r="AC208" i="6" s="1"/>
  <c r="AD208" i="6" s="1"/>
  <c r="AF208" i="6" s="1"/>
  <c r="W208" i="6" s="1"/>
  <c r="AA22" i="6"/>
  <c r="Y24" i="6"/>
  <c r="Z201" i="3"/>
  <c r="AA102" i="3"/>
  <c r="AA118" i="3"/>
  <c r="AB155" i="3"/>
  <c r="AC155" i="3" s="1"/>
  <c r="AD155" i="3" s="1"/>
  <c r="AF155" i="3" s="1"/>
  <c r="W155" i="3" s="1"/>
  <c r="A49" i="8"/>
  <c r="A50" i="8"/>
  <c r="AA172" i="3" l="1"/>
  <c r="Z194" i="6"/>
  <c r="AA7" i="6"/>
  <c r="AA141" i="6"/>
  <c r="Y14" i="6"/>
  <c r="Z15" i="6"/>
  <c r="Z184" i="6"/>
  <c r="AB236" i="2"/>
  <c r="AC236" i="2" s="1"/>
  <c r="AD236" i="2" s="1"/>
  <c r="AF236" i="2" s="1"/>
  <c r="W236" i="2" s="1"/>
  <c r="AB101" i="2"/>
  <c r="AC101" i="2" s="1"/>
  <c r="AD101" i="2" s="1"/>
  <c r="AF101" i="2" s="1"/>
  <c r="W101" i="2" s="1"/>
  <c r="Y49" i="2"/>
  <c r="AE49" i="2" s="1"/>
  <c r="Z238" i="2"/>
  <c r="AA219" i="2"/>
  <c r="AB191" i="2"/>
  <c r="AC191" i="2" s="1"/>
  <c r="AD191" i="2" s="1"/>
  <c r="AF191" i="2" s="1"/>
  <c r="W191" i="2" s="1"/>
  <c r="AB182" i="2"/>
  <c r="AC182" i="2" s="1"/>
  <c r="AD182" i="2" s="1"/>
  <c r="AF182" i="2" s="1"/>
  <c r="W182" i="2" s="1"/>
  <c r="Y71" i="2"/>
  <c r="AE71" i="2" s="1"/>
  <c r="AB18" i="2"/>
  <c r="Y200" i="2"/>
  <c r="AE200" i="2" s="1"/>
  <c r="AB105" i="2"/>
  <c r="AC105" i="2" s="1"/>
  <c r="AD105" i="2" s="1"/>
  <c r="AF105" i="2" s="1"/>
  <c r="W105" i="2" s="1"/>
  <c r="AB52" i="2"/>
  <c r="AC52" i="2" s="1"/>
  <c r="AD52" i="2" s="1"/>
  <c r="AF52" i="2" s="1"/>
  <c r="W52" i="2" s="1"/>
  <c r="Y165" i="2"/>
  <c r="AE165" i="2" s="1"/>
  <c r="AB203" i="2"/>
  <c r="AC203" i="2" s="1"/>
  <c r="AD203" i="2" s="1"/>
  <c r="AF203" i="2" s="1"/>
  <c r="W203" i="2" s="1"/>
  <c r="AB225" i="2"/>
  <c r="AC225" i="2" s="1"/>
  <c r="AD225" i="2" s="1"/>
  <c r="AF225" i="2" s="1"/>
  <c r="W225" i="2" s="1"/>
  <c r="AB84" i="2"/>
  <c r="AC84" i="2" s="1"/>
  <c r="AD84" i="2" s="1"/>
  <c r="AF84" i="2" s="1"/>
  <c r="W84" i="2" s="1"/>
  <c r="Y225" i="2"/>
  <c r="AE225" i="2" s="1"/>
  <c r="AB78" i="2"/>
  <c r="AC78" i="2" s="1"/>
  <c r="AD78" i="2" s="1"/>
  <c r="AF78" i="2" s="1"/>
  <c r="W78" i="2" s="1"/>
  <c r="Z206" i="2"/>
  <c r="Y62" i="2"/>
  <c r="AE62" i="2" s="1"/>
  <c r="Z138" i="2"/>
  <c r="Y253" i="2"/>
  <c r="AE253" i="2" s="1"/>
  <c r="AB67" i="2"/>
  <c r="AC67" i="2" s="1"/>
  <c r="AD67" i="2" s="1"/>
  <c r="AF67" i="2" s="1"/>
  <c r="W67" i="2" s="1"/>
  <c r="AB39" i="2"/>
  <c r="AC39" i="2" s="1"/>
  <c r="AD39" i="2" s="1"/>
  <c r="AF39" i="2" s="1"/>
  <c r="W39" i="2" s="1"/>
  <c r="AA51" i="2"/>
  <c r="Y88" i="2"/>
  <c r="AE88" i="2" s="1"/>
  <c r="AA140" i="2"/>
  <c r="AB248" i="2"/>
  <c r="AC248" i="2" s="1"/>
  <c r="AD248" i="2" s="1"/>
  <c r="AF248" i="2" s="1"/>
  <c r="W248" i="2" s="1"/>
  <c r="AA208" i="2"/>
  <c r="AA55" i="2"/>
  <c r="Z149" i="2"/>
  <c r="Z29" i="2"/>
  <c r="AA24" i="2"/>
  <c r="Z147" i="2"/>
  <c r="AB40" i="2"/>
  <c r="AC40" i="2" s="1"/>
  <c r="AD40" i="2" s="1"/>
  <c r="AF40" i="2" s="1"/>
  <c r="W40" i="2" s="1"/>
  <c r="AA241" i="2"/>
  <c r="Y190" i="2"/>
  <c r="AE190" i="2" s="1"/>
  <c r="AA138" i="2"/>
  <c r="Z251" i="2"/>
  <c r="AB118" i="2"/>
  <c r="AC118" i="2" s="1"/>
  <c r="AD118" i="2" s="1"/>
  <c r="AF118" i="2" s="1"/>
  <c r="W118" i="2" s="1"/>
  <c r="AB220" i="2"/>
  <c r="AC220" i="2" s="1"/>
  <c r="AD220" i="2" s="1"/>
  <c r="AF220" i="2" s="1"/>
  <c r="W220" i="2" s="1"/>
  <c r="AA53" i="2"/>
  <c r="AA234" i="2"/>
  <c r="Y166" i="2"/>
  <c r="AE166" i="2" s="1"/>
  <c r="Y210" i="2"/>
  <c r="AE210" i="2" s="1"/>
  <c r="Z61" i="2"/>
  <c r="Y70" i="2"/>
  <c r="AE70" i="2" s="1"/>
  <c r="Z40" i="2"/>
  <c r="Z90" i="2"/>
  <c r="Y86" i="2"/>
  <c r="AE86" i="2" s="1"/>
  <c r="Y174" i="2"/>
  <c r="AE174" i="2" s="1"/>
  <c r="Z80" i="2"/>
  <c r="AA177" i="2"/>
  <c r="Y109" i="2"/>
  <c r="AE109" i="2" s="1"/>
  <c r="AA232" i="2"/>
  <c r="AA216" i="2"/>
  <c r="Y54" i="3"/>
  <c r="AE54" i="3" s="1"/>
  <c r="AA43" i="3"/>
  <c r="Z172" i="2"/>
  <c r="Z35" i="2"/>
  <c r="AB240" i="2"/>
  <c r="AC240" i="2" s="1"/>
  <c r="AD240" i="2" s="1"/>
  <c r="AF240" i="2" s="1"/>
  <c r="W240" i="2" s="1"/>
  <c r="Z241" i="2"/>
  <c r="AA45" i="2"/>
  <c r="Z7" i="2"/>
  <c r="Y230" i="2"/>
  <c r="AE230" i="2" s="1"/>
  <c r="Y42" i="2"/>
  <c r="AE42" i="2" s="1"/>
  <c r="AB56" i="2"/>
  <c r="AC56" i="2" s="1"/>
  <c r="AD56" i="2" s="1"/>
  <c r="AF56" i="2" s="1"/>
  <c r="W56" i="2" s="1"/>
  <c r="AB202" i="2"/>
  <c r="AC202" i="2" s="1"/>
  <c r="AD202" i="2" s="1"/>
  <c r="AF202" i="2" s="1"/>
  <c r="W202" i="2" s="1"/>
  <c r="AA109" i="2"/>
  <c r="Z105" i="2"/>
  <c r="AB168" i="2"/>
  <c r="AC168" i="2" s="1"/>
  <c r="AD168" i="2" s="1"/>
  <c r="AF168" i="2" s="1"/>
  <c r="W168" i="2" s="1"/>
  <c r="AA46" i="2"/>
  <c r="AB22" i="2"/>
  <c r="AC22" i="2" s="1"/>
  <c r="AD22" i="2" s="1"/>
  <c r="AF22" i="2" s="1"/>
  <c r="W22" i="2" s="1"/>
  <c r="AA16" i="2"/>
  <c r="Y194" i="2"/>
  <c r="AE194" i="2" s="1"/>
  <c r="Y228" i="2"/>
  <c r="AE228" i="2" s="1"/>
  <c r="AA103" i="2"/>
  <c r="Z246" i="2"/>
  <c r="Y39" i="2"/>
  <c r="AE39" i="2" s="1"/>
  <c r="Z33" i="2"/>
  <c r="Z243" i="2"/>
  <c r="AA108" i="2"/>
  <c r="Z86" i="2"/>
  <c r="Y97" i="2"/>
  <c r="AE97" i="2" s="1"/>
  <c r="AB100" i="2"/>
  <c r="AC100" i="2" s="1"/>
  <c r="AD100" i="2" s="1"/>
  <c r="AF100" i="2" s="1"/>
  <c r="W100" i="2" s="1"/>
  <c r="AB59" i="2"/>
  <c r="AC59" i="2" s="1"/>
  <c r="AD59" i="2" s="1"/>
  <c r="AF59" i="2" s="1"/>
  <c r="W59" i="2" s="1"/>
  <c r="AA213" i="2"/>
  <c r="AA141" i="2"/>
  <c r="AB134" i="2"/>
  <c r="AC134" i="2" s="1"/>
  <c r="AD134" i="2" s="1"/>
  <c r="AF134" i="2" s="1"/>
  <c r="W134" i="2" s="1"/>
  <c r="Y56" i="2"/>
  <c r="AE56" i="2" s="1"/>
  <c r="Z143" i="2"/>
  <c r="Y229" i="2"/>
  <c r="AE229" i="2" s="1"/>
  <c r="Y63" i="2"/>
  <c r="AE63" i="2" s="1"/>
  <c r="Y189" i="2"/>
  <c r="AE189" i="2" s="1"/>
  <c r="Z221" i="2"/>
  <c r="AB126" i="2"/>
  <c r="AC126" i="2" s="1"/>
  <c r="AD126" i="2" s="1"/>
  <c r="AF126" i="2" s="1"/>
  <c r="W126" i="2" s="1"/>
  <c r="AA211" i="2"/>
  <c r="Y46" i="2"/>
  <c r="AE46" i="2" s="1"/>
  <c r="Y238" i="2"/>
  <c r="AE238" i="2" s="1"/>
  <c r="Y164" i="2"/>
  <c r="AE164" i="2" s="1"/>
  <c r="AA218" i="2"/>
  <c r="Z51" i="2"/>
  <c r="AA253" i="2"/>
  <c r="Z108" i="2"/>
  <c r="AB192" i="2"/>
  <c r="AC192" i="2" s="1"/>
  <c r="AD192" i="2" s="1"/>
  <c r="AF192" i="2" s="1"/>
  <c r="W192" i="2" s="1"/>
  <c r="AB115" i="2"/>
  <c r="AC115" i="2" s="1"/>
  <c r="AD115" i="2" s="1"/>
  <c r="AF115" i="2" s="1"/>
  <c r="W115" i="2" s="1"/>
  <c r="Z79" i="2"/>
  <c r="AA164" i="2"/>
  <c r="Z164" i="2"/>
  <c r="Z83" i="2"/>
  <c r="Z146" i="2"/>
  <c r="Z210" i="2"/>
  <c r="AB95" i="2"/>
  <c r="AC95" i="2" s="1"/>
  <c r="AD95" i="2" s="1"/>
  <c r="AF95" i="2" s="1"/>
  <c r="W95" i="2" s="1"/>
  <c r="Z179" i="2"/>
  <c r="Z191" i="2"/>
  <c r="AB208" i="3"/>
  <c r="AC208" i="3" s="1"/>
  <c r="AD208" i="3" s="1"/>
  <c r="AF208" i="3" s="1"/>
  <c r="W208" i="3" s="1"/>
  <c r="Z17" i="2"/>
  <c r="AA179" i="2"/>
  <c r="Z214" i="2"/>
  <c r="Y148" i="2"/>
  <c r="AE148" i="2" s="1"/>
  <c r="Z153" i="2"/>
  <c r="AB23" i="2"/>
  <c r="AC23" i="2" s="1"/>
  <c r="AD23" i="2" s="1"/>
  <c r="AF23" i="2" s="1"/>
  <c r="W23" i="2" s="1"/>
  <c r="AA173" i="2"/>
  <c r="Z161" i="2"/>
  <c r="AB151" i="2"/>
  <c r="AC151" i="2" s="1"/>
  <c r="AD151" i="2" s="1"/>
  <c r="AF151" i="2" s="1"/>
  <c r="W151" i="2" s="1"/>
  <c r="AB137" i="2"/>
  <c r="AC137" i="2" s="1"/>
  <c r="AD137" i="2" s="1"/>
  <c r="AF137" i="2" s="1"/>
  <c r="W137" i="2" s="1"/>
  <c r="Z247" i="2"/>
  <c r="AA20" i="2"/>
  <c r="AB87" i="2"/>
  <c r="AC87" i="2" s="1"/>
  <c r="AD87" i="2" s="1"/>
  <c r="AF87" i="2" s="1"/>
  <c r="W87" i="2" s="1"/>
  <c r="Y247" i="2"/>
  <c r="AE247" i="2" s="1"/>
  <c r="AB243" i="2"/>
  <c r="AC243" i="2" s="1"/>
  <c r="AD243" i="2" s="1"/>
  <c r="AF243" i="2" s="1"/>
  <c r="W243" i="2" s="1"/>
  <c r="AB144" i="2"/>
  <c r="AC144" i="2" s="1"/>
  <c r="AD144" i="2" s="1"/>
  <c r="AF144" i="2" s="1"/>
  <c r="W144" i="2" s="1"/>
  <c r="Z192" i="2"/>
  <c r="Y193" i="2"/>
  <c r="AE193" i="2" s="1"/>
  <c r="Y197" i="2"/>
  <c r="AE197" i="2" s="1"/>
  <c r="Z217" i="2"/>
  <c r="AB141" i="2"/>
  <c r="AC141" i="2" s="1"/>
  <c r="AD141" i="2" s="1"/>
  <c r="AF141" i="2" s="1"/>
  <c r="W141" i="2" s="1"/>
  <c r="Z24" i="2"/>
  <c r="AB153" i="2"/>
  <c r="AC153" i="2" s="1"/>
  <c r="AD153" i="2" s="1"/>
  <c r="AF153" i="2" s="1"/>
  <c r="W153" i="2" s="1"/>
  <c r="Z248" i="2"/>
  <c r="Z176" i="2"/>
  <c r="AA215" i="2"/>
  <c r="AA52" i="2"/>
  <c r="Y124" i="2"/>
  <c r="AE124" i="2" s="1"/>
  <c r="AB75" i="2"/>
  <c r="AC75" i="2" s="1"/>
  <c r="AD75" i="2" s="1"/>
  <c r="AF75" i="2" s="1"/>
  <c r="W75" i="2" s="1"/>
  <c r="Z227" i="2"/>
  <c r="Y127" i="2"/>
  <c r="AE127" i="2" s="1"/>
  <c r="AA196" i="2"/>
  <c r="Y111" i="2"/>
  <c r="AE111" i="2" s="1"/>
  <c r="AB76" i="2"/>
  <c r="AC76" i="2" s="1"/>
  <c r="AD76" i="2" s="1"/>
  <c r="AF76" i="2" s="1"/>
  <c r="W76" i="2" s="1"/>
  <c r="AB218" i="2"/>
  <c r="AC218" i="2" s="1"/>
  <c r="AD218" i="2" s="1"/>
  <c r="AF218" i="2" s="1"/>
  <c r="W218" i="2" s="1"/>
  <c r="Y184" i="2"/>
  <c r="AE184" i="2" s="1"/>
  <c r="Y52" i="2"/>
  <c r="AE52" i="2" s="1"/>
  <c r="AB198" i="2"/>
  <c r="AC198" i="2" s="1"/>
  <c r="AD198" i="2" s="1"/>
  <c r="AF198" i="2" s="1"/>
  <c r="W198" i="2" s="1"/>
  <c r="AB89" i="2"/>
  <c r="AC89" i="2" s="1"/>
  <c r="AD89" i="2" s="1"/>
  <c r="AF89" i="2" s="1"/>
  <c r="W89" i="2" s="1"/>
  <c r="AB193" i="2"/>
  <c r="AC193" i="2" s="1"/>
  <c r="AD193" i="2" s="1"/>
  <c r="AF193" i="2" s="1"/>
  <c r="W193" i="2" s="1"/>
  <c r="AB175" i="2"/>
  <c r="AC175" i="2" s="1"/>
  <c r="AD175" i="2" s="1"/>
  <c r="AF175" i="2" s="1"/>
  <c r="W175" i="2" s="1"/>
  <c r="Z170" i="2"/>
  <c r="Z120" i="2"/>
  <c r="AA22" i="2"/>
  <c r="Z92" i="2"/>
  <c r="Y216" i="2"/>
  <c r="AE216" i="2" s="1"/>
  <c r="AB131" i="2"/>
  <c r="AC131" i="2" s="1"/>
  <c r="AD131" i="2" s="1"/>
  <c r="AF131" i="2" s="1"/>
  <c r="W131" i="2" s="1"/>
  <c r="Y137" i="2"/>
  <c r="AE137" i="2" s="1"/>
  <c r="AA31" i="2"/>
  <c r="Y65" i="2"/>
  <c r="AE65" i="2" s="1"/>
  <c r="Z110" i="2"/>
  <c r="Z118" i="2"/>
  <c r="Z185" i="2"/>
  <c r="AB24" i="2"/>
  <c r="AC24" i="2" s="1"/>
  <c r="AD24" i="2" s="1"/>
  <c r="AF24" i="2" s="1"/>
  <c r="W24" i="2" s="1"/>
  <c r="Z253" i="2"/>
  <c r="AA111" i="2"/>
  <c r="AB144" i="3"/>
  <c r="AC144" i="3" s="1"/>
  <c r="AD144" i="3" s="1"/>
  <c r="AF144" i="3" s="1"/>
  <c r="W144" i="3" s="1"/>
  <c r="AA6" i="3"/>
  <c r="AB124" i="3"/>
  <c r="AC124" i="3" s="1"/>
  <c r="AD124" i="3" s="1"/>
  <c r="AF124" i="3" s="1"/>
  <c r="W124" i="3" s="1"/>
  <c r="AB31" i="3"/>
  <c r="AC31" i="3" s="1"/>
  <c r="AD31" i="3" s="1"/>
  <c r="AF31" i="3" s="1"/>
  <c r="W31" i="3" s="1"/>
  <c r="AB184" i="2"/>
  <c r="AC184" i="2" s="1"/>
  <c r="AD184" i="2" s="1"/>
  <c r="AF184" i="2" s="1"/>
  <c r="W184" i="2" s="1"/>
  <c r="Y59" i="2"/>
  <c r="AE59" i="2" s="1"/>
  <c r="AA252" i="2"/>
  <c r="AA170" i="2"/>
  <c r="AB157" i="2"/>
  <c r="AC157" i="2" s="1"/>
  <c r="AD157" i="2" s="1"/>
  <c r="AF157" i="2" s="1"/>
  <c r="W157" i="2" s="1"/>
  <c r="AB79" i="2"/>
  <c r="AC79" i="2" s="1"/>
  <c r="AD79" i="2" s="1"/>
  <c r="AF79" i="2" s="1"/>
  <c r="W79" i="2" s="1"/>
  <c r="AB254" i="2"/>
  <c r="AC254" i="2" s="1"/>
  <c r="AD254" i="2" s="1"/>
  <c r="AF254" i="2" s="1"/>
  <c r="W254" i="2" s="1"/>
  <c r="AB114" i="2"/>
  <c r="AC114" i="2" s="1"/>
  <c r="AD114" i="2" s="1"/>
  <c r="AF114" i="2" s="1"/>
  <c r="W114" i="2" s="1"/>
  <c r="Z232" i="2"/>
  <c r="Z73" i="2"/>
  <c r="Z111" i="2"/>
  <c r="AB242" i="2"/>
  <c r="AC242" i="2" s="1"/>
  <c r="AD242" i="2" s="1"/>
  <c r="AF242" i="2" s="1"/>
  <c r="W242" i="2" s="1"/>
  <c r="Y69" i="2"/>
  <c r="AE69" i="2" s="1"/>
  <c r="Z60" i="2"/>
  <c r="AA57" i="2"/>
  <c r="AB212" i="2"/>
  <c r="AC212" i="2" s="1"/>
  <c r="AD212" i="2" s="1"/>
  <c r="AF212" i="2" s="1"/>
  <c r="W212" i="2" s="1"/>
  <c r="Y29" i="2"/>
  <c r="AE29" i="2" s="1"/>
  <c r="Z158" i="2"/>
  <c r="AA185" i="2"/>
  <c r="Z43" i="2"/>
  <c r="AA80" i="2"/>
  <c r="Y107" i="2"/>
  <c r="AE107" i="2" s="1"/>
  <c r="Y125" i="2"/>
  <c r="AE125" i="2" s="1"/>
  <c r="AB216" i="2"/>
  <c r="AC216" i="2" s="1"/>
  <c r="AD216" i="2" s="1"/>
  <c r="AF216" i="2" s="1"/>
  <c r="W216" i="2" s="1"/>
  <c r="AA82" i="2"/>
  <c r="AA37" i="2"/>
  <c r="AB213" i="2"/>
  <c r="AC213" i="2" s="1"/>
  <c r="AD213" i="2" s="1"/>
  <c r="AF213" i="2" s="1"/>
  <c r="W213" i="2" s="1"/>
  <c r="Z130" i="2"/>
  <c r="AB189" i="2"/>
  <c r="AC189" i="2" s="1"/>
  <c r="AD189" i="2" s="1"/>
  <c r="AF189" i="2" s="1"/>
  <c r="W189" i="2" s="1"/>
  <c r="Z77" i="2"/>
  <c r="AB16" i="2"/>
  <c r="AC16" i="2" s="1"/>
  <c r="AD16" i="2" s="1"/>
  <c r="AF16" i="2" s="1"/>
  <c r="W16" i="2" s="1"/>
  <c r="Z249" i="2"/>
  <c r="Z109" i="2"/>
  <c r="AB183" i="2"/>
  <c r="AC183" i="2" s="1"/>
  <c r="AD183" i="2" s="1"/>
  <c r="AF183" i="2" s="1"/>
  <c r="W183" i="2" s="1"/>
  <c r="AA226" i="2"/>
  <c r="Y173" i="2"/>
  <c r="AE173" i="2" s="1"/>
  <c r="AA91" i="2"/>
  <c r="Y34" i="2"/>
  <c r="AE34" i="2" s="1"/>
  <c r="AB135" i="2"/>
  <c r="AC135" i="2" s="1"/>
  <c r="AD135" i="2" s="1"/>
  <c r="AF135" i="2" s="1"/>
  <c r="W135" i="2" s="1"/>
  <c r="Y13" i="2"/>
  <c r="AE13" i="2" s="1"/>
  <c r="AB9" i="2"/>
  <c r="AC9" i="2" s="1"/>
  <c r="AD9" i="2" s="1"/>
  <c r="AF9" i="2" s="1"/>
  <c r="W9" i="2" s="1"/>
  <c r="AB173" i="2"/>
  <c r="AC173" i="2" s="1"/>
  <c r="AD173" i="2" s="1"/>
  <c r="AF173" i="2" s="1"/>
  <c r="W173" i="2" s="1"/>
  <c r="Y177" i="2"/>
  <c r="AE177" i="2" s="1"/>
  <c r="Z68" i="2"/>
  <c r="AA133" i="2"/>
  <c r="AA64" i="2"/>
  <c r="AB180" i="2"/>
  <c r="AC180" i="2" s="1"/>
  <c r="AD180" i="2" s="1"/>
  <c r="AF180" i="2" s="1"/>
  <c r="W180" i="2" s="1"/>
  <c r="Y57" i="2"/>
  <c r="AE57" i="2" s="1"/>
  <c r="Z133" i="2"/>
  <c r="AA58" i="2"/>
  <c r="Z207" i="2"/>
  <c r="AA59" i="2"/>
  <c r="AB162" i="2"/>
  <c r="AC162" i="2" s="1"/>
  <c r="AD162" i="2" s="1"/>
  <c r="AF162" i="2" s="1"/>
  <c r="W162" i="2" s="1"/>
  <c r="Y102" i="2"/>
  <c r="AE102" i="2" s="1"/>
  <c r="AB234" i="2"/>
  <c r="AC234" i="2" s="1"/>
  <c r="AD234" i="2" s="1"/>
  <c r="AF234" i="2" s="1"/>
  <c r="W234" i="2" s="1"/>
  <c r="Y47" i="2"/>
  <c r="AE47" i="2" s="1"/>
  <c r="AA116" i="2"/>
  <c r="AA98" i="3"/>
  <c r="Z74" i="3"/>
  <c r="Y102" i="3"/>
  <c r="AE102" i="3" s="1"/>
  <c r="Z116" i="3"/>
  <c r="Z10" i="6"/>
  <c r="AA6" i="6"/>
  <c r="Z200" i="6"/>
  <c r="AB127" i="2"/>
  <c r="AC127" i="2" s="1"/>
  <c r="AD127" i="2" s="1"/>
  <c r="AF127" i="2" s="1"/>
  <c r="W127" i="2" s="1"/>
  <c r="Z219" i="2"/>
  <c r="Y95" i="2"/>
  <c r="AE95" i="2" s="1"/>
  <c r="AA205" i="2"/>
  <c r="Z82" i="2"/>
  <c r="Z57" i="2"/>
  <c r="AB246" i="2"/>
  <c r="AC246" i="2" s="1"/>
  <c r="AD246" i="2" s="1"/>
  <c r="AF246" i="2" s="1"/>
  <c r="W246" i="2" s="1"/>
  <c r="Y236" i="2"/>
  <c r="AE236" i="2" s="1"/>
  <c r="Y180" i="2"/>
  <c r="AE180" i="2" s="1"/>
  <c r="AB155" i="2"/>
  <c r="AC155" i="2" s="1"/>
  <c r="AD155" i="2" s="1"/>
  <c r="AF155" i="2" s="1"/>
  <c r="W155" i="2" s="1"/>
  <c r="Z165" i="2"/>
  <c r="Z20" i="2"/>
  <c r="AA236" i="2"/>
  <c r="Y249" i="2"/>
  <c r="AE249" i="2" s="1"/>
  <c r="Y41" i="2"/>
  <c r="AE41" i="2" s="1"/>
  <c r="Z211" i="2"/>
  <c r="Z242" i="2"/>
  <c r="Z169" i="2"/>
  <c r="AA129" i="2"/>
  <c r="Y66" i="2"/>
  <c r="AE66" i="2" s="1"/>
  <c r="Y114" i="2"/>
  <c r="AE114" i="2" s="1"/>
  <c r="AB45" i="2"/>
  <c r="AC45" i="2" s="1"/>
  <c r="AD45" i="2" s="1"/>
  <c r="AF45" i="2" s="1"/>
  <c r="W45" i="2" s="1"/>
  <c r="Z121" i="2"/>
  <c r="AB123" i="2"/>
  <c r="AC123" i="2" s="1"/>
  <c r="AD123" i="2" s="1"/>
  <c r="AF123" i="2" s="1"/>
  <c r="W123" i="2" s="1"/>
  <c r="AB41" i="2"/>
  <c r="AC41" i="2" s="1"/>
  <c r="AD41" i="2" s="1"/>
  <c r="AF41" i="2" s="1"/>
  <c r="W41" i="2" s="1"/>
  <c r="Y24" i="2"/>
  <c r="AE24" i="2" s="1"/>
  <c r="Y130" i="2"/>
  <c r="AE130" i="2" s="1"/>
  <c r="AA204" i="2"/>
  <c r="AB44" i="2"/>
  <c r="AC44" i="2" s="1"/>
  <c r="AD44" i="2" s="1"/>
  <c r="AF44" i="2" s="1"/>
  <c r="W44" i="2" s="1"/>
  <c r="Z76" i="2"/>
  <c r="AA238" i="2"/>
  <c r="Y202" i="2"/>
  <c r="AE202" i="2" s="1"/>
  <c r="AB31" i="2"/>
  <c r="AC31" i="2" s="1"/>
  <c r="AD31" i="2" s="1"/>
  <c r="AF31" i="2" s="1"/>
  <c r="W31" i="2" s="1"/>
  <c r="Z81" i="2"/>
  <c r="Z62" i="2"/>
  <c r="AA102" i="2"/>
  <c r="AA105" i="2"/>
  <c r="AB66" i="2"/>
  <c r="AC66" i="2" s="1"/>
  <c r="AD66" i="2" s="1"/>
  <c r="AF66" i="2" s="1"/>
  <c r="W66" i="2" s="1"/>
  <c r="Y23" i="2"/>
  <c r="AE23" i="2" s="1"/>
  <c r="AB130" i="2"/>
  <c r="AC130" i="2" s="1"/>
  <c r="AD130" i="2" s="1"/>
  <c r="AF130" i="2" s="1"/>
  <c r="W130" i="2" s="1"/>
  <c r="Y98" i="2"/>
  <c r="AE98" i="2" s="1"/>
  <c r="Z203" i="2"/>
  <c r="AA117" i="2"/>
  <c r="AA235" i="2"/>
  <c r="Z131" i="2"/>
  <c r="AA38" i="2"/>
  <c r="Y43" i="2"/>
  <c r="AE43" i="2" s="1"/>
  <c r="Z39" i="2"/>
  <c r="Z197" i="2"/>
  <c r="AA254" i="2"/>
  <c r="Y252" i="2"/>
  <c r="AE252" i="2" s="1"/>
  <c r="AA18" i="2"/>
  <c r="Z96" i="2"/>
  <c r="Y171" i="2"/>
  <c r="AE171" i="2" s="1"/>
  <c r="Z239" i="2"/>
  <c r="Z136" i="2"/>
  <c r="AB159" i="2"/>
  <c r="AC159" i="2" s="1"/>
  <c r="AD159" i="2" s="1"/>
  <c r="AF159" i="2" s="1"/>
  <c r="W159" i="2" s="1"/>
  <c r="AB221" i="2"/>
  <c r="AC221" i="2" s="1"/>
  <c r="AD221" i="2" s="1"/>
  <c r="AF221" i="2" s="1"/>
  <c r="W221" i="2" s="1"/>
  <c r="Z254" i="3"/>
  <c r="AB108" i="3"/>
  <c r="AC108" i="3" s="1"/>
  <c r="AD108" i="3" s="1"/>
  <c r="AF108" i="3" s="1"/>
  <c r="W108" i="3" s="1"/>
  <c r="AA76" i="3"/>
  <c r="Y196" i="3"/>
  <c r="AE196" i="3" s="1"/>
  <c r="AB158" i="6"/>
  <c r="AC158" i="6" s="1"/>
  <c r="AD158" i="6" s="1"/>
  <c r="AF158" i="6" s="1"/>
  <c r="W158" i="6" s="1"/>
  <c r="Y92" i="6"/>
  <c r="AE92" i="6" s="1"/>
  <c r="AA119" i="6"/>
  <c r="AA62" i="6"/>
  <c r="AB11" i="6"/>
  <c r="AA24" i="6"/>
  <c r="AA244" i="6"/>
  <c r="AA7" i="2"/>
  <c r="Z137" i="2"/>
  <c r="AA120" i="2"/>
  <c r="AB60" i="2"/>
  <c r="AC60" i="2" s="1"/>
  <c r="AD60" i="2" s="1"/>
  <c r="AF60" i="2" s="1"/>
  <c r="W60" i="2" s="1"/>
  <c r="Y74" i="2"/>
  <c r="AE74" i="2" s="1"/>
  <c r="AA182" i="2"/>
  <c r="AB81" i="2"/>
  <c r="AC81" i="2" s="1"/>
  <c r="AD81" i="2" s="1"/>
  <c r="AF81" i="2" s="1"/>
  <c r="W81" i="2" s="1"/>
  <c r="AA201" i="2"/>
  <c r="Y92" i="2"/>
  <c r="AE92" i="2" s="1"/>
  <c r="AA86" i="2"/>
  <c r="AB36" i="2"/>
  <c r="AC36" i="2" s="1"/>
  <c r="AD36" i="2" s="1"/>
  <c r="AF36" i="2" s="1"/>
  <c r="W36" i="2" s="1"/>
  <c r="AB171" i="2"/>
  <c r="AC171" i="2" s="1"/>
  <c r="AD171" i="2" s="1"/>
  <c r="AF171" i="2" s="1"/>
  <c r="W171" i="2" s="1"/>
  <c r="Y211" i="2"/>
  <c r="AE211" i="2" s="1"/>
  <c r="Y218" i="2"/>
  <c r="AE218" i="2" s="1"/>
  <c r="Z102" i="2"/>
  <c r="Z150" i="2"/>
  <c r="Y213" i="2"/>
  <c r="AE213" i="2" s="1"/>
  <c r="Z216" i="2"/>
  <c r="AB57" i="2"/>
  <c r="AC57" i="2" s="1"/>
  <c r="AD57" i="2" s="1"/>
  <c r="AF57" i="2" s="1"/>
  <c r="W57" i="2" s="1"/>
  <c r="Y64" i="2"/>
  <c r="AE64" i="2" s="1"/>
  <c r="AA21" i="2"/>
  <c r="Y133" i="2"/>
  <c r="AE133" i="2" s="1"/>
  <c r="Y60" i="2"/>
  <c r="AE60" i="2" s="1"/>
  <c r="Z16" i="2"/>
  <c r="Y155" i="2"/>
  <c r="AE155" i="2" s="1"/>
  <c r="Y146" i="2"/>
  <c r="AE146" i="2" s="1"/>
  <c r="Y134" i="2"/>
  <c r="AE134" i="2" s="1"/>
  <c r="AA132" i="2"/>
  <c r="Y28" i="2"/>
  <c r="AE28" i="2" s="1"/>
  <c r="AB72" i="2"/>
  <c r="AC72" i="2" s="1"/>
  <c r="AD72" i="2" s="1"/>
  <c r="AF72" i="2" s="1"/>
  <c r="W72" i="2" s="1"/>
  <c r="AA200" i="2"/>
  <c r="AB247" i="2"/>
  <c r="AC247" i="2" s="1"/>
  <c r="AD247" i="2" s="1"/>
  <c r="AF247" i="2" s="1"/>
  <c r="W247" i="2" s="1"/>
  <c r="AB30" i="2"/>
  <c r="AC30" i="2" s="1"/>
  <c r="AD30" i="2" s="1"/>
  <c r="AF30" i="2" s="1"/>
  <c r="W30" i="2" s="1"/>
  <c r="AB161" i="2"/>
  <c r="AC161" i="2" s="1"/>
  <c r="AD161" i="2" s="1"/>
  <c r="AF161" i="2" s="1"/>
  <c r="W161" i="2" s="1"/>
  <c r="Z32" i="2"/>
  <c r="Z224" i="2"/>
  <c r="Z44" i="2"/>
  <c r="AA78" i="2"/>
  <c r="Y104" i="2"/>
  <c r="AE104" i="2" s="1"/>
  <c r="Z204" i="2"/>
  <c r="Y195" i="2"/>
  <c r="AE195" i="2" s="1"/>
  <c r="AB174" i="2"/>
  <c r="AC174" i="2" s="1"/>
  <c r="AD174" i="2" s="1"/>
  <c r="AF174" i="2" s="1"/>
  <c r="W174" i="2" s="1"/>
  <c r="AA94" i="2"/>
  <c r="AA99" i="2"/>
  <c r="Y103" i="2"/>
  <c r="AE103" i="2" s="1"/>
  <c r="AA23" i="2"/>
  <c r="AB229" i="2"/>
  <c r="AC229" i="2" s="1"/>
  <c r="AD229" i="2" s="1"/>
  <c r="AF229" i="2" s="1"/>
  <c r="W229" i="2" s="1"/>
  <c r="Z98" i="2"/>
  <c r="Y237" i="2"/>
  <c r="AE237" i="2" s="1"/>
  <c r="AA85" i="2"/>
  <c r="AB145" i="2"/>
  <c r="AC145" i="2" s="1"/>
  <c r="AD145" i="2" s="1"/>
  <c r="AF145" i="2" s="1"/>
  <c r="W145" i="2" s="1"/>
  <c r="Y115" i="2"/>
  <c r="AE115" i="2" s="1"/>
  <c r="Y178" i="2"/>
  <c r="AE178" i="2" s="1"/>
  <c r="Z123" i="2"/>
  <c r="Y250" i="2"/>
  <c r="AE250" i="2" s="1"/>
  <c r="Y67" i="3"/>
  <c r="AE67" i="3" s="1"/>
  <c r="Z39" i="3"/>
  <c r="AB100" i="3"/>
  <c r="AC100" i="3" s="1"/>
  <c r="AD100" i="3" s="1"/>
  <c r="AF100" i="3" s="1"/>
  <c r="W100" i="3" s="1"/>
  <c r="Y27" i="2"/>
  <c r="AE27" i="2" s="1"/>
  <c r="Y214" i="2"/>
  <c r="AE214" i="2" s="1"/>
  <c r="AA32" i="2"/>
  <c r="AA49" i="2"/>
  <c r="Z100" i="2"/>
  <c r="Z200" i="2"/>
  <c r="Y231" i="2"/>
  <c r="AE231" i="2" s="1"/>
  <c r="Y119" i="2"/>
  <c r="AE119" i="2" s="1"/>
  <c r="AB239" i="2"/>
  <c r="AC239" i="2" s="1"/>
  <c r="AD239" i="2" s="1"/>
  <c r="AF239" i="2" s="1"/>
  <c r="W239" i="2" s="1"/>
  <c r="AB176" i="2"/>
  <c r="AC176" i="2" s="1"/>
  <c r="AD176" i="2" s="1"/>
  <c r="AF176" i="2" s="1"/>
  <c r="W176" i="2" s="1"/>
  <c r="AA245" i="2"/>
  <c r="Y121" i="2"/>
  <c r="AE121" i="2" s="1"/>
  <c r="Y110" i="2"/>
  <c r="AE110" i="2" s="1"/>
  <c r="Z117" i="2"/>
  <c r="AA217" i="2"/>
  <c r="AA130" i="2"/>
  <c r="AB69" i="2"/>
  <c r="AC69" i="2" s="1"/>
  <c r="AD69" i="2" s="1"/>
  <c r="AF69" i="2" s="1"/>
  <c r="W69" i="2" s="1"/>
  <c r="Z54" i="2"/>
  <c r="Z91" i="2"/>
  <c r="Y147" i="2"/>
  <c r="AE147" i="2" s="1"/>
  <c r="Y152" i="2"/>
  <c r="AE152" i="2" s="1"/>
  <c r="AA106" i="2"/>
  <c r="Z223" i="2"/>
  <c r="AA74" i="2"/>
  <c r="Y246" i="2"/>
  <c r="AE246" i="2" s="1"/>
  <c r="Z23" i="2"/>
  <c r="AA101" i="2"/>
  <c r="AA124" i="2"/>
  <c r="Y93" i="2"/>
  <c r="AE93" i="2" s="1"/>
  <c r="AA96" i="2"/>
  <c r="AA104" i="2"/>
  <c r="Z244" i="2"/>
  <c r="Z154" i="2"/>
  <c r="Y244" i="2"/>
  <c r="AE244" i="2" s="1"/>
  <c r="AB150" i="2"/>
  <c r="AC150" i="2" s="1"/>
  <c r="AD150" i="2" s="1"/>
  <c r="AF150" i="2" s="1"/>
  <c r="W150" i="2" s="1"/>
  <c r="AA243" i="2"/>
  <c r="Y85" i="2"/>
  <c r="AE85" i="2" s="1"/>
  <c r="AB190" i="2"/>
  <c r="AC190" i="2" s="1"/>
  <c r="AD190" i="2" s="1"/>
  <c r="AF190" i="2" s="1"/>
  <c r="W190" i="2" s="1"/>
  <c r="AB204" i="2"/>
  <c r="AC204" i="2" s="1"/>
  <c r="AD204" i="2" s="1"/>
  <c r="AF204" i="2" s="1"/>
  <c r="W204" i="2" s="1"/>
  <c r="Z182" i="2"/>
  <c r="AA88" i="2"/>
  <c r="Y187" i="2"/>
  <c r="AE187" i="2" s="1"/>
  <c r="Z175" i="2"/>
  <c r="Z104" i="2"/>
  <c r="Z220" i="2"/>
  <c r="Z94" i="2"/>
  <c r="Z167" i="2"/>
  <c r="Z27" i="2"/>
  <c r="AA172" i="2"/>
  <c r="AB210" i="2"/>
  <c r="AC210" i="2" s="1"/>
  <c r="AD210" i="2" s="1"/>
  <c r="AF210" i="2" s="1"/>
  <c r="W210" i="2" s="1"/>
  <c r="AA144" i="2"/>
  <c r="Y172" i="2"/>
  <c r="AE172" i="2" s="1"/>
  <c r="Z215" i="2"/>
  <c r="AA191" i="2"/>
  <c r="Y108" i="2"/>
  <c r="AE108" i="2" s="1"/>
  <c r="AA192" i="2"/>
  <c r="AB139" i="2"/>
  <c r="AC139" i="2" s="1"/>
  <c r="AD139" i="2" s="1"/>
  <c r="AF139" i="2" s="1"/>
  <c r="W139" i="2" s="1"/>
  <c r="AB91" i="2"/>
  <c r="AC91" i="2" s="1"/>
  <c r="AD91" i="2" s="1"/>
  <c r="AF91" i="2" s="1"/>
  <c r="W91" i="2" s="1"/>
  <c r="AB224" i="2"/>
  <c r="AC224" i="2" s="1"/>
  <c r="AD224" i="2" s="1"/>
  <c r="AF224" i="2" s="1"/>
  <c r="W224" i="2" s="1"/>
  <c r="AA97" i="2"/>
  <c r="Y72" i="2"/>
  <c r="AE72" i="2" s="1"/>
  <c r="AB214" i="2"/>
  <c r="AC214" i="2" s="1"/>
  <c r="AD214" i="2" s="1"/>
  <c r="AF214" i="2" s="1"/>
  <c r="W214" i="2" s="1"/>
  <c r="AB14" i="2"/>
  <c r="AA126" i="2"/>
  <c r="Y182" i="2"/>
  <c r="AE182" i="2" s="1"/>
  <c r="Y84" i="2"/>
  <c r="AE84" i="2" s="1"/>
  <c r="Z132" i="2"/>
  <c r="Z194" i="2"/>
  <c r="AA66" i="2"/>
  <c r="Z212" i="2"/>
  <c r="AA150" i="2"/>
  <c r="AA160" i="2"/>
  <c r="AA68" i="2"/>
  <c r="Y201" i="2"/>
  <c r="AE201" i="2" s="1"/>
  <c r="Z22" i="2"/>
  <c r="AA87" i="2"/>
  <c r="AB148" i="2"/>
  <c r="AC148" i="2" s="1"/>
  <c r="AD148" i="2" s="1"/>
  <c r="AF148" i="2" s="1"/>
  <c r="W148" i="2" s="1"/>
  <c r="AA225" i="2"/>
  <c r="Z187" i="2"/>
  <c r="AB252" i="2"/>
  <c r="AC252" i="2" s="1"/>
  <c r="AD252" i="2" s="1"/>
  <c r="AF252" i="2" s="1"/>
  <c r="W252" i="2" s="1"/>
  <c r="AB20" i="2"/>
  <c r="AB74" i="2"/>
  <c r="AC74" i="2" s="1"/>
  <c r="AD74" i="2" s="1"/>
  <c r="AF74" i="2" s="1"/>
  <c r="W74" i="2" s="1"/>
  <c r="Y20" i="2"/>
  <c r="Z231" i="2"/>
  <c r="AA75" i="2"/>
  <c r="Y255" i="2"/>
  <c r="AE255" i="2" s="1"/>
  <c r="Z209" i="2"/>
  <c r="Z125" i="2"/>
  <c r="Y113" i="2"/>
  <c r="AE113" i="2" s="1"/>
  <c r="AA198" i="2"/>
  <c r="AA72" i="2"/>
  <c r="AB227" i="2"/>
  <c r="AC227" i="2" s="1"/>
  <c r="AD227" i="2" s="1"/>
  <c r="AF227" i="2" s="1"/>
  <c r="W227" i="2" s="1"/>
  <c r="AB232" i="2"/>
  <c r="AC232" i="2" s="1"/>
  <c r="AD232" i="2" s="1"/>
  <c r="AF232" i="2" s="1"/>
  <c r="W232" i="2" s="1"/>
  <c r="Z97" i="2"/>
  <c r="AB179" i="2"/>
  <c r="AC179" i="2" s="1"/>
  <c r="AD179" i="2" s="1"/>
  <c r="AF179" i="2" s="1"/>
  <c r="W179" i="2" s="1"/>
  <c r="Y223" i="2"/>
  <c r="AE223" i="2" s="1"/>
  <c r="AA43" i="2"/>
  <c r="Y140" i="2"/>
  <c r="AE140" i="2" s="1"/>
  <c r="AA181" i="2"/>
  <c r="AB133" i="2"/>
  <c r="AC133" i="2" s="1"/>
  <c r="AD133" i="2" s="1"/>
  <c r="AF133" i="2" s="1"/>
  <c r="W133" i="2" s="1"/>
  <c r="AA147" i="2"/>
  <c r="Z66" i="2"/>
  <c r="Z126" i="2"/>
  <c r="AB34" i="2"/>
  <c r="AC34" i="2" s="1"/>
  <c r="AD34" i="2" s="1"/>
  <c r="AF34" i="2" s="1"/>
  <c r="W34" i="2" s="1"/>
  <c r="Y6" i="2"/>
  <c r="Y58" i="2"/>
  <c r="AE58" i="2" s="1"/>
  <c r="AA214" i="2"/>
  <c r="AB140" i="2"/>
  <c r="AC140" i="2" s="1"/>
  <c r="AD140" i="2" s="1"/>
  <c r="AF140" i="2" s="1"/>
  <c r="W140" i="2" s="1"/>
  <c r="AB51" i="2"/>
  <c r="AC51" i="2" s="1"/>
  <c r="AD51" i="2" s="1"/>
  <c r="AF51" i="2" s="1"/>
  <c r="W51" i="2" s="1"/>
  <c r="AB201" i="2"/>
  <c r="AC201" i="2" s="1"/>
  <c r="AD201" i="2" s="1"/>
  <c r="AF201" i="2" s="1"/>
  <c r="W201" i="2" s="1"/>
  <c r="AB231" i="2"/>
  <c r="AC231" i="2" s="1"/>
  <c r="AD231" i="2" s="1"/>
  <c r="AF231" i="2" s="1"/>
  <c r="W231" i="2" s="1"/>
  <c r="AA11" i="2"/>
  <c r="AA61" i="2"/>
  <c r="AA76" i="2"/>
  <c r="Z160" i="2"/>
  <c r="AB8" i="2"/>
  <c r="AC8" i="2" s="1"/>
  <c r="AD8" i="2" s="1"/>
  <c r="AF8" i="2" s="1"/>
  <c r="W8" i="2" s="1"/>
  <c r="Z56" i="2"/>
  <c r="Y82" i="2"/>
  <c r="AE82" i="2" s="1"/>
  <c r="Z202" i="2"/>
  <c r="AB43" i="2"/>
  <c r="AC43" i="2" s="1"/>
  <c r="AD43" i="2" s="1"/>
  <c r="AF43" i="2" s="1"/>
  <c r="W43" i="2" s="1"/>
  <c r="Y215" i="2"/>
  <c r="AE215" i="2" s="1"/>
  <c r="AA184" i="2"/>
  <c r="AA162" i="2"/>
  <c r="Y153" i="2"/>
  <c r="AE153" i="2" s="1"/>
  <c r="AB120" i="2"/>
  <c r="AC120" i="2" s="1"/>
  <c r="AD120" i="2" s="1"/>
  <c r="AF120" i="2" s="1"/>
  <c r="W120" i="2" s="1"/>
  <c r="AA123" i="2"/>
  <c r="AB28" i="2"/>
  <c r="AC28" i="2" s="1"/>
  <c r="AD28" i="2" s="1"/>
  <c r="AF28" i="2" s="1"/>
  <c r="W28" i="2" s="1"/>
  <c r="AB163" i="2"/>
  <c r="AC163" i="2" s="1"/>
  <c r="AD163" i="2" s="1"/>
  <c r="AF163" i="2" s="1"/>
  <c r="W163" i="2" s="1"/>
  <c r="AB185" i="2"/>
  <c r="AC185" i="2" s="1"/>
  <c r="AD185" i="2" s="1"/>
  <c r="AF185" i="2" s="1"/>
  <c r="W185" i="2" s="1"/>
  <c r="Z236" i="2"/>
  <c r="AB165" i="2"/>
  <c r="AC165" i="2" s="1"/>
  <c r="AD165" i="2" s="1"/>
  <c r="AF165" i="2" s="1"/>
  <c r="W165" i="2" s="1"/>
  <c r="AB96" i="2"/>
  <c r="AC96" i="2" s="1"/>
  <c r="AD96" i="2" s="1"/>
  <c r="AF96" i="2" s="1"/>
  <c r="W96" i="2" s="1"/>
  <c r="Z127" i="2"/>
  <c r="Y144" i="2"/>
  <c r="AE144" i="2" s="1"/>
  <c r="Y129" i="2"/>
  <c r="AE129" i="2" s="1"/>
  <c r="Z30" i="2"/>
  <c r="AA188" i="2"/>
  <c r="AA149" i="2"/>
  <c r="AA195" i="2"/>
  <c r="Z173" i="2"/>
  <c r="Z113" i="2"/>
  <c r="Y8" i="2"/>
  <c r="AE8" i="2" s="1"/>
  <c r="AA206" i="2"/>
  <c r="Z142" i="2"/>
  <c r="Z145" i="2"/>
  <c r="AB90" i="2"/>
  <c r="AC90" i="2" s="1"/>
  <c r="AD90" i="2" s="1"/>
  <c r="AF90" i="2" s="1"/>
  <c r="W90" i="2" s="1"/>
  <c r="Z190" i="2"/>
  <c r="Z71" i="2"/>
  <c r="AB241" i="2"/>
  <c r="AC241" i="2" s="1"/>
  <c r="AD241" i="2" s="1"/>
  <c r="AF241" i="2" s="1"/>
  <c r="W241" i="2" s="1"/>
  <c r="Y30" i="2"/>
  <c r="AE30" i="2" s="1"/>
  <c r="AB209" i="2"/>
  <c r="AC209" i="2" s="1"/>
  <c r="AD209" i="2" s="1"/>
  <c r="AF209" i="2" s="1"/>
  <c r="W209" i="2" s="1"/>
  <c r="AA193" i="2"/>
  <c r="AB85" i="2"/>
  <c r="AC85" i="2" s="1"/>
  <c r="AD85" i="2" s="1"/>
  <c r="AF85" i="2" s="1"/>
  <c r="W85" i="2" s="1"/>
  <c r="Y198" i="2"/>
  <c r="AE198" i="2" s="1"/>
  <c r="AA93" i="2"/>
  <c r="AB164" i="2"/>
  <c r="AC164" i="2" s="1"/>
  <c r="AD164" i="2" s="1"/>
  <c r="AF164" i="2" s="1"/>
  <c r="W164" i="2" s="1"/>
  <c r="AB50" i="2"/>
  <c r="AC50" i="2" s="1"/>
  <c r="AD50" i="2" s="1"/>
  <c r="AF50" i="2" s="1"/>
  <c r="W50" i="2" s="1"/>
  <c r="AB128" i="2"/>
  <c r="AC128" i="2" s="1"/>
  <c r="AD128" i="2" s="1"/>
  <c r="AF128" i="2" s="1"/>
  <c r="W128" i="2" s="1"/>
  <c r="AA62" i="2"/>
  <c r="AB251" i="2"/>
  <c r="AC251" i="2" s="1"/>
  <c r="AD251" i="2" s="1"/>
  <c r="AF251" i="2" s="1"/>
  <c r="W251" i="2" s="1"/>
  <c r="AB112" i="2"/>
  <c r="AC112" i="2" s="1"/>
  <c r="AD112" i="2" s="1"/>
  <c r="AF112" i="2" s="1"/>
  <c r="W112" i="2" s="1"/>
  <c r="AB172" i="2"/>
  <c r="AC172" i="2" s="1"/>
  <c r="AD172" i="2" s="1"/>
  <c r="AF172" i="2" s="1"/>
  <c r="W172" i="2" s="1"/>
  <c r="Y169" i="2"/>
  <c r="AE169" i="2" s="1"/>
  <c r="Y122" i="2"/>
  <c r="AE122" i="2" s="1"/>
  <c r="AB156" i="2"/>
  <c r="AC156" i="2" s="1"/>
  <c r="AD156" i="2" s="1"/>
  <c r="AF156" i="2" s="1"/>
  <c r="W156" i="2" s="1"/>
  <c r="AB249" i="2"/>
  <c r="AC249" i="2" s="1"/>
  <c r="AD249" i="2" s="1"/>
  <c r="AF249" i="2" s="1"/>
  <c r="W249" i="2" s="1"/>
  <c r="AA14" i="2"/>
  <c r="Y61" i="2"/>
  <c r="AE61" i="2" s="1"/>
  <c r="AA83" i="2"/>
  <c r="Y78" i="2"/>
  <c r="AE78" i="2" s="1"/>
  <c r="AA227" i="2"/>
  <c r="AB170" i="2"/>
  <c r="AC170" i="2" s="1"/>
  <c r="AD170" i="2" s="1"/>
  <c r="AF170" i="2" s="1"/>
  <c r="W170" i="2" s="1"/>
  <c r="AB15" i="2"/>
  <c r="AC15" i="2" s="1"/>
  <c r="AD15" i="2" s="1"/>
  <c r="AF15" i="2" s="1"/>
  <c r="W15" i="2" s="1"/>
  <c r="AB166" i="2"/>
  <c r="AC166" i="2" s="1"/>
  <c r="AD166" i="2" s="1"/>
  <c r="AF166" i="2" s="1"/>
  <c r="W166" i="2" s="1"/>
  <c r="Z87" i="2"/>
  <c r="AA110" i="2"/>
  <c r="AB49" i="2"/>
  <c r="AC49" i="2" s="1"/>
  <c r="AD49" i="2" s="1"/>
  <c r="AF49" i="2" s="1"/>
  <c r="W49" i="2" s="1"/>
  <c r="Z198" i="2"/>
  <c r="AB223" i="2"/>
  <c r="AC223" i="2" s="1"/>
  <c r="AD223" i="2" s="1"/>
  <c r="AF223" i="2" s="1"/>
  <c r="W223" i="2" s="1"/>
  <c r="Y159" i="2"/>
  <c r="AE159" i="2" s="1"/>
  <c r="AA251" i="2"/>
  <c r="Y51" i="2"/>
  <c r="AE51" i="2" s="1"/>
  <c r="Y233" i="2"/>
  <c r="AE233" i="2" s="1"/>
  <c r="Z237" i="2"/>
  <c r="Z186" i="2"/>
  <c r="Z48" i="2"/>
  <c r="Y240" i="2"/>
  <c r="AE240" i="2" s="1"/>
  <c r="AB104" i="2"/>
  <c r="AC104" i="2" s="1"/>
  <c r="AD104" i="2" s="1"/>
  <c r="AF104" i="2" s="1"/>
  <c r="W104" i="2" s="1"/>
  <c r="AA255" i="2"/>
  <c r="AA165" i="2"/>
  <c r="AB152" i="2"/>
  <c r="AC152" i="2" s="1"/>
  <c r="AD152" i="2" s="1"/>
  <c r="AF152" i="2" s="1"/>
  <c r="W152" i="2" s="1"/>
  <c r="Y179" i="2"/>
  <c r="AE179" i="2" s="1"/>
  <c r="AB196" i="2"/>
  <c r="AC196" i="2" s="1"/>
  <c r="AD196" i="2" s="1"/>
  <c r="AF196" i="2" s="1"/>
  <c r="W196" i="2" s="1"/>
  <c r="AB102" i="2"/>
  <c r="AC102" i="2" s="1"/>
  <c r="AD102" i="2" s="1"/>
  <c r="AF102" i="2" s="1"/>
  <c r="W102" i="2" s="1"/>
  <c r="AA239" i="2"/>
  <c r="AB178" i="2"/>
  <c r="AC178" i="2" s="1"/>
  <c r="AD178" i="2" s="1"/>
  <c r="AF178" i="2" s="1"/>
  <c r="W178" i="2" s="1"/>
  <c r="Z196" i="2"/>
  <c r="Y38" i="2"/>
  <c r="AE38" i="2" s="1"/>
  <c r="Y239" i="2"/>
  <c r="AE239" i="2" s="1"/>
  <c r="Z42" i="2"/>
  <c r="AB138" i="2"/>
  <c r="AC138" i="2" s="1"/>
  <c r="AD138" i="2" s="1"/>
  <c r="AF138" i="2" s="1"/>
  <c r="W138" i="2" s="1"/>
  <c r="AB29" i="2"/>
  <c r="AC29" i="2" s="1"/>
  <c r="AD29" i="2" s="1"/>
  <c r="AF29" i="2" s="1"/>
  <c r="W29" i="2" s="1"/>
  <c r="Z65" i="2"/>
  <c r="AA118" i="2"/>
  <c r="AA136" i="2"/>
  <c r="AB32" i="2"/>
  <c r="AC32" i="2" s="1"/>
  <c r="AD32" i="2" s="1"/>
  <c r="AF32" i="2" s="1"/>
  <c r="W32" i="2" s="1"/>
  <c r="AA212" i="2"/>
  <c r="Z37" i="2"/>
  <c r="Z53" i="2"/>
  <c r="AA142" i="2"/>
  <c r="AB103" i="2"/>
  <c r="AC103" i="2" s="1"/>
  <c r="AD103" i="2" s="1"/>
  <c r="AF103" i="2" s="1"/>
  <c r="W103" i="2" s="1"/>
  <c r="Z112" i="2"/>
  <c r="AB237" i="2"/>
  <c r="AC237" i="2" s="1"/>
  <c r="AD237" i="2" s="1"/>
  <c r="AF237" i="2" s="1"/>
  <c r="W237" i="2" s="1"/>
  <c r="Z184" i="2"/>
  <c r="AA134" i="2"/>
  <c r="Z119" i="2"/>
  <c r="Y245" i="2"/>
  <c r="AE245" i="2" s="1"/>
  <c r="Y150" i="2"/>
  <c r="AE150" i="2" s="1"/>
  <c r="AA6" i="2"/>
  <c r="AB77" i="2"/>
  <c r="AC77" i="2" s="1"/>
  <c r="AD77" i="2" s="1"/>
  <c r="AF77" i="2" s="1"/>
  <c r="W77" i="2" s="1"/>
  <c r="Y161" i="2"/>
  <c r="AE161" i="2" s="1"/>
  <c r="AB222" i="2"/>
  <c r="AC222" i="2" s="1"/>
  <c r="AD222" i="2" s="1"/>
  <c r="AF222" i="2" s="1"/>
  <c r="W222" i="2" s="1"/>
  <c r="Z107" i="2"/>
  <c r="AA114" i="2"/>
  <c r="Y235" i="2"/>
  <c r="AE235" i="2" s="1"/>
  <c r="AA237" i="2"/>
  <c r="AB199" i="2"/>
  <c r="AC199" i="2" s="1"/>
  <c r="AD199" i="2" s="1"/>
  <c r="AF199" i="2" s="1"/>
  <c r="W199" i="2" s="1"/>
  <c r="AB6" i="2"/>
  <c r="AB200" i="2"/>
  <c r="AC200" i="2" s="1"/>
  <c r="AD200" i="2" s="1"/>
  <c r="AF200" i="2" s="1"/>
  <c r="W200" i="2" s="1"/>
  <c r="AA203" i="2"/>
  <c r="AA223" i="2"/>
  <c r="AB54" i="2"/>
  <c r="AC54" i="2" s="1"/>
  <c r="AD54" i="2" s="1"/>
  <c r="AF54" i="2" s="1"/>
  <c r="W54" i="2" s="1"/>
  <c r="Y53" i="2"/>
  <c r="AE53" i="2" s="1"/>
  <c r="AA112" i="2"/>
  <c r="Y135" i="2"/>
  <c r="AE135" i="2" s="1"/>
  <c r="Y112" i="2"/>
  <c r="AE112" i="2" s="1"/>
  <c r="Y131" i="2"/>
  <c r="AE131" i="2" s="1"/>
  <c r="Z166" i="2"/>
  <c r="AB186" i="2"/>
  <c r="AC186" i="2" s="1"/>
  <c r="AD186" i="2" s="1"/>
  <c r="AF186" i="2" s="1"/>
  <c r="W186" i="2" s="1"/>
  <c r="Y220" i="2"/>
  <c r="AE220" i="2" s="1"/>
  <c r="Z255" i="2"/>
  <c r="AA156" i="2"/>
  <c r="AA127" i="2"/>
  <c r="Z50" i="2"/>
  <c r="AA137" i="2"/>
  <c r="Z74" i="2"/>
  <c r="Z188" i="2"/>
  <c r="Y207" i="2"/>
  <c r="AE207" i="2" s="1"/>
  <c r="AA154" i="2"/>
  <c r="Y219" i="2"/>
  <c r="AE219" i="2" s="1"/>
  <c r="Y136" i="2"/>
  <c r="AE136" i="2" s="1"/>
  <c r="Z34" i="2"/>
  <c r="Y208" i="2"/>
  <c r="AE208" i="2" s="1"/>
  <c r="Y224" i="2"/>
  <c r="AE224" i="2" s="1"/>
  <c r="Z181" i="2"/>
  <c r="Z163" i="2"/>
  <c r="Y175" i="2"/>
  <c r="AE175" i="2" s="1"/>
  <c r="Y76" i="2"/>
  <c r="AE76" i="2" s="1"/>
  <c r="AA159" i="2"/>
  <c r="Y54" i="2"/>
  <c r="AE54" i="2" s="1"/>
  <c r="AA100" i="2"/>
  <c r="Z63" i="2"/>
  <c r="Z254" i="2"/>
  <c r="Z75" i="2"/>
  <c r="AB255" i="2"/>
  <c r="AC255" i="2" s="1"/>
  <c r="AD255" i="2" s="1"/>
  <c r="AF255" i="2" s="1"/>
  <c r="W255" i="2" s="1"/>
  <c r="AB92" i="2"/>
  <c r="AC92" i="2" s="1"/>
  <c r="AD92" i="2" s="1"/>
  <c r="AF92" i="2" s="1"/>
  <c r="W92" i="2" s="1"/>
  <c r="AB228" i="2"/>
  <c r="AC228" i="2" s="1"/>
  <c r="AD228" i="2" s="1"/>
  <c r="AF228" i="2" s="1"/>
  <c r="W228" i="2" s="1"/>
  <c r="Z151" i="2"/>
  <c r="AB42" i="2"/>
  <c r="AC42" i="2" s="1"/>
  <c r="AD42" i="2" s="1"/>
  <c r="AF42" i="2" s="1"/>
  <c r="W42" i="2" s="1"/>
  <c r="Y251" i="2"/>
  <c r="AE251" i="2" s="1"/>
  <c r="AB147" i="2"/>
  <c r="AC147" i="2" s="1"/>
  <c r="AD147" i="2" s="1"/>
  <c r="AF147" i="2" s="1"/>
  <c r="W147" i="2" s="1"/>
  <c r="Z229" i="2"/>
  <c r="AA115" i="2"/>
  <c r="Z10" i="2"/>
  <c r="Y25" i="2"/>
  <c r="AE25" i="2" s="1"/>
  <c r="AB99" i="2"/>
  <c r="AC99" i="2" s="1"/>
  <c r="AD99" i="2" s="1"/>
  <c r="AF99" i="2" s="1"/>
  <c r="W99" i="2" s="1"/>
  <c r="AB154" i="2"/>
  <c r="AC154" i="2" s="1"/>
  <c r="AD154" i="2" s="1"/>
  <c r="AF154" i="2" s="1"/>
  <c r="W154" i="2" s="1"/>
  <c r="AA36" i="2"/>
  <c r="Z205" i="2"/>
  <c r="AB149" i="2"/>
  <c r="AC149" i="2" s="1"/>
  <c r="AD149" i="2" s="1"/>
  <c r="AF149" i="2" s="1"/>
  <c r="W149" i="2" s="1"/>
  <c r="AA8" i="2"/>
  <c r="Z225" i="2"/>
  <c r="AB80" i="2"/>
  <c r="AC80" i="2" s="1"/>
  <c r="AD80" i="2" s="1"/>
  <c r="AF80" i="2" s="1"/>
  <c r="W80" i="2" s="1"/>
  <c r="AB25" i="2"/>
  <c r="AC25" i="2" s="1"/>
  <c r="AD25" i="2" s="1"/>
  <c r="AF25" i="2" s="1"/>
  <c r="W25" i="2" s="1"/>
  <c r="AB215" i="2"/>
  <c r="AC215" i="2" s="1"/>
  <c r="AD215" i="2" s="1"/>
  <c r="AF215" i="2" s="1"/>
  <c r="W215" i="2" s="1"/>
  <c r="AA92" i="2"/>
  <c r="AB146" i="2"/>
  <c r="AC146" i="2" s="1"/>
  <c r="AD146" i="2" s="1"/>
  <c r="AF146" i="2" s="1"/>
  <c r="W146" i="2" s="1"/>
  <c r="Y143" i="2"/>
  <c r="AE143" i="2" s="1"/>
  <c r="AA25" i="2"/>
  <c r="AA139" i="2"/>
  <c r="AB68" i="2"/>
  <c r="AC68" i="2" s="1"/>
  <c r="AD68" i="2" s="1"/>
  <c r="AF68" i="2" s="1"/>
  <c r="W68" i="2" s="1"/>
  <c r="AA69" i="2"/>
  <c r="Z202" i="6"/>
  <c r="AA154" i="6"/>
  <c r="AB64" i="6"/>
  <c r="AC64" i="6" s="1"/>
  <c r="AD64" i="6" s="1"/>
  <c r="AF64" i="6" s="1"/>
  <c r="W64" i="6" s="1"/>
  <c r="Y183" i="6"/>
  <c r="AE183" i="6" s="1"/>
  <c r="Y110" i="6"/>
  <c r="AE110" i="6" s="1"/>
  <c r="Z225" i="6"/>
  <c r="Y141" i="2"/>
  <c r="AE141" i="2" s="1"/>
  <c r="Z31" i="2"/>
  <c r="Y50" i="2"/>
  <c r="AE50" i="2" s="1"/>
  <c r="AA143" i="2"/>
  <c r="Y227" i="2"/>
  <c r="AE227" i="2" s="1"/>
  <c r="Y77" i="2"/>
  <c r="AE77" i="2" s="1"/>
  <c r="Z180" i="2"/>
  <c r="AA89" i="2"/>
  <c r="AA169" i="2"/>
  <c r="Z234" i="2"/>
  <c r="AA28" i="2"/>
  <c r="AA65" i="2"/>
  <c r="AB27" i="2"/>
  <c r="AC27" i="2" s="1"/>
  <c r="AD27" i="2" s="1"/>
  <c r="AF27" i="2" s="1"/>
  <c r="W27" i="2" s="1"/>
  <c r="AB10" i="2"/>
  <c r="AA119" i="2"/>
  <c r="Y181" i="2"/>
  <c r="AE181" i="2" s="1"/>
  <c r="AA146" i="2"/>
  <c r="Y243" i="2"/>
  <c r="AE243" i="2" s="1"/>
  <c r="Y154" i="2"/>
  <c r="AE154" i="2" s="1"/>
  <c r="Z252" i="2"/>
  <c r="AA220" i="2"/>
  <c r="Y105" i="2"/>
  <c r="AE105" i="2" s="1"/>
  <c r="AA197" i="2"/>
  <c r="AB207" i="2"/>
  <c r="AC207" i="2" s="1"/>
  <c r="AD207" i="2" s="1"/>
  <c r="AF207" i="2" s="1"/>
  <c r="W207" i="2" s="1"/>
  <c r="AA40" i="2"/>
  <c r="AB58" i="2"/>
  <c r="AC58" i="2" s="1"/>
  <c r="AD58" i="2" s="1"/>
  <c r="AF58" i="2" s="1"/>
  <c r="W58" i="2" s="1"/>
  <c r="Z52" i="2"/>
  <c r="Z25" i="2"/>
  <c r="AA157" i="2"/>
  <c r="AA79" i="2"/>
  <c r="AA73" i="2"/>
  <c r="Y226" i="2"/>
  <c r="AE226" i="2" s="1"/>
  <c r="AB187" i="2"/>
  <c r="AC187" i="2" s="1"/>
  <c r="AD187" i="2" s="1"/>
  <c r="AF187" i="2" s="1"/>
  <c r="W187" i="2" s="1"/>
  <c r="AA207" i="2"/>
  <c r="Y168" i="2"/>
  <c r="AE168" i="2" s="1"/>
  <c r="Y206" i="2"/>
  <c r="AE206" i="2" s="1"/>
  <c r="AA209" i="2"/>
  <c r="Z122" i="2"/>
  <c r="Y117" i="2"/>
  <c r="AE117" i="2" s="1"/>
  <c r="AA250" i="2"/>
  <c r="AA148" i="2"/>
  <c r="Y160" i="2"/>
  <c r="AE160" i="2" s="1"/>
  <c r="Z240" i="2"/>
  <c r="Y151" i="2"/>
  <c r="AE151" i="2" s="1"/>
  <c r="Y204" i="2"/>
  <c r="AE204" i="2" s="1"/>
  <c r="AB219" i="2"/>
  <c r="AC219" i="2" s="1"/>
  <c r="AD219" i="2" s="1"/>
  <c r="AF219" i="2" s="1"/>
  <c r="W219" i="2" s="1"/>
  <c r="AB82" i="2"/>
  <c r="AC82" i="2" s="1"/>
  <c r="AD82" i="2" s="1"/>
  <c r="AF82" i="2" s="1"/>
  <c r="W82" i="2" s="1"/>
  <c r="AB61" i="2"/>
  <c r="AC61" i="2" s="1"/>
  <c r="AD61" i="2" s="1"/>
  <c r="AF61" i="2" s="1"/>
  <c r="W61" i="2" s="1"/>
  <c r="Y80" i="2"/>
  <c r="AE80" i="2" s="1"/>
  <c r="Y203" i="2"/>
  <c r="AE203" i="2" s="1"/>
  <c r="Y254" i="2"/>
  <c r="AE254" i="2" s="1"/>
  <c r="AB158" i="2"/>
  <c r="AC158" i="2" s="1"/>
  <c r="AD158" i="2" s="1"/>
  <c r="AF158" i="2" s="1"/>
  <c r="W158" i="2" s="1"/>
  <c r="AA131" i="2"/>
  <c r="Z140" i="2"/>
  <c r="AA161" i="2"/>
  <c r="Y89" i="2"/>
  <c r="AE89" i="2" s="1"/>
  <c r="Z182" i="3"/>
  <c r="AA10" i="3"/>
  <c r="AB79" i="3"/>
  <c r="AC79" i="3" s="1"/>
  <c r="AD79" i="3" s="1"/>
  <c r="AF79" i="3" s="1"/>
  <c r="W79" i="3" s="1"/>
  <c r="AB48" i="3"/>
  <c r="AC48" i="3" s="1"/>
  <c r="AD48" i="3" s="1"/>
  <c r="AF48" i="3" s="1"/>
  <c r="W48" i="3" s="1"/>
  <c r="AB63" i="3"/>
  <c r="AC63" i="3" s="1"/>
  <c r="AD63" i="3" s="1"/>
  <c r="AF63" i="3" s="1"/>
  <c r="W63" i="3" s="1"/>
  <c r="Y40" i="3"/>
  <c r="AE40" i="3" s="1"/>
  <c r="AB165" i="3"/>
  <c r="AC165" i="3" s="1"/>
  <c r="AD165" i="3" s="1"/>
  <c r="AF165" i="3" s="1"/>
  <c r="W165" i="3" s="1"/>
  <c r="Z221" i="3"/>
  <c r="AB140" i="3"/>
  <c r="AC140" i="3" s="1"/>
  <c r="AD140" i="3" s="1"/>
  <c r="AF140" i="3" s="1"/>
  <c r="W140" i="3" s="1"/>
  <c r="AA154" i="3"/>
  <c r="Y194" i="3"/>
  <c r="AE194" i="3" s="1"/>
  <c r="Y73" i="3"/>
  <c r="AE73" i="3" s="1"/>
  <c r="Y120" i="3"/>
  <c r="AE120" i="3" s="1"/>
  <c r="Z15" i="3"/>
  <c r="Z164" i="3"/>
  <c r="AB190" i="3"/>
  <c r="AC190" i="3" s="1"/>
  <c r="AD190" i="3" s="1"/>
  <c r="AF190" i="3" s="1"/>
  <c r="W190" i="3" s="1"/>
  <c r="AB77" i="3"/>
  <c r="AC77" i="3" s="1"/>
  <c r="AD77" i="3" s="1"/>
  <c r="AF77" i="3" s="1"/>
  <c r="W77" i="3" s="1"/>
  <c r="AB161" i="3"/>
  <c r="AC161" i="3" s="1"/>
  <c r="AD161" i="3" s="1"/>
  <c r="AF161" i="3" s="1"/>
  <c r="W161" i="3" s="1"/>
  <c r="AA226" i="3"/>
  <c r="Z251" i="3"/>
  <c r="Y88" i="3"/>
  <c r="AE88" i="3" s="1"/>
  <c r="Z102" i="3"/>
  <c r="AB66" i="3"/>
  <c r="AC66" i="3" s="1"/>
  <c r="AD66" i="3" s="1"/>
  <c r="AF66" i="3" s="1"/>
  <c r="W66" i="3" s="1"/>
  <c r="Z104" i="3"/>
  <c r="AB199" i="3"/>
  <c r="AC199" i="3" s="1"/>
  <c r="AD199" i="3" s="1"/>
  <c r="AF199" i="3" s="1"/>
  <c r="W199" i="3" s="1"/>
  <c r="AB24" i="3"/>
  <c r="AC24" i="3" s="1"/>
  <c r="AD24" i="3" s="1"/>
  <c r="AF24" i="3" s="1"/>
  <c r="W24" i="3" s="1"/>
  <c r="Z202" i="3"/>
  <c r="AB115" i="3"/>
  <c r="AC115" i="3" s="1"/>
  <c r="AD115" i="3" s="1"/>
  <c r="AF115" i="3" s="1"/>
  <c r="W115" i="3" s="1"/>
  <c r="Y112" i="3"/>
  <c r="AE112" i="3" s="1"/>
  <c r="Y55" i="3"/>
  <c r="AE55" i="3" s="1"/>
  <c r="Z68" i="3"/>
  <c r="Z145" i="3"/>
  <c r="AB179" i="3"/>
  <c r="AC179" i="3" s="1"/>
  <c r="AD179" i="3" s="1"/>
  <c r="AF179" i="3" s="1"/>
  <c r="W179" i="3" s="1"/>
  <c r="AB65" i="3"/>
  <c r="AC65" i="3" s="1"/>
  <c r="AD65" i="3" s="1"/>
  <c r="AF65" i="3" s="1"/>
  <c r="W65" i="3" s="1"/>
  <c r="Z11" i="3"/>
  <c r="Z171" i="3"/>
  <c r="Z233" i="3"/>
  <c r="Z62" i="3"/>
  <c r="AB139" i="3"/>
  <c r="AC139" i="3" s="1"/>
  <c r="AD139" i="3" s="1"/>
  <c r="AF139" i="3" s="1"/>
  <c r="W139" i="3" s="1"/>
  <c r="AA187" i="3"/>
  <c r="Z143" i="3"/>
  <c r="Y242" i="3"/>
  <c r="AE242" i="3" s="1"/>
  <c r="Z146" i="3"/>
  <c r="Y224" i="3"/>
  <c r="AE224" i="3" s="1"/>
  <c r="AA17" i="3"/>
  <c r="Z206" i="3"/>
  <c r="Z63" i="3"/>
  <c r="AB193" i="3"/>
  <c r="AC193" i="3" s="1"/>
  <c r="AD193" i="3" s="1"/>
  <c r="AF193" i="3" s="1"/>
  <c r="W193" i="3" s="1"/>
  <c r="AA195" i="3"/>
  <c r="AB135" i="3"/>
  <c r="AC135" i="3" s="1"/>
  <c r="AD135" i="3" s="1"/>
  <c r="AF135" i="3" s="1"/>
  <c r="W135" i="3" s="1"/>
  <c r="AA212" i="3"/>
  <c r="AA129" i="3"/>
  <c r="AA128" i="3"/>
  <c r="AA109" i="3"/>
  <c r="AA185" i="3"/>
  <c r="Y21" i="3"/>
  <c r="AA201" i="3"/>
  <c r="Y127" i="3"/>
  <c r="AE127" i="3" s="1"/>
  <c r="Z42" i="3"/>
  <c r="Z109" i="3"/>
  <c r="Z25" i="3"/>
  <c r="AA167" i="3"/>
  <c r="Z161" i="3"/>
  <c r="Z225" i="3"/>
  <c r="AA177" i="3"/>
  <c r="AA47" i="3"/>
  <c r="Y95" i="3"/>
  <c r="AE95" i="3" s="1"/>
  <c r="AB137" i="3"/>
  <c r="AC137" i="3" s="1"/>
  <c r="AD137" i="3" s="1"/>
  <c r="AF137" i="3" s="1"/>
  <c r="W137" i="3" s="1"/>
  <c r="Z236" i="3"/>
  <c r="Y238" i="3"/>
  <c r="AE238" i="3" s="1"/>
  <c r="Z132" i="3"/>
  <c r="AB214" i="3"/>
  <c r="AC214" i="3" s="1"/>
  <c r="AD214" i="3" s="1"/>
  <c r="AF214" i="3" s="1"/>
  <c r="W214" i="3" s="1"/>
  <c r="AA240" i="3"/>
  <c r="Z140" i="3"/>
  <c r="AB191" i="3"/>
  <c r="AC191" i="3" s="1"/>
  <c r="AD191" i="3" s="1"/>
  <c r="AF191" i="3" s="1"/>
  <c r="W191" i="3" s="1"/>
  <c r="AB148" i="3"/>
  <c r="AC148" i="3" s="1"/>
  <c r="AD148" i="3" s="1"/>
  <c r="AF148" i="3" s="1"/>
  <c r="W148" i="3" s="1"/>
  <c r="Z61" i="3"/>
  <c r="AB85" i="3"/>
  <c r="AC85" i="3" s="1"/>
  <c r="AD85" i="3" s="1"/>
  <c r="AF85" i="3" s="1"/>
  <c r="W85" i="3" s="1"/>
  <c r="AA168" i="3"/>
  <c r="Z75" i="3"/>
  <c r="Y192" i="3"/>
  <c r="AE192" i="3" s="1"/>
  <c r="Y124" i="3"/>
  <c r="AE124" i="3" s="1"/>
  <c r="AA70" i="3"/>
  <c r="Z60" i="3"/>
  <c r="AA241" i="3"/>
  <c r="AA97" i="3"/>
  <c r="Z27" i="3"/>
  <c r="Z88" i="3"/>
  <c r="Z138" i="3"/>
  <c r="AB58" i="3"/>
  <c r="AC58" i="3" s="1"/>
  <c r="AD58" i="3" s="1"/>
  <c r="AF58" i="3" s="1"/>
  <c r="W58" i="3" s="1"/>
  <c r="AB216" i="3"/>
  <c r="AC216" i="3" s="1"/>
  <c r="AD216" i="3" s="1"/>
  <c r="AF216" i="3" s="1"/>
  <c r="W216" i="3" s="1"/>
  <c r="AA139" i="3"/>
  <c r="AB78" i="3"/>
  <c r="AC78" i="3" s="1"/>
  <c r="AD78" i="3" s="1"/>
  <c r="AF78" i="3" s="1"/>
  <c r="W78" i="3" s="1"/>
  <c r="AA182" i="3"/>
  <c r="Z135" i="3"/>
  <c r="Z169" i="3"/>
  <c r="AB59" i="3"/>
  <c r="AC59" i="3" s="1"/>
  <c r="AD59" i="3" s="1"/>
  <c r="AF59" i="3" s="1"/>
  <c r="W59" i="3" s="1"/>
  <c r="AB156" i="3"/>
  <c r="AC156" i="3" s="1"/>
  <c r="AD156" i="3" s="1"/>
  <c r="AF156" i="3" s="1"/>
  <c r="W156" i="3" s="1"/>
  <c r="AB167" i="3"/>
  <c r="AC167" i="3" s="1"/>
  <c r="AD167" i="3" s="1"/>
  <c r="AF167" i="3" s="1"/>
  <c r="W167" i="3" s="1"/>
  <c r="AA163" i="3"/>
  <c r="AB224" i="3"/>
  <c r="AC224" i="3" s="1"/>
  <c r="AD224" i="3" s="1"/>
  <c r="AF224" i="3" s="1"/>
  <c r="W224" i="3" s="1"/>
  <c r="Y92" i="3"/>
  <c r="AE92" i="3" s="1"/>
  <c r="AA211" i="3"/>
  <c r="AA38" i="3"/>
  <c r="AA11" i="3"/>
  <c r="AB19" i="3"/>
  <c r="AB189" i="3"/>
  <c r="AC189" i="3" s="1"/>
  <c r="AD189" i="3" s="1"/>
  <c r="AF189" i="3" s="1"/>
  <c r="W189" i="3" s="1"/>
  <c r="Z50" i="3"/>
  <c r="AA205" i="3"/>
  <c r="Z163" i="3"/>
  <c r="AB136" i="3"/>
  <c r="AC136" i="3" s="1"/>
  <c r="AD136" i="3" s="1"/>
  <c r="AF136" i="3" s="1"/>
  <c r="W136" i="3" s="1"/>
  <c r="Z239" i="3"/>
  <c r="AA133" i="3"/>
  <c r="Z82" i="3"/>
  <c r="AB246" i="3"/>
  <c r="AC246" i="3" s="1"/>
  <c r="AD246" i="3" s="1"/>
  <c r="AF246" i="3" s="1"/>
  <c r="W246" i="3" s="1"/>
  <c r="Y98" i="3"/>
  <c r="AE98" i="3" s="1"/>
  <c r="Y111" i="3"/>
  <c r="AE111" i="3" s="1"/>
  <c r="AA78" i="3"/>
  <c r="Z196" i="3"/>
  <c r="AB207" i="3"/>
  <c r="AC207" i="3" s="1"/>
  <c r="AD207" i="3" s="1"/>
  <c r="AF207" i="3" s="1"/>
  <c r="W207" i="3" s="1"/>
  <c r="AB32" i="3"/>
  <c r="AC32" i="3" s="1"/>
  <c r="AD32" i="3" s="1"/>
  <c r="AF32" i="3" s="1"/>
  <c r="W32" i="3" s="1"/>
  <c r="Z90" i="3"/>
  <c r="AA33" i="3"/>
  <c r="AA126" i="3"/>
  <c r="Z70" i="3"/>
  <c r="AB54" i="3"/>
  <c r="AC54" i="3" s="1"/>
  <c r="AD54" i="3" s="1"/>
  <c r="AF54" i="3" s="1"/>
  <c r="W54" i="3" s="1"/>
  <c r="Z87" i="3"/>
  <c r="Z45" i="3"/>
  <c r="Z253" i="3"/>
  <c r="Y222" i="3"/>
  <c r="AE222" i="3" s="1"/>
  <c r="AA23" i="3"/>
  <c r="AB22" i="3"/>
  <c r="AC22" i="3" s="1"/>
  <c r="AD22" i="3" s="1"/>
  <c r="AF22" i="3" s="1"/>
  <c r="W22" i="3" s="1"/>
  <c r="Y218" i="3"/>
  <c r="AE218" i="3" s="1"/>
  <c r="Y86" i="3"/>
  <c r="AE86" i="3" s="1"/>
  <c r="Y181" i="3"/>
  <c r="AE181" i="3" s="1"/>
  <c r="Y150" i="3"/>
  <c r="AE150" i="3" s="1"/>
  <c r="Z178" i="3"/>
  <c r="Z203" i="3"/>
  <c r="AB236" i="3"/>
  <c r="AC236" i="3" s="1"/>
  <c r="AD236" i="3" s="1"/>
  <c r="AF236" i="3" s="1"/>
  <c r="W236" i="3" s="1"/>
  <c r="Z30" i="3"/>
  <c r="AA105" i="3"/>
  <c r="Z152" i="3"/>
  <c r="AA161" i="3"/>
  <c r="Z246" i="3"/>
  <c r="Y14" i="3"/>
  <c r="Y148" i="3"/>
  <c r="AE148" i="3" s="1"/>
  <c r="AB248" i="3"/>
  <c r="AC248" i="3" s="1"/>
  <c r="AD248" i="3" s="1"/>
  <c r="AF248" i="3" s="1"/>
  <c r="W248" i="3" s="1"/>
  <c r="Z44" i="3"/>
  <c r="AB255" i="3"/>
  <c r="AC255" i="3" s="1"/>
  <c r="AD255" i="3" s="1"/>
  <c r="AF255" i="3" s="1"/>
  <c r="W255" i="3" s="1"/>
  <c r="Y57" i="3"/>
  <c r="AE57" i="3" s="1"/>
  <c r="Z93" i="3"/>
  <c r="AB153" i="3"/>
  <c r="AC153" i="3" s="1"/>
  <c r="AD153" i="3" s="1"/>
  <c r="AF153" i="3" s="1"/>
  <c r="W153" i="3" s="1"/>
  <c r="Y81" i="3"/>
  <c r="AE81" i="3" s="1"/>
  <c r="Z34" i="3"/>
  <c r="Y225" i="3"/>
  <c r="AE225" i="3" s="1"/>
  <c r="Y188" i="3"/>
  <c r="AE188" i="3" s="1"/>
  <c r="AA111" i="3"/>
  <c r="Z59" i="3"/>
  <c r="Y165" i="3"/>
  <c r="AE165" i="3" s="1"/>
  <c r="Z9" i="3"/>
  <c r="Y51" i="3"/>
  <c r="AE51" i="3" s="1"/>
  <c r="Z231" i="3"/>
  <c r="Z177" i="3"/>
  <c r="Z218" i="3"/>
  <c r="Y205" i="3"/>
  <c r="AE205" i="3" s="1"/>
  <c r="AB37" i="3"/>
  <c r="AC37" i="3" s="1"/>
  <c r="AD37" i="3" s="1"/>
  <c r="AF37" i="3" s="1"/>
  <c r="W37" i="3" s="1"/>
  <c r="Z213" i="3"/>
  <c r="AA198" i="3"/>
  <c r="Z33" i="3"/>
  <c r="Y117" i="3"/>
  <c r="AE117" i="3" s="1"/>
  <c r="Y185" i="3"/>
  <c r="AE185" i="3" s="1"/>
  <c r="Y56" i="3"/>
  <c r="AE56" i="3" s="1"/>
  <c r="Y28" i="3"/>
  <c r="AE28" i="3" s="1"/>
  <c r="Y143" i="3"/>
  <c r="AE143" i="3" s="1"/>
  <c r="Z115" i="3"/>
  <c r="Y211" i="3"/>
  <c r="AE211" i="3" s="1"/>
  <c r="AB194" i="3"/>
  <c r="AC194" i="3" s="1"/>
  <c r="AD194" i="3" s="1"/>
  <c r="AF194" i="3" s="1"/>
  <c r="W194" i="3" s="1"/>
  <c r="Z131" i="3"/>
  <c r="AA190" i="3"/>
  <c r="AB192" i="3"/>
  <c r="AC192" i="3" s="1"/>
  <c r="AD192" i="3" s="1"/>
  <c r="AF192" i="3" s="1"/>
  <c r="W192" i="3" s="1"/>
  <c r="AA136" i="3"/>
  <c r="AA7" i="3"/>
  <c r="AB68" i="3"/>
  <c r="AC68" i="3" s="1"/>
  <c r="AD68" i="3" s="1"/>
  <c r="AF68" i="3" s="1"/>
  <c r="W68" i="3" s="1"/>
  <c r="Z238" i="3"/>
  <c r="Y234" i="3"/>
  <c r="AE234" i="3" s="1"/>
  <c r="Y121" i="3"/>
  <c r="AE121" i="3" s="1"/>
  <c r="Y157" i="3"/>
  <c r="AE157" i="3" s="1"/>
  <c r="AA135" i="3"/>
  <c r="AB103" i="3"/>
  <c r="AC103" i="3" s="1"/>
  <c r="AD103" i="3" s="1"/>
  <c r="AF103" i="3" s="1"/>
  <c r="W103" i="3" s="1"/>
  <c r="Y228" i="3"/>
  <c r="AE228" i="3" s="1"/>
  <c r="Z252" i="3"/>
  <c r="Z118" i="3"/>
  <c r="Y147" i="3"/>
  <c r="AE147" i="3" s="1"/>
  <c r="AA249" i="3"/>
  <c r="AA186" i="3"/>
  <c r="AB174" i="3"/>
  <c r="AC174" i="3" s="1"/>
  <c r="AD174" i="3" s="1"/>
  <c r="AF174" i="3" s="1"/>
  <c r="W174" i="3" s="1"/>
  <c r="Z55" i="3"/>
  <c r="Y48" i="3"/>
  <c r="AE48" i="3" s="1"/>
  <c r="AB240" i="3"/>
  <c r="AC240" i="3" s="1"/>
  <c r="AD240" i="3" s="1"/>
  <c r="AF240" i="3" s="1"/>
  <c r="W240" i="3" s="1"/>
  <c r="Z240" i="3"/>
  <c r="AA221" i="3"/>
  <c r="AB35" i="3"/>
  <c r="AC35" i="3" s="1"/>
  <c r="AD35" i="3" s="1"/>
  <c r="AF35" i="3" s="1"/>
  <c r="W35" i="3" s="1"/>
  <c r="AB159" i="3"/>
  <c r="AC159" i="3" s="1"/>
  <c r="AD159" i="3" s="1"/>
  <c r="AF159" i="3" s="1"/>
  <c r="W159" i="3" s="1"/>
  <c r="Y34" i="3"/>
  <c r="AE34" i="3" s="1"/>
  <c r="Y123" i="3"/>
  <c r="AE123" i="3" s="1"/>
  <c r="AA173" i="3"/>
  <c r="AB198" i="3"/>
  <c r="AC198" i="3" s="1"/>
  <c r="AD198" i="3" s="1"/>
  <c r="AF198" i="3" s="1"/>
  <c r="W198" i="3" s="1"/>
  <c r="Y197" i="3"/>
  <c r="AE197" i="3" s="1"/>
  <c r="AA218" i="3"/>
  <c r="Y69" i="3"/>
  <c r="AE69" i="3" s="1"/>
  <c r="Y171" i="3"/>
  <c r="AE171" i="3" s="1"/>
  <c r="Z17" i="3"/>
  <c r="AA75" i="3"/>
  <c r="Z16" i="3"/>
  <c r="Y255" i="3"/>
  <c r="AE255" i="3" s="1"/>
  <c r="Z105" i="3"/>
  <c r="Z129" i="3"/>
  <c r="AB125" i="3"/>
  <c r="AC125" i="3" s="1"/>
  <c r="AD125" i="3" s="1"/>
  <c r="AF125" i="3" s="1"/>
  <c r="W125" i="3" s="1"/>
  <c r="AB6" i="3"/>
  <c r="AA145" i="3"/>
  <c r="Z172" i="3"/>
  <c r="Z114" i="3"/>
  <c r="Y52" i="3"/>
  <c r="AE52" i="3" s="1"/>
  <c r="Y114" i="3"/>
  <c r="AE114" i="3" s="1"/>
  <c r="AA180" i="3"/>
  <c r="AA181" i="3"/>
  <c r="Y241" i="3"/>
  <c r="AE241" i="3" s="1"/>
  <c r="Z205" i="3"/>
  <c r="Z158" i="3"/>
  <c r="Y162" i="3"/>
  <c r="AE162" i="3" s="1"/>
  <c r="AA215" i="3"/>
  <c r="AB95" i="3"/>
  <c r="AC95" i="3" s="1"/>
  <c r="AD95" i="3" s="1"/>
  <c r="AF95" i="3" s="1"/>
  <c r="W95" i="3" s="1"/>
  <c r="AB91" i="3"/>
  <c r="AC91" i="3" s="1"/>
  <c r="AD91" i="3" s="1"/>
  <c r="AF91" i="3" s="1"/>
  <c r="W91" i="3" s="1"/>
  <c r="AB143" i="3"/>
  <c r="AC143" i="3" s="1"/>
  <c r="AD143" i="3" s="1"/>
  <c r="AF143" i="3" s="1"/>
  <c r="W143" i="3" s="1"/>
  <c r="Y167" i="3"/>
  <c r="AE167" i="3" s="1"/>
  <c r="Y154" i="3"/>
  <c r="AE154" i="3" s="1"/>
  <c r="AB251" i="3"/>
  <c r="AC251" i="3" s="1"/>
  <c r="AD251" i="3" s="1"/>
  <c r="AF251" i="3" s="1"/>
  <c r="W251" i="3" s="1"/>
  <c r="AA244" i="3"/>
  <c r="AB53" i="3"/>
  <c r="AC53" i="3" s="1"/>
  <c r="AD53" i="3" s="1"/>
  <c r="AF53" i="3" s="1"/>
  <c r="W53" i="3" s="1"/>
  <c r="AB8" i="3"/>
  <c r="AC8" i="3" s="1"/>
  <c r="AD8" i="3" s="1"/>
  <c r="AF8" i="3" s="1"/>
  <c r="W8" i="3" s="1"/>
  <c r="Y135" i="3"/>
  <c r="AE135" i="3" s="1"/>
  <c r="Y215" i="3"/>
  <c r="AE215" i="3" s="1"/>
  <c r="Y208" i="3"/>
  <c r="AE208" i="3" s="1"/>
  <c r="AA27" i="3"/>
  <c r="AB183" i="3"/>
  <c r="AC183" i="3" s="1"/>
  <c r="AD183" i="3" s="1"/>
  <c r="AF183" i="3" s="1"/>
  <c r="W183" i="3" s="1"/>
  <c r="AB112" i="3"/>
  <c r="AC112" i="3" s="1"/>
  <c r="AD112" i="3" s="1"/>
  <c r="AF112" i="3" s="1"/>
  <c r="W112" i="3" s="1"/>
  <c r="Z83" i="3"/>
  <c r="AA54" i="3"/>
  <c r="Z76" i="3"/>
  <c r="AA255" i="3"/>
  <c r="AA155" i="3"/>
  <c r="AB80" i="3"/>
  <c r="AC80" i="3" s="1"/>
  <c r="AD80" i="3" s="1"/>
  <c r="AF80" i="3" s="1"/>
  <c r="W80" i="3" s="1"/>
  <c r="AB12" i="3"/>
  <c r="AB117" i="3"/>
  <c r="AC117" i="3" s="1"/>
  <c r="AD117" i="3" s="1"/>
  <c r="AF117" i="3" s="1"/>
  <c r="W117" i="3" s="1"/>
  <c r="Z22" i="3"/>
  <c r="AB197" i="3"/>
  <c r="AC197" i="3" s="1"/>
  <c r="AD197" i="3" s="1"/>
  <c r="AF197" i="3" s="1"/>
  <c r="W197" i="3" s="1"/>
  <c r="AA225" i="3"/>
  <c r="Y97" i="3"/>
  <c r="AE97" i="3" s="1"/>
  <c r="Z189" i="3"/>
  <c r="Z242" i="3"/>
  <c r="Z36" i="3"/>
  <c r="Y61" i="3"/>
  <c r="AE61" i="3" s="1"/>
  <c r="AA121" i="3"/>
  <c r="AB242" i="3"/>
  <c r="AC242" i="3" s="1"/>
  <c r="AD242" i="3" s="1"/>
  <c r="AF242" i="3" s="1"/>
  <c r="W242" i="3" s="1"/>
  <c r="AA87" i="3"/>
  <c r="Y193" i="3"/>
  <c r="AE193" i="3" s="1"/>
  <c r="Y27" i="3"/>
  <c r="AE27" i="3" s="1"/>
  <c r="AA30" i="3"/>
  <c r="Y203" i="3"/>
  <c r="AE203" i="3" s="1"/>
  <c r="Z219" i="3"/>
  <c r="Z170" i="3"/>
  <c r="Y76" i="3"/>
  <c r="AE76" i="3" s="1"/>
  <c r="AA92" i="3"/>
  <c r="AA96" i="3"/>
  <c r="AB67" i="3"/>
  <c r="AC67" i="3" s="1"/>
  <c r="AD67" i="3" s="1"/>
  <c r="AF67" i="3" s="1"/>
  <c r="W67" i="3" s="1"/>
  <c r="AA252" i="3"/>
  <c r="Y45" i="3"/>
  <c r="AE45" i="3" s="1"/>
  <c r="Z48" i="3"/>
  <c r="Z8" i="3"/>
  <c r="Y139" i="3"/>
  <c r="AE139" i="3" s="1"/>
  <c r="AA22" i="3"/>
  <c r="AA208" i="3"/>
  <c r="Z232" i="3"/>
  <c r="AB231" i="3"/>
  <c r="AC231" i="3" s="1"/>
  <c r="AD231" i="3" s="1"/>
  <c r="AF231" i="3" s="1"/>
  <c r="W231" i="3" s="1"/>
  <c r="Y210" i="3"/>
  <c r="AE210" i="3" s="1"/>
  <c r="AB160" i="3"/>
  <c r="AC160" i="3" s="1"/>
  <c r="AD160" i="3" s="1"/>
  <c r="AF160" i="3" s="1"/>
  <c r="W160" i="3" s="1"/>
  <c r="Y44" i="3"/>
  <c r="AE44" i="3" s="1"/>
  <c r="AB56" i="3"/>
  <c r="AC56" i="3" s="1"/>
  <c r="AD56" i="3" s="1"/>
  <c r="AF56" i="3" s="1"/>
  <c r="W56" i="3" s="1"/>
  <c r="AB196" i="3"/>
  <c r="AC196" i="3" s="1"/>
  <c r="AD196" i="3" s="1"/>
  <c r="AF196" i="3" s="1"/>
  <c r="W196" i="3" s="1"/>
  <c r="AA158" i="3"/>
  <c r="AA196" i="3"/>
  <c r="Z250" i="3"/>
  <c r="Z155" i="3"/>
  <c r="AB182" i="3"/>
  <c r="AC182" i="3" s="1"/>
  <c r="AD182" i="3" s="1"/>
  <c r="AF182" i="3" s="1"/>
  <c r="W182" i="3" s="1"/>
  <c r="AB166" i="3"/>
  <c r="AC166" i="3" s="1"/>
  <c r="AD166" i="3" s="1"/>
  <c r="AF166" i="3" s="1"/>
  <c r="W166" i="3" s="1"/>
  <c r="Z188" i="3"/>
  <c r="Y191" i="3"/>
  <c r="AE191" i="3" s="1"/>
  <c r="AB74" i="3"/>
  <c r="AC74" i="3" s="1"/>
  <c r="AD74" i="3" s="1"/>
  <c r="AF74" i="3" s="1"/>
  <c r="W74" i="3" s="1"/>
  <c r="Y126" i="3"/>
  <c r="AE126" i="3" s="1"/>
  <c r="Z57" i="3"/>
  <c r="Z194" i="3"/>
  <c r="Y219" i="3"/>
  <c r="AE219" i="3" s="1"/>
  <c r="Y35" i="3"/>
  <c r="AE35" i="3" s="1"/>
  <c r="AB52" i="3"/>
  <c r="AC52" i="3" s="1"/>
  <c r="AD52" i="3" s="1"/>
  <c r="AF52" i="3" s="1"/>
  <c r="W52" i="3" s="1"/>
  <c r="AB202" i="3"/>
  <c r="AC202" i="3" s="1"/>
  <c r="AD202" i="3" s="1"/>
  <c r="AF202" i="3" s="1"/>
  <c r="W202" i="3" s="1"/>
  <c r="Y17" i="3"/>
  <c r="AA113" i="3"/>
  <c r="Y62" i="3"/>
  <c r="AE62" i="3" s="1"/>
  <c r="Y223" i="3"/>
  <c r="AE223" i="3" s="1"/>
  <c r="AB84" i="3"/>
  <c r="AC84" i="3" s="1"/>
  <c r="AD84" i="3" s="1"/>
  <c r="AF84" i="3" s="1"/>
  <c r="W84" i="3" s="1"/>
  <c r="Z119" i="3"/>
  <c r="AA57" i="3"/>
  <c r="AB76" i="3"/>
  <c r="AC76" i="3" s="1"/>
  <c r="AD76" i="3" s="1"/>
  <c r="AF76" i="3" s="1"/>
  <c r="W76" i="3" s="1"/>
  <c r="AB204" i="3"/>
  <c r="AC204" i="3" s="1"/>
  <c r="AD204" i="3" s="1"/>
  <c r="AF204" i="3" s="1"/>
  <c r="W204" i="3" s="1"/>
  <c r="Y118" i="3"/>
  <c r="AE118" i="3" s="1"/>
  <c r="AA13" i="3"/>
  <c r="AB40" i="3"/>
  <c r="AC40" i="3" s="1"/>
  <c r="AD40" i="3" s="1"/>
  <c r="AF40" i="3" s="1"/>
  <c r="W40" i="3" s="1"/>
  <c r="Z154" i="3"/>
  <c r="Y130" i="3"/>
  <c r="AE130" i="3" s="1"/>
  <c r="AB90" i="3"/>
  <c r="AC90" i="3" s="1"/>
  <c r="AD90" i="3" s="1"/>
  <c r="AF90" i="3" s="1"/>
  <c r="W90" i="3" s="1"/>
  <c r="AA55" i="3"/>
  <c r="Z94" i="3"/>
  <c r="AB70" i="3"/>
  <c r="AC70" i="3" s="1"/>
  <c r="AD70" i="3" s="1"/>
  <c r="AF70" i="3" s="1"/>
  <c r="W70" i="3" s="1"/>
  <c r="Z85" i="3"/>
  <c r="Z186" i="3"/>
  <c r="Y172" i="3"/>
  <c r="AE172" i="3" s="1"/>
  <c r="Y227" i="3"/>
  <c r="AE227" i="3" s="1"/>
  <c r="Y110" i="3"/>
  <c r="AE110" i="3" s="1"/>
  <c r="AB133" i="3"/>
  <c r="AC133" i="3" s="1"/>
  <c r="AD133" i="3" s="1"/>
  <c r="AF133" i="3" s="1"/>
  <c r="W133" i="3" s="1"/>
  <c r="Y232" i="3"/>
  <c r="AE232" i="3" s="1"/>
  <c r="AB9" i="3"/>
  <c r="AB96" i="3"/>
  <c r="AC96" i="3" s="1"/>
  <c r="AD96" i="3" s="1"/>
  <c r="AF96" i="3" s="1"/>
  <c r="W96" i="3" s="1"/>
  <c r="AB254" i="3"/>
  <c r="AC254" i="3" s="1"/>
  <c r="AD254" i="3" s="1"/>
  <c r="AF254" i="3" s="1"/>
  <c r="W254" i="3" s="1"/>
  <c r="AA86" i="3"/>
  <c r="Y199" i="3"/>
  <c r="AE199" i="3" s="1"/>
  <c r="Y107" i="3"/>
  <c r="AE107" i="3" s="1"/>
  <c r="AB122" i="3"/>
  <c r="AC122" i="3" s="1"/>
  <c r="AD122" i="3" s="1"/>
  <c r="AF122" i="3" s="1"/>
  <c r="W122" i="3" s="1"/>
  <c r="AA48" i="3"/>
  <c r="AA100" i="3"/>
  <c r="AB38" i="3"/>
  <c r="AC38" i="3" s="1"/>
  <c r="AD38" i="3" s="1"/>
  <c r="AF38" i="3" s="1"/>
  <c r="W38" i="3" s="1"/>
  <c r="AA214" i="3"/>
  <c r="AA59" i="3"/>
  <c r="Y213" i="3"/>
  <c r="AE213" i="3" s="1"/>
  <c r="AB39" i="3"/>
  <c r="AC39" i="3" s="1"/>
  <c r="AD39" i="3" s="1"/>
  <c r="AF39" i="3" s="1"/>
  <c r="W39" i="3" s="1"/>
  <c r="Y236" i="3"/>
  <c r="AE236" i="3" s="1"/>
  <c r="AA15" i="3"/>
  <c r="Y25" i="3"/>
  <c r="AE25" i="3" s="1"/>
  <c r="Y250" i="3"/>
  <c r="AE250" i="3" s="1"/>
  <c r="AA175" i="3"/>
  <c r="AB104" i="3"/>
  <c r="AC104" i="3" s="1"/>
  <c r="AD104" i="3" s="1"/>
  <c r="AF104" i="3" s="1"/>
  <c r="W104" i="3" s="1"/>
  <c r="Z197" i="3"/>
  <c r="Y137" i="3"/>
  <c r="AE137" i="3" s="1"/>
  <c r="Z52" i="3"/>
  <c r="AB127" i="3"/>
  <c r="AC127" i="3" s="1"/>
  <c r="AD127" i="3" s="1"/>
  <c r="AF127" i="3" s="1"/>
  <c r="W127" i="3" s="1"/>
  <c r="Z130" i="3"/>
  <c r="Z125" i="3"/>
  <c r="Z113" i="3"/>
  <c r="Y179" i="3"/>
  <c r="AE179" i="3" s="1"/>
  <c r="AB17" i="3"/>
  <c r="AA143" i="3"/>
  <c r="Y231" i="3"/>
  <c r="AE231" i="3" s="1"/>
  <c r="Z195" i="3"/>
  <c r="AB88" i="2"/>
  <c r="AC88" i="2" s="1"/>
  <c r="AD88" i="2" s="1"/>
  <c r="AF88" i="2" s="1"/>
  <c r="W88" i="2" s="1"/>
  <c r="Z157" i="2"/>
  <c r="AA95" i="2"/>
  <c r="Y96" i="2"/>
  <c r="AE96" i="2" s="1"/>
  <c r="AB46" i="2"/>
  <c r="AC46" i="2" s="1"/>
  <c r="AD46" i="2" s="1"/>
  <c r="AF46" i="2" s="1"/>
  <c r="W46" i="2" s="1"/>
  <c r="AA229" i="2"/>
  <c r="AA178" i="2"/>
  <c r="Y99" i="2"/>
  <c r="AE99" i="2" s="1"/>
  <c r="Y15" i="2"/>
  <c r="AE15" i="2" s="1"/>
  <c r="Y232" i="2"/>
  <c r="AE232" i="2" s="1"/>
  <c r="Y91" i="2"/>
  <c r="AE91" i="2" s="1"/>
  <c r="Y94" i="2"/>
  <c r="AE94" i="2" s="1"/>
  <c r="AA29" i="2"/>
  <c r="Z128" i="2"/>
  <c r="Z135" i="2"/>
  <c r="Y106" i="2"/>
  <c r="AE106" i="2" s="1"/>
  <c r="Y205" i="2"/>
  <c r="AE205" i="2" s="1"/>
  <c r="Z201" i="2"/>
  <c r="AA48" i="2"/>
  <c r="AA228" i="2"/>
  <c r="AB124" i="2"/>
  <c r="AC124" i="2" s="1"/>
  <c r="AD124" i="2" s="1"/>
  <c r="AF124" i="2" s="1"/>
  <c r="W124" i="2" s="1"/>
  <c r="Z103" i="2"/>
  <c r="Z152" i="2"/>
  <c r="Z88" i="2"/>
  <c r="AA247" i="2"/>
  <c r="AB205" i="2"/>
  <c r="AC205" i="2" s="1"/>
  <c r="AD205" i="2" s="1"/>
  <c r="AF205" i="2" s="1"/>
  <c r="W205" i="2" s="1"/>
  <c r="AA155" i="2"/>
  <c r="AA168" i="2"/>
  <c r="Y142" i="2"/>
  <c r="AE142" i="2" s="1"/>
  <c r="Z250" i="2"/>
  <c r="Z46" i="2"/>
  <c r="AA35" i="2"/>
  <c r="Y221" i="2"/>
  <c r="AE221" i="2" s="1"/>
  <c r="Y22" i="2"/>
  <c r="AE22" i="2" s="1"/>
  <c r="AB211" i="2"/>
  <c r="AC211" i="2" s="1"/>
  <c r="AD211" i="2" s="1"/>
  <c r="AF211" i="2" s="1"/>
  <c r="W211" i="2" s="1"/>
  <c r="Y123" i="2"/>
  <c r="AE123" i="2" s="1"/>
  <c r="AB64" i="2"/>
  <c r="AC64" i="2" s="1"/>
  <c r="AD64" i="2" s="1"/>
  <c r="AF64" i="2" s="1"/>
  <c r="W64" i="2" s="1"/>
  <c r="Z45" i="2"/>
  <c r="AA15" i="2"/>
  <c r="Y248" i="2"/>
  <c r="AE248" i="2" s="1"/>
  <c r="Y183" i="2"/>
  <c r="AE183" i="2" s="1"/>
  <c r="AA222" i="2"/>
  <c r="Z129" i="2"/>
  <c r="AB21" i="2"/>
  <c r="Z101" i="2"/>
  <c r="Z72" i="2"/>
  <c r="Z58" i="2"/>
  <c r="AA84" i="2"/>
  <c r="AB62" i="2"/>
  <c r="AC62" i="2" s="1"/>
  <c r="AD62" i="2" s="1"/>
  <c r="AF62" i="2" s="1"/>
  <c r="W62" i="2" s="1"/>
  <c r="Z199" i="2"/>
  <c r="AB136" i="2"/>
  <c r="AC136" i="2" s="1"/>
  <c r="AD136" i="2" s="1"/>
  <c r="AF136" i="2" s="1"/>
  <c r="W136" i="2" s="1"/>
  <c r="Z78" i="2"/>
  <c r="Z36" i="2"/>
  <c r="AB98" i="2"/>
  <c r="AC98" i="2" s="1"/>
  <c r="AD98" i="2" s="1"/>
  <c r="AF98" i="2" s="1"/>
  <c r="W98" i="2" s="1"/>
  <c r="Z14" i="2"/>
  <c r="Y149" i="2"/>
  <c r="AE149" i="2" s="1"/>
  <c r="AB110" i="2"/>
  <c r="AC110" i="2" s="1"/>
  <c r="AD110" i="2" s="1"/>
  <c r="AF110" i="2" s="1"/>
  <c r="W110" i="2" s="1"/>
  <c r="AB195" i="2"/>
  <c r="AC195" i="2" s="1"/>
  <c r="AD195" i="2" s="1"/>
  <c r="AF195" i="2" s="1"/>
  <c r="W195" i="2" s="1"/>
  <c r="Z193" i="2"/>
  <c r="Z13" i="2"/>
  <c r="AA199" i="2"/>
  <c r="AB129" i="2"/>
  <c r="AC129" i="2" s="1"/>
  <c r="AD129" i="2" s="1"/>
  <c r="AF129" i="2" s="1"/>
  <c r="W129" i="2" s="1"/>
  <c r="AB217" i="2"/>
  <c r="AC217" i="2" s="1"/>
  <c r="AD217" i="2" s="1"/>
  <c r="AF217" i="2" s="1"/>
  <c r="W217" i="2" s="1"/>
  <c r="Y163" i="2"/>
  <c r="AE163" i="2" s="1"/>
  <c r="Z245" i="2"/>
  <c r="Z171" i="2"/>
  <c r="AA233" i="2"/>
  <c r="Z8" i="2"/>
  <c r="Y162" i="2"/>
  <c r="AE162" i="2" s="1"/>
  <c r="AA54" i="2"/>
  <c r="Z27" i="4"/>
  <c r="AB24" i="4"/>
  <c r="AC24" i="4" s="1"/>
  <c r="AD24" i="4" s="1"/>
  <c r="AF24" i="4" s="1"/>
  <c r="W24" i="4" s="1"/>
  <c r="Z217" i="4"/>
  <c r="Z216" i="3"/>
  <c r="Z69" i="3"/>
  <c r="AA183" i="3"/>
  <c r="AB233" i="3"/>
  <c r="AC233" i="3" s="1"/>
  <c r="AD233" i="3" s="1"/>
  <c r="AF233" i="3" s="1"/>
  <c r="W233" i="3" s="1"/>
  <c r="AA170" i="3"/>
  <c r="Y230" i="3"/>
  <c r="AE230" i="3" s="1"/>
  <c r="AA124" i="3"/>
  <c r="AA209" i="3"/>
  <c r="Y132" i="3"/>
  <c r="AE132" i="3" s="1"/>
  <c r="Z56" i="3"/>
  <c r="AA20" i="3"/>
  <c r="AA84" i="3"/>
  <c r="AA204" i="3"/>
  <c r="AA115" i="3"/>
  <c r="Z95" i="3"/>
  <c r="AA156" i="3"/>
  <c r="Y245" i="3"/>
  <c r="AE245" i="3" s="1"/>
  <c r="Z193" i="3"/>
  <c r="AA166" i="3"/>
  <c r="AB131" i="3"/>
  <c r="AC131" i="3" s="1"/>
  <c r="AD131" i="3" s="1"/>
  <c r="AF131" i="3" s="1"/>
  <c r="W131" i="3" s="1"/>
  <c r="AA169" i="3"/>
  <c r="Y129" i="3"/>
  <c r="AE129" i="3" s="1"/>
  <c r="Z81" i="3"/>
  <c r="Z134" i="3"/>
  <c r="Z32" i="3"/>
  <c r="Z12" i="3"/>
  <c r="Y219" i="6"/>
  <c r="AE219" i="6" s="1"/>
  <c r="Y239" i="5"/>
  <c r="AE239" i="5" s="1"/>
  <c r="Z42" i="4"/>
  <c r="Z244" i="3"/>
  <c r="Y148" i="6"/>
  <c r="AE148" i="6" s="1"/>
  <c r="AA44" i="4"/>
  <c r="AB228" i="6"/>
  <c r="AC228" i="6" s="1"/>
  <c r="AD228" i="6" s="1"/>
  <c r="AF228" i="6" s="1"/>
  <c r="W228" i="6" s="1"/>
  <c r="AA150" i="4"/>
  <c r="Z203" i="4"/>
  <c r="AB226" i="4"/>
  <c r="AC226" i="4" s="1"/>
  <c r="AD226" i="4" s="1"/>
  <c r="AF226" i="4" s="1"/>
  <c r="W226" i="4" s="1"/>
  <c r="AA29" i="6"/>
  <c r="Y193" i="4"/>
  <c r="AE193" i="4" s="1"/>
  <c r="Z22" i="4"/>
  <c r="Z243" i="4"/>
  <c r="Z239" i="4"/>
  <c r="Y149" i="4"/>
  <c r="AE149" i="4" s="1"/>
  <c r="Y129" i="5"/>
  <c r="AE129" i="5" s="1"/>
  <c r="AA56" i="5"/>
  <c r="Z40" i="5"/>
  <c r="AA166" i="5"/>
  <c r="Y120" i="5"/>
  <c r="AE120" i="5" s="1"/>
  <c r="Y61" i="5"/>
  <c r="AE61" i="5" s="1"/>
  <c r="AB31" i="5"/>
  <c r="AC31" i="5" s="1"/>
  <c r="AD31" i="5" s="1"/>
  <c r="AF31" i="5" s="1"/>
  <c r="W31" i="5" s="1"/>
  <c r="AA108" i="5"/>
  <c r="AA33" i="5"/>
  <c r="Y133" i="5"/>
  <c r="AE133" i="5" s="1"/>
  <c r="Y142" i="5"/>
  <c r="AE142" i="5" s="1"/>
  <c r="AB205" i="5"/>
  <c r="AC205" i="5" s="1"/>
  <c r="AD205" i="5" s="1"/>
  <c r="AF205" i="5" s="1"/>
  <c r="W205" i="5" s="1"/>
  <c r="AA148" i="5"/>
  <c r="AB56" i="5"/>
  <c r="AC56" i="5" s="1"/>
  <c r="AD56" i="5" s="1"/>
  <c r="AF56" i="5" s="1"/>
  <c r="W56" i="5" s="1"/>
  <c r="AB20" i="5"/>
  <c r="AC20" i="5" s="1"/>
  <c r="AD20" i="5" s="1"/>
  <c r="AF20" i="5" s="1"/>
  <c r="W20" i="5" s="1"/>
  <c r="AB44" i="5"/>
  <c r="AC44" i="5" s="1"/>
  <c r="AD44" i="5" s="1"/>
  <c r="AF44" i="5" s="1"/>
  <c r="W44" i="5" s="1"/>
  <c r="AB152" i="5"/>
  <c r="AC152" i="5" s="1"/>
  <c r="AD152" i="5" s="1"/>
  <c r="AF152" i="5" s="1"/>
  <c r="W152" i="5" s="1"/>
  <c r="AB117" i="5"/>
  <c r="AC117" i="5" s="1"/>
  <c r="AD117" i="5" s="1"/>
  <c r="AF117" i="5" s="1"/>
  <c r="W117" i="5" s="1"/>
  <c r="AB244" i="5"/>
  <c r="AC244" i="5" s="1"/>
  <c r="AD244" i="5" s="1"/>
  <c r="AF244" i="5" s="1"/>
  <c r="W244" i="5" s="1"/>
  <c r="AB183" i="5"/>
  <c r="AC183" i="5" s="1"/>
  <c r="AD183" i="5" s="1"/>
  <c r="AF183" i="5" s="1"/>
  <c r="W183" i="5" s="1"/>
  <c r="AA173" i="5"/>
  <c r="Z121" i="5"/>
  <c r="AA207" i="5"/>
  <c r="AA167" i="5"/>
  <c r="AB137" i="4"/>
  <c r="AC137" i="4" s="1"/>
  <c r="AD137" i="4" s="1"/>
  <c r="AF137" i="4" s="1"/>
  <c r="W137" i="4" s="1"/>
  <c r="Z198" i="4"/>
  <c r="Y168" i="4"/>
  <c r="AE168" i="4" s="1"/>
  <c r="Z48" i="6"/>
  <c r="Z14" i="5"/>
  <c r="AA133" i="6"/>
  <c r="Z83" i="5"/>
  <c r="Y69" i="5"/>
  <c r="AE69" i="5" s="1"/>
  <c r="AB61" i="4"/>
  <c r="AC61" i="4" s="1"/>
  <c r="AD61" i="4" s="1"/>
  <c r="AF61" i="4" s="1"/>
  <c r="W61" i="4" s="1"/>
  <c r="AB147" i="4"/>
  <c r="AC147" i="4" s="1"/>
  <c r="AD147" i="4" s="1"/>
  <c r="AF147" i="4" s="1"/>
  <c r="W147" i="4" s="1"/>
  <c r="AB211" i="4"/>
  <c r="AC211" i="4" s="1"/>
  <c r="AD211" i="4" s="1"/>
  <c r="AF211" i="4" s="1"/>
  <c r="W211" i="4" s="1"/>
  <c r="Y93" i="4"/>
  <c r="AE93" i="4" s="1"/>
  <c r="AB32" i="4"/>
  <c r="AC32" i="4" s="1"/>
  <c r="AD32" i="4" s="1"/>
  <c r="AF32" i="4" s="1"/>
  <c r="W32" i="4" s="1"/>
  <c r="AA253" i="4"/>
  <c r="AB60" i="4"/>
  <c r="AC60" i="4" s="1"/>
  <c r="AD60" i="4" s="1"/>
  <c r="AF60" i="4" s="1"/>
  <c r="W60" i="4" s="1"/>
  <c r="AB183" i="4"/>
  <c r="AC183" i="4" s="1"/>
  <c r="AD183" i="4" s="1"/>
  <c r="AF183" i="4" s="1"/>
  <c r="W183" i="4" s="1"/>
  <c r="Y115" i="4"/>
  <c r="AE115" i="4" s="1"/>
  <c r="AB91" i="4"/>
  <c r="AC91" i="4" s="1"/>
  <c r="AD91" i="4" s="1"/>
  <c r="AF91" i="4" s="1"/>
  <c r="W91" i="4" s="1"/>
  <c r="Y183" i="4"/>
  <c r="AE183" i="4" s="1"/>
  <c r="Y195" i="4"/>
  <c r="AE195" i="4" s="1"/>
  <c r="Z53" i="4"/>
  <c r="Z111" i="4"/>
  <c r="Z254" i="4"/>
  <c r="Z174" i="4"/>
  <c r="AB41" i="4"/>
  <c r="AC41" i="4" s="1"/>
  <c r="AD41" i="4" s="1"/>
  <c r="AF41" i="4" s="1"/>
  <c r="W41" i="4" s="1"/>
  <c r="Y158" i="4"/>
  <c r="AE158" i="4" s="1"/>
  <c r="AA103" i="4"/>
  <c r="AB75" i="4"/>
  <c r="AC75" i="4" s="1"/>
  <c r="AD75" i="4" s="1"/>
  <c r="AF75" i="4" s="1"/>
  <c r="W75" i="4" s="1"/>
  <c r="Y163" i="4"/>
  <c r="AE163" i="4" s="1"/>
  <c r="AB113" i="4"/>
  <c r="AC113" i="4" s="1"/>
  <c r="AD113" i="4" s="1"/>
  <c r="AF113" i="4" s="1"/>
  <c r="W113" i="4" s="1"/>
  <c r="Y121" i="4"/>
  <c r="AE121" i="4" s="1"/>
  <c r="Y143" i="4"/>
  <c r="AE143" i="4" s="1"/>
  <c r="AA214" i="4"/>
  <c r="AB176" i="4"/>
  <c r="AC176" i="4" s="1"/>
  <c r="AD176" i="4" s="1"/>
  <c r="AF176" i="4" s="1"/>
  <c r="W176" i="4" s="1"/>
  <c r="AB173" i="4"/>
  <c r="AC173" i="4" s="1"/>
  <c r="AD173" i="4" s="1"/>
  <c r="AF173" i="4" s="1"/>
  <c r="W173" i="4" s="1"/>
  <c r="Y236" i="4"/>
  <c r="AE236" i="4" s="1"/>
  <c r="AA184" i="4"/>
  <c r="AA15" i="4"/>
  <c r="AB100" i="4"/>
  <c r="AC100" i="4" s="1"/>
  <c r="AD100" i="4" s="1"/>
  <c r="AF100" i="4" s="1"/>
  <c r="W100" i="4" s="1"/>
  <c r="Y239" i="4"/>
  <c r="AE239" i="4" s="1"/>
  <c r="Y73" i="4"/>
  <c r="AE73" i="4" s="1"/>
  <c r="Z90" i="4"/>
  <c r="AA255" i="4"/>
  <c r="Y214" i="4"/>
  <c r="AE214" i="4" s="1"/>
  <c r="AA168" i="4"/>
  <c r="AB193" i="4"/>
  <c r="AC193" i="4" s="1"/>
  <c r="AD193" i="4" s="1"/>
  <c r="AF193" i="4" s="1"/>
  <c r="W193" i="4" s="1"/>
  <c r="AA238" i="4"/>
  <c r="AA90" i="4"/>
  <c r="Z21" i="4"/>
  <c r="Y249" i="4"/>
  <c r="AE249" i="4" s="1"/>
  <c r="AB205" i="4"/>
  <c r="AC205" i="4" s="1"/>
  <c r="AD205" i="4" s="1"/>
  <c r="AF205" i="4" s="1"/>
  <c r="W205" i="4" s="1"/>
  <c r="Y20" i="4"/>
  <c r="AE20" i="4" s="1"/>
  <c r="Z212" i="4"/>
  <c r="Y34" i="4"/>
  <c r="AE34" i="4" s="1"/>
  <c r="Z121" i="4"/>
  <c r="AB251" i="4"/>
  <c r="AC251" i="4" s="1"/>
  <c r="AD251" i="4" s="1"/>
  <c r="AF251" i="4" s="1"/>
  <c r="W251" i="4" s="1"/>
  <c r="Z163" i="4"/>
  <c r="Y92" i="4"/>
  <c r="AE92" i="4" s="1"/>
  <c r="AB90" i="4"/>
  <c r="AC90" i="4" s="1"/>
  <c r="AD90" i="4" s="1"/>
  <c r="AF90" i="4" s="1"/>
  <c r="W90" i="4" s="1"/>
  <c r="AA210" i="4"/>
  <c r="AA107" i="4"/>
  <c r="AB98" i="4"/>
  <c r="AC98" i="4" s="1"/>
  <c r="AD98" i="4" s="1"/>
  <c r="AF98" i="4" s="1"/>
  <c r="W98" i="4" s="1"/>
  <c r="Z143" i="4"/>
  <c r="Y243" i="4"/>
  <c r="AE243" i="4" s="1"/>
  <c r="AB230" i="4"/>
  <c r="AC230" i="4" s="1"/>
  <c r="AD230" i="4" s="1"/>
  <c r="AF230" i="4" s="1"/>
  <c r="W230" i="4" s="1"/>
  <c r="Y162" i="4"/>
  <c r="AE162" i="4" s="1"/>
  <c r="Y37" i="4"/>
  <c r="AE37" i="4" s="1"/>
  <c r="AB128" i="4"/>
  <c r="AC128" i="4" s="1"/>
  <c r="AD128" i="4" s="1"/>
  <c r="AF128" i="4" s="1"/>
  <c r="W128" i="4" s="1"/>
  <c r="AB12" i="4"/>
  <c r="AC12" i="4" s="1"/>
  <c r="AD12" i="4" s="1"/>
  <c r="AF12" i="4" s="1"/>
  <c r="W12" i="4" s="1"/>
  <c r="AA228" i="4"/>
  <c r="AB16" i="4"/>
  <c r="AC16" i="4" s="1"/>
  <c r="AD16" i="4" s="1"/>
  <c r="AF16" i="4" s="1"/>
  <c r="W16" i="4" s="1"/>
  <c r="AA117" i="4"/>
  <c r="AB9" i="4"/>
  <c r="AC9" i="4" s="1"/>
  <c r="AD9" i="4" s="1"/>
  <c r="AF9" i="4" s="1"/>
  <c r="W9" i="4" s="1"/>
  <c r="Y119" i="4"/>
  <c r="AE119" i="4" s="1"/>
  <c r="AB217" i="4"/>
  <c r="AC217" i="4" s="1"/>
  <c r="AD217" i="4" s="1"/>
  <c r="AF217" i="4" s="1"/>
  <c r="W217" i="4" s="1"/>
  <c r="AA100" i="4"/>
  <c r="AB151" i="4"/>
  <c r="AC151" i="4" s="1"/>
  <c r="AD151" i="4" s="1"/>
  <c r="AF151" i="4" s="1"/>
  <c r="W151" i="4" s="1"/>
  <c r="AB26" i="4"/>
  <c r="AC26" i="4" s="1"/>
  <c r="AD26" i="4" s="1"/>
  <c r="AF26" i="4" s="1"/>
  <c r="W26" i="4" s="1"/>
  <c r="Z232" i="4"/>
  <c r="AA59" i="4"/>
  <c r="AA10" i="4"/>
  <c r="AA131" i="4"/>
  <c r="Y109" i="4"/>
  <c r="AE109" i="4" s="1"/>
  <c r="AB133" i="4"/>
  <c r="AC133" i="4" s="1"/>
  <c r="AD133" i="4" s="1"/>
  <c r="AF133" i="4" s="1"/>
  <c r="W133" i="4" s="1"/>
  <c r="AA88" i="4"/>
  <c r="Y178" i="4"/>
  <c r="AE178" i="4" s="1"/>
  <c r="Y184" i="4"/>
  <c r="AE184" i="4" s="1"/>
  <c r="Y91" i="4"/>
  <c r="AE91" i="4" s="1"/>
  <c r="Z124" i="4"/>
  <c r="AB245" i="4"/>
  <c r="AC245" i="4" s="1"/>
  <c r="AD245" i="4" s="1"/>
  <c r="AF245" i="4" s="1"/>
  <c r="W245" i="4" s="1"/>
  <c r="AB129" i="4"/>
  <c r="AC129" i="4" s="1"/>
  <c r="AD129" i="4" s="1"/>
  <c r="AF129" i="4" s="1"/>
  <c r="W129" i="4" s="1"/>
  <c r="AA254" i="4"/>
  <c r="Z80" i="4"/>
  <c r="Y31" i="4"/>
  <c r="AE31" i="4" s="1"/>
  <c r="AA80" i="4"/>
  <c r="AA135" i="4"/>
  <c r="Z60" i="4"/>
  <c r="Y219" i="4"/>
  <c r="AE219" i="4" s="1"/>
  <c r="AA62" i="4"/>
  <c r="Z134" i="4"/>
  <c r="Z224" i="4"/>
  <c r="Y75" i="4"/>
  <c r="AE75" i="4" s="1"/>
  <c r="AA240" i="4"/>
  <c r="AA124" i="4"/>
  <c r="AA123" i="4"/>
  <c r="AA38" i="4"/>
  <c r="AA221" i="4"/>
  <c r="AA217" i="4"/>
  <c r="AB30" i="4"/>
  <c r="AC30" i="4" s="1"/>
  <c r="AD30" i="4" s="1"/>
  <c r="AF30" i="4" s="1"/>
  <c r="W30" i="4" s="1"/>
  <c r="Z208" i="4"/>
  <c r="AB119" i="4"/>
  <c r="AC119" i="4" s="1"/>
  <c r="AD119" i="4" s="1"/>
  <c r="AF119" i="4" s="1"/>
  <c r="W119" i="4" s="1"/>
  <c r="AB236" i="4"/>
  <c r="AC236" i="4" s="1"/>
  <c r="AD236" i="4" s="1"/>
  <c r="AF236" i="4" s="1"/>
  <c r="W236" i="4" s="1"/>
  <c r="Z153" i="4"/>
  <c r="Z142" i="4"/>
  <c r="Y159" i="4"/>
  <c r="AE159" i="4" s="1"/>
  <c r="Z115" i="4"/>
  <c r="Y141" i="4"/>
  <c r="AE141" i="4" s="1"/>
  <c r="AB138" i="4"/>
  <c r="AC138" i="4" s="1"/>
  <c r="AD138" i="4" s="1"/>
  <c r="AF138" i="4" s="1"/>
  <c r="W138" i="4" s="1"/>
  <c r="AA205" i="4"/>
  <c r="AA151" i="4"/>
  <c r="Y222" i="4"/>
  <c r="AE222" i="4" s="1"/>
  <c r="AA82" i="4"/>
  <c r="AB56" i="4"/>
  <c r="AC56" i="4" s="1"/>
  <c r="AD56" i="4" s="1"/>
  <c r="AF56" i="4" s="1"/>
  <c r="W56" i="4" s="1"/>
  <c r="AB195" i="4"/>
  <c r="AC195" i="4" s="1"/>
  <c r="AD195" i="4" s="1"/>
  <c r="AF195" i="4" s="1"/>
  <c r="W195" i="4" s="1"/>
  <c r="AA200" i="4"/>
  <c r="AA36" i="4"/>
  <c r="AA46" i="4"/>
  <c r="AA23" i="4"/>
  <c r="AA8" i="4"/>
  <c r="Y25" i="4"/>
  <c r="AE25" i="4" s="1"/>
  <c r="AA234" i="4"/>
  <c r="AB71" i="4"/>
  <c r="AC71" i="4" s="1"/>
  <c r="AD71" i="4" s="1"/>
  <c r="AF71" i="4" s="1"/>
  <c r="W71" i="4" s="1"/>
  <c r="AB96" i="4"/>
  <c r="AC96" i="4" s="1"/>
  <c r="AD96" i="4" s="1"/>
  <c r="AF96" i="4" s="1"/>
  <c r="W96" i="4" s="1"/>
  <c r="AB149" i="4"/>
  <c r="AC149" i="4" s="1"/>
  <c r="AD149" i="4" s="1"/>
  <c r="AF149" i="4" s="1"/>
  <c r="W149" i="4" s="1"/>
  <c r="AB203" i="4"/>
  <c r="AC203" i="4" s="1"/>
  <c r="AD203" i="4" s="1"/>
  <c r="AF203" i="4" s="1"/>
  <c r="W203" i="4" s="1"/>
  <c r="Y60" i="4"/>
  <c r="AE60" i="4" s="1"/>
  <c r="AB204" i="4"/>
  <c r="AC204" i="4" s="1"/>
  <c r="AD204" i="4" s="1"/>
  <c r="AF204" i="4" s="1"/>
  <c r="W204" i="4" s="1"/>
  <c r="Y253" i="4"/>
  <c r="AE253" i="4" s="1"/>
  <c r="AA202" i="4"/>
  <c r="Z235" i="4"/>
  <c r="AA159" i="4"/>
  <c r="Z89" i="4"/>
  <c r="AB140" i="4"/>
  <c r="AC140" i="4" s="1"/>
  <c r="AD140" i="4" s="1"/>
  <c r="AF140" i="4" s="1"/>
  <c r="W140" i="4" s="1"/>
  <c r="Y120" i="4"/>
  <c r="AE120" i="4" s="1"/>
  <c r="Y85" i="4"/>
  <c r="AE85" i="4" s="1"/>
  <c r="Z209" i="4"/>
  <c r="AB126" i="4"/>
  <c r="AC126" i="4" s="1"/>
  <c r="AD126" i="4" s="1"/>
  <c r="AF126" i="4" s="1"/>
  <c r="W126" i="4" s="1"/>
  <c r="AA134" i="4"/>
  <c r="AB48" i="4"/>
  <c r="AC48" i="4" s="1"/>
  <c r="AD48" i="4" s="1"/>
  <c r="AF48" i="4" s="1"/>
  <c r="W48" i="4" s="1"/>
  <c r="AB241" i="4"/>
  <c r="AC241" i="4" s="1"/>
  <c r="AD241" i="4" s="1"/>
  <c r="AF241" i="4" s="1"/>
  <c r="W241" i="4" s="1"/>
  <c r="Y191" i="4"/>
  <c r="AE191" i="4" s="1"/>
  <c r="AB97" i="4"/>
  <c r="AC97" i="4" s="1"/>
  <c r="AD97" i="4" s="1"/>
  <c r="AF97" i="4" s="1"/>
  <c r="W97" i="4" s="1"/>
  <c r="Z140" i="4"/>
  <c r="Z231" i="4"/>
  <c r="AA152" i="4"/>
  <c r="Y22" i="4"/>
  <c r="AE22" i="4" s="1"/>
  <c r="AA77" i="4"/>
  <c r="AA251" i="4"/>
  <c r="AB144" i="4"/>
  <c r="AC144" i="4" s="1"/>
  <c r="AD144" i="4" s="1"/>
  <c r="AF144" i="4" s="1"/>
  <c r="W144" i="4" s="1"/>
  <c r="AB102" i="4"/>
  <c r="AC102" i="4" s="1"/>
  <c r="AD102" i="4" s="1"/>
  <c r="AF102" i="4" s="1"/>
  <c r="W102" i="4" s="1"/>
  <c r="Y90" i="4"/>
  <c r="AE90" i="4" s="1"/>
  <c r="AA177" i="4"/>
  <c r="Y103" i="4"/>
  <c r="AE103" i="4" s="1"/>
  <c r="Z62" i="4"/>
  <c r="Z94" i="4"/>
  <c r="AB158" i="4"/>
  <c r="AC158" i="4" s="1"/>
  <c r="AD158" i="4" s="1"/>
  <c r="AF158" i="4" s="1"/>
  <c r="W158" i="4" s="1"/>
  <c r="AB76" i="4"/>
  <c r="AC76" i="4" s="1"/>
  <c r="AD76" i="4" s="1"/>
  <c r="AF76" i="4" s="1"/>
  <c r="W76" i="4" s="1"/>
  <c r="AB66" i="4"/>
  <c r="AC66" i="4" s="1"/>
  <c r="AD66" i="4" s="1"/>
  <c r="AF66" i="4" s="1"/>
  <c r="W66" i="4" s="1"/>
  <c r="AB64" i="4"/>
  <c r="AC64" i="4" s="1"/>
  <c r="AD64" i="4" s="1"/>
  <c r="AF64" i="4" s="1"/>
  <c r="W64" i="4" s="1"/>
  <c r="AB125" i="4"/>
  <c r="AC125" i="4" s="1"/>
  <c r="AD125" i="4" s="1"/>
  <c r="AF125" i="4" s="1"/>
  <c r="W125" i="4" s="1"/>
  <c r="Y221" i="4"/>
  <c r="AE221" i="4" s="1"/>
  <c r="AA9" i="4"/>
  <c r="AB240" i="4"/>
  <c r="AC240" i="4" s="1"/>
  <c r="AD240" i="4" s="1"/>
  <c r="AF240" i="4" s="1"/>
  <c r="W240" i="4" s="1"/>
  <c r="AB57" i="4"/>
  <c r="AC57" i="4" s="1"/>
  <c r="AD57" i="4" s="1"/>
  <c r="AF57" i="4" s="1"/>
  <c r="W57" i="4" s="1"/>
  <c r="AA91" i="4"/>
  <c r="Y172" i="4"/>
  <c r="AE172" i="4" s="1"/>
  <c r="Z162" i="4"/>
  <c r="AB164" i="4"/>
  <c r="AC164" i="4" s="1"/>
  <c r="AD164" i="4" s="1"/>
  <c r="AF164" i="4" s="1"/>
  <c r="W164" i="4" s="1"/>
  <c r="AB168" i="4"/>
  <c r="AC168" i="4" s="1"/>
  <c r="AD168" i="4" s="1"/>
  <c r="AF168" i="4" s="1"/>
  <c r="W168" i="4" s="1"/>
  <c r="Z23" i="4"/>
  <c r="Z196" i="4"/>
  <c r="Z167" i="4"/>
  <c r="AA21" i="4"/>
  <c r="Z201" i="4"/>
  <c r="Z83" i="4"/>
  <c r="AB247" i="4"/>
  <c r="AC247" i="4" s="1"/>
  <c r="AD247" i="4" s="1"/>
  <c r="AF247" i="4" s="1"/>
  <c r="W247" i="4" s="1"/>
  <c r="AA18" i="4"/>
  <c r="Z31" i="4"/>
  <c r="Y180" i="4"/>
  <c r="AE180" i="4" s="1"/>
  <c r="Z35" i="4"/>
  <c r="Y231" i="4"/>
  <c r="AE231" i="4" s="1"/>
  <c r="Z112" i="4"/>
  <c r="Y166" i="4"/>
  <c r="AE166" i="4" s="1"/>
  <c r="AA106" i="4"/>
  <c r="Y130" i="4"/>
  <c r="AE130" i="4" s="1"/>
  <c r="AA64" i="4"/>
  <c r="Z177" i="4"/>
  <c r="Y127" i="4"/>
  <c r="AE127" i="4" s="1"/>
  <c r="AA170" i="4"/>
  <c r="AA40" i="4"/>
  <c r="AB77" i="4"/>
  <c r="AC77" i="4" s="1"/>
  <c r="AD77" i="4" s="1"/>
  <c r="AF77" i="4" s="1"/>
  <c r="W77" i="4" s="1"/>
  <c r="AA63" i="4"/>
  <c r="AB210" i="4"/>
  <c r="AC210" i="4" s="1"/>
  <c r="AD210" i="4" s="1"/>
  <c r="AF210" i="4" s="1"/>
  <c r="W210" i="4" s="1"/>
  <c r="AA181" i="4"/>
  <c r="Y100" i="4"/>
  <c r="AE100" i="4" s="1"/>
  <c r="AA129" i="4"/>
  <c r="AB254" i="4"/>
  <c r="AC254" i="4" s="1"/>
  <c r="AD254" i="4" s="1"/>
  <c r="AF254" i="4" s="1"/>
  <c r="W254" i="4" s="1"/>
  <c r="Y122" i="4"/>
  <c r="AE122" i="4" s="1"/>
  <c r="Z128" i="4"/>
  <c r="Y17" i="4"/>
  <c r="Y44" i="4"/>
  <c r="AE44" i="4" s="1"/>
  <c r="AA156" i="4"/>
  <c r="AB213" i="4"/>
  <c r="AC213" i="4" s="1"/>
  <c r="AD213" i="4" s="1"/>
  <c r="AF213" i="4" s="1"/>
  <c r="W213" i="4" s="1"/>
  <c r="AB23" i="4"/>
  <c r="AC23" i="4" s="1"/>
  <c r="AD23" i="4" s="1"/>
  <c r="AF23" i="4" s="1"/>
  <c r="W23" i="4" s="1"/>
  <c r="AA212" i="4"/>
  <c r="AA163" i="4"/>
  <c r="AB169" i="4"/>
  <c r="AC169" i="4" s="1"/>
  <c r="AD169" i="4" s="1"/>
  <c r="AF169" i="4" s="1"/>
  <c r="W169" i="4" s="1"/>
  <c r="Z114" i="4"/>
  <c r="AA230" i="4"/>
  <c r="Z48" i="4"/>
  <c r="Z147" i="4"/>
  <c r="AB250" i="4"/>
  <c r="AC250" i="4" s="1"/>
  <c r="AD250" i="4" s="1"/>
  <c r="AF250" i="4" s="1"/>
  <c r="W250" i="4" s="1"/>
  <c r="Z225" i="4"/>
  <c r="AA179" i="4"/>
  <c r="AB73" i="4"/>
  <c r="AC73" i="4" s="1"/>
  <c r="AD73" i="4" s="1"/>
  <c r="AF73" i="4" s="1"/>
  <c r="W73" i="4" s="1"/>
  <c r="Z70" i="4"/>
  <c r="AB161" i="4"/>
  <c r="AC161" i="4" s="1"/>
  <c r="AD161" i="4" s="1"/>
  <c r="AF161" i="4" s="1"/>
  <c r="W161" i="4" s="1"/>
  <c r="Y41" i="4"/>
  <c r="AE41" i="4" s="1"/>
  <c r="Y157" i="4"/>
  <c r="AE157" i="4" s="1"/>
  <c r="AA98" i="4"/>
  <c r="AB36" i="4"/>
  <c r="AC36" i="4" s="1"/>
  <c r="AD36" i="4" s="1"/>
  <c r="AF36" i="4" s="1"/>
  <c r="W36" i="4" s="1"/>
  <c r="Y161" i="4"/>
  <c r="AE161" i="4" s="1"/>
  <c r="AA171" i="4"/>
  <c r="AA122" i="4"/>
  <c r="AA157" i="4"/>
  <c r="Z39" i="4"/>
  <c r="Z241" i="4"/>
  <c r="AB177" i="4"/>
  <c r="AC177" i="4" s="1"/>
  <c r="AD177" i="4" s="1"/>
  <c r="AF177" i="4" s="1"/>
  <c r="W177" i="4" s="1"/>
  <c r="Y26" i="4"/>
  <c r="AE26" i="4" s="1"/>
  <c r="Z221" i="4"/>
  <c r="AA160" i="4"/>
  <c r="Z20" i="4"/>
  <c r="AA146" i="4"/>
  <c r="AA56" i="4"/>
  <c r="AA66" i="4"/>
  <c r="AA125" i="4"/>
  <c r="Y171" i="4"/>
  <c r="AE171" i="4" s="1"/>
  <c r="AA99" i="4"/>
  <c r="Z79" i="4"/>
  <c r="AA183" i="4"/>
  <c r="AA178" i="4"/>
  <c r="AB103" i="4"/>
  <c r="AC103" i="4" s="1"/>
  <c r="AD103" i="4" s="1"/>
  <c r="AF103" i="4" s="1"/>
  <c r="W103" i="4" s="1"/>
  <c r="Y246" i="4"/>
  <c r="AE246" i="4" s="1"/>
  <c r="AB242" i="4"/>
  <c r="AC242" i="4" s="1"/>
  <c r="AD242" i="4" s="1"/>
  <c r="AF242" i="4" s="1"/>
  <c r="W242" i="4" s="1"/>
  <c r="Y142" i="4"/>
  <c r="AE142" i="4" s="1"/>
  <c r="Y132" i="4"/>
  <c r="AE132" i="4" s="1"/>
  <c r="AA42" i="4"/>
  <c r="Y211" i="4"/>
  <c r="AE211" i="4" s="1"/>
  <c r="Z248" i="4"/>
  <c r="AA110" i="4"/>
  <c r="Z36" i="4"/>
  <c r="AA130" i="4"/>
  <c r="Z98" i="4"/>
  <c r="AA247" i="4"/>
  <c r="Y42" i="4"/>
  <c r="AE42" i="4" s="1"/>
  <c r="AA35" i="4"/>
  <c r="Z69" i="4"/>
  <c r="Y242" i="4"/>
  <c r="AE242" i="4" s="1"/>
  <c r="Y57" i="4"/>
  <c r="AE57" i="4" s="1"/>
  <c r="Z240" i="4"/>
  <c r="AA25" i="4"/>
  <c r="Y96" i="4"/>
  <c r="AE96" i="4" s="1"/>
  <c r="AA175" i="4"/>
  <c r="AA87" i="4"/>
  <c r="Y123" i="4"/>
  <c r="AE123" i="4" s="1"/>
  <c r="Y247" i="4"/>
  <c r="AE247" i="4" s="1"/>
  <c r="AA57" i="4"/>
  <c r="Y207" i="4"/>
  <c r="AE207" i="4" s="1"/>
  <c r="Z28" i="4"/>
  <c r="AB105" i="4"/>
  <c r="AC105" i="4" s="1"/>
  <c r="AD105" i="4" s="1"/>
  <c r="AF105" i="4" s="1"/>
  <c r="W105" i="4" s="1"/>
  <c r="Y72" i="4"/>
  <c r="AE72" i="4" s="1"/>
  <c r="AA74" i="4"/>
  <c r="AB227" i="4"/>
  <c r="AC227" i="4" s="1"/>
  <c r="AD227" i="4" s="1"/>
  <c r="AF227" i="4" s="1"/>
  <c r="W227" i="4" s="1"/>
  <c r="Z213" i="4"/>
  <c r="Z76" i="4"/>
  <c r="Z238" i="4"/>
  <c r="Y223" i="4"/>
  <c r="AE223" i="4" s="1"/>
  <c r="Z220" i="4"/>
  <c r="Z8" i="4"/>
  <c r="AB243" i="4"/>
  <c r="AC243" i="4" s="1"/>
  <c r="AD243" i="4" s="1"/>
  <c r="AF243" i="4" s="1"/>
  <c r="W243" i="4" s="1"/>
  <c r="Z237" i="4"/>
  <c r="Z183" i="4"/>
  <c r="AB99" i="4"/>
  <c r="AC99" i="4" s="1"/>
  <c r="AD99" i="4" s="1"/>
  <c r="AF99" i="4" s="1"/>
  <c r="W99" i="4" s="1"/>
  <c r="Z135" i="4"/>
  <c r="AA195" i="4"/>
  <c r="AB171" i="4"/>
  <c r="AC171" i="4" s="1"/>
  <c r="AD171" i="4" s="1"/>
  <c r="AF171" i="4" s="1"/>
  <c r="W171" i="4" s="1"/>
  <c r="Y86" i="4"/>
  <c r="AE86" i="4" s="1"/>
  <c r="AB172" i="4"/>
  <c r="AC172" i="4" s="1"/>
  <c r="AD172" i="4" s="1"/>
  <c r="AF172" i="4" s="1"/>
  <c r="W172" i="4" s="1"/>
  <c r="AA162" i="4"/>
  <c r="AA166" i="4"/>
  <c r="Z120" i="4"/>
  <c r="AA50" i="4"/>
  <c r="AB215" i="4"/>
  <c r="AC215" i="4" s="1"/>
  <c r="AD215" i="4" s="1"/>
  <c r="AF215" i="4" s="1"/>
  <c r="W215" i="4" s="1"/>
  <c r="Y226" i="4"/>
  <c r="AE226" i="4" s="1"/>
  <c r="AB143" i="4"/>
  <c r="AC143" i="4" s="1"/>
  <c r="AD143" i="4" s="1"/>
  <c r="AF143" i="4" s="1"/>
  <c r="W143" i="4" s="1"/>
  <c r="AB63" i="4"/>
  <c r="AC63" i="4" s="1"/>
  <c r="AD63" i="4" s="1"/>
  <c r="AF63" i="4" s="1"/>
  <c r="W63" i="4" s="1"/>
  <c r="Z168" i="4"/>
  <c r="Z14" i="4"/>
  <c r="AB155" i="4"/>
  <c r="AC155" i="4" s="1"/>
  <c r="AD155" i="4" s="1"/>
  <c r="AF155" i="4" s="1"/>
  <c r="W155" i="4" s="1"/>
  <c r="Z25" i="4"/>
  <c r="Y137" i="4"/>
  <c r="AE137" i="4" s="1"/>
  <c r="Y35" i="4"/>
  <c r="AE35" i="4" s="1"/>
  <c r="AA161" i="4"/>
  <c r="Z148" i="4"/>
  <c r="AB234" i="4"/>
  <c r="AC234" i="4" s="1"/>
  <c r="AD234" i="4" s="1"/>
  <c r="AF234" i="4" s="1"/>
  <c r="W234" i="4" s="1"/>
  <c r="Z189" i="4"/>
  <c r="AB188" i="4"/>
  <c r="AC188" i="4" s="1"/>
  <c r="AD188" i="4" s="1"/>
  <c r="AF188" i="4" s="1"/>
  <c r="W188" i="4" s="1"/>
  <c r="Y220" i="4"/>
  <c r="AE220" i="4" s="1"/>
  <c r="Z61" i="4"/>
  <c r="Y116" i="4"/>
  <c r="AE116" i="4" s="1"/>
  <c r="Z109" i="4"/>
  <c r="AA249" i="4"/>
  <c r="AA248" i="4"/>
  <c r="AA224" i="4"/>
  <c r="Z228" i="4"/>
  <c r="Y89" i="4"/>
  <c r="AE89" i="4" s="1"/>
  <c r="Z26" i="4"/>
  <c r="AB11" i="4"/>
  <c r="AC11" i="4" s="1"/>
  <c r="AD11" i="4" s="1"/>
  <c r="AF11" i="4" s="1"/>
  <c r="W11" i="4" s="1"/>
  <c r="Y36" i="4"/>
  <c r="AE36" i="4" s="1"/>
  <c r="Y206" i="4"/>
  <c r="AE206" i="4" s="1"/>
  <c r="Y78" i="4"/>
  <c r="AE78" i="4" s="1"/>
  <c r="Z179" i="4"/>
  <c r="Z215" i="4"/>
  <c r="AA193" i="4"/>
  <c r="AA229" i="4"/>
  <c r="AB7" i="4"/>
  <c r="AC7" i="4" s="1"/>
  <c r="AD7" i="4" s="1"/>
  <c r="AF7" i="4" s="1"/>
  <c r="W7" i="4" s="1"/>
  <c r="AA6" i="4"/>
  <c r="Z211" i="4"/>
  <c r="AA86" i="4"/>
  <c r="Y138" i="4"/>
  <c r="AE138" i="4" s="1"/>
  <c r="AA203" i="4"/>
  <c r="Z66" i="4"/>
  <c r="AA71" i="4"/>
  <c r="AA16" i="4"/>
  <c r="Z191" i="4"/>
  <c r="AA243" i="4"/>
  <c r="AB95" i="4"/>
  <c r="AC95" i="4" s="1"/>
  <c r="AD95" i="4" s="1"/>
  <c r="AF95" i="4" s="1"/>
  <c r="W95" i="4" s="1"/>
  <c r="Z137" i="4"/>
  <c r="Z127" i="4"/>
  <c r="AB50" i="4"/>
  <c r="AC50" i="4" s="1"/>
  <c r="AD50" i="4" s="1"/>
  <c r="AF50" i="4" s="1"/>
  <c r="W50" i="4" s="1"/>
  <c r="AB38" i="4"/>
  <c r="AC38" i="4" s="1"/>
  <c r="AD38" i="4" s="1"/>
  <c r="AF38" i="4" s="1"/>
  <c r="W38" i="4" s="1"/>
  <c r="AB159" i="4"/>
  <c r="AC159" i="4" s="1"/>
  <c r="AD159" i="4" s="1"/>
  <c r="AF159" i="4" s="1"/>
  <c r="W159" i="4" s="1"/>
  <c r="Z223" i="4"/>
  <c r="AB53" i="4"/>
  <c r="AC53" i="4" s="1"/>
  <c r="AD53" i="4" s="1"/>
  <c r="AF53" i="4" s="1"/>
  <c r="W53" i="4" s="1"/>
  <c r="AB106" i="4"/>
  <c r="AC106" i="4" s="1"/>
  <c r="AD106" i="4" s="1"/>
  <c r="AF106" i="4" s="1"/>
  <c r="W106" i="4" s="1"/>
  <c r="AA115" i="4"/>
  <c r="Z152" i="4"/>
  <c r="Z146" i="4"/>
  <c r="Z75" i="4"/>
  <c r="Z149" i="4"/>
  <c r="AB174" i="4"/>
  <c r="AC174" i="4" s="1"/>
  <c r="AD174" i="4" s="1"/>
  <c r="AF174" i="4" s="1"/>
  <c r="W174" i="4" s="1"/>
  <c r="AA252" i="4"/>
  <c r="AB212" i="4"/>
  <c r="AC212" i="4" s="1"/>
  <c r="AD212" i="4" s="1"/>
  <c r="AF212" i="4" s="1"/>
  <c r="W212" i="4" s="1"/>
  <c r="AB68" i="4"/>
  <c r="AC68" i="4" s="1"/>
  <c r="AD68" i="4" s="1"/>
  <c r="AF68" i="4" s="1"/>
  <c r="W68" i="4" s="1"/>
  <c r="Y215" i="4"/>
  <c r="AE215" i="4" s="1"/>
  <c r="AA173" i="4"/>
  <c r="AA222" i="4"/>
  <c r="Y199" i="4"/>
  <c r="AE199" i="4" s="1"/>
  <c r="AB200" i="4"/>
  <c r="AC200" i="4" s="1"/>
  <c r="AD200" i="4" s="1"/>
  <c r="AF200" i="4" s="1"/>
  <c r="W200" i="4" s="1"/>
  <c r="AB10" i="4"/>
  <c r="AA199" i="4"/>
  <c r="Z17" i="4"/>
  <c r="Z145" i="4"/>
  <c r="Z253" i="4"/>
  <c r="Z44" i="4"/>
  <c r="Z247" i="4"/>
  <c r="AA207" i="4"/>
  <c r="AA225" i="4"/>
  <c r="AB131" i="4"/>
  <c r="AC131" i="4" s="1"/>
  <c r="AD131" i="4" s="1"/>
  <c r="AF131" i="4" s="1"/>
  <c r="W131" i="4" s="1"/>
  <c r="AA65" i="4"/>
  <c r="AA120" i="4"/>
  <c r="Y225" i="4"/>
  <c r="AE225" i="4" s="1"/>
  <c r="Y49" i="4"/>
  <c r="AE49" i="4" s="1"/>
  <c r="AB185" i="4"/>
  <c r="AC185" i="4" s="1"/>
  <c r="AD185" i="4" s="1"/>
  <c r="AF185" i="4" s="1"/>
  <c r="W185" i="4" s="1"/>
  <c r="AA235" i="4"/>
  <c r="Z103" i="4"/>
  <c r="AB85" i="4"/>
  <c r="AC85" i="4" s="1"/>
  <c r="AD85" i="4" s="1"/>
  <c r="AF85" i="4" s="1"/>
  <c r="W85" i="4" s="1"/>
  <c r="AB54" i="4"/>
  <c r="AC54" i="4" s="1"/>
  <c r="AD54" i="4" s="1"/>
  <c r="AF54" i="4" s="1"/>
  <c r="W54" i="4" s="1"/>
  <c r="Y59" i="4"/>
  <c r="AE59" i="4" s="1"/>
  <c r="Y28" i="4"/>
  <c r="AE28" i="4" s="1"/>
  <c r="AA244" i="4"/>
  <c r="Y101" i="4"/>
  <c r="AE101" i="4" s="1"/>
  <c r="AB190" i="4"/>
  <c r="AC190" i="4" s="1"/>
  <c r="AD190" i="4" s="1"/>
  <c r="AF190" i="4" s="1"/>
  <c r="W190" i="4" s="1"/>
  <c r="AB214" i="4"/>
  <c r="AC214" i="4" s="1"/>
  <c r="AD214" i="4" s="1"/>
  <c r="AF214" i="4" s="1"/>
  <c r="W214" i="4" s="1"/>
  <c r="AB114" i="4"/>
  <c r="AC114" i="4" s="1"/>
  <c r="AD114" i="4" s="1"/>
  <c r="AF114" i="4" s="1"/>
  <c r="W114" i="4" s="1"/>
  <c r="AA209" i="4"/>
  <c r="AA220" i="4"/>
  <c r="AB181" i="4"/>
  <c r="AC181" i="4" s="1"/>
  <c r="AD181" i="4" s="1"/>
  <c r="AF181" i="4" s="1"/>
  <c r="W181" i="4" s="1"/>
  <c r="Y55" i="4"/>
  <c r="AE55" i="4" s="1"/>
  <c r="AB78" i="4"/>
  <c r="AC78" i="4" s="1"/>
  <c r="AD78" i="4" s="1"/>
  <c r="AF78" i="4" s="1"/>
  <c r="W78" i="4" s="1"/>
  <c r="Y27" i="4"/>
  <c r="AE27" i="4" s="1"/>
  <c r="AB70" i="4"/>
  <c r="AC70" i="4" s="1"/>
  <c r="AD70" i="4" s="1"/>
  <c r="AF70" i="4" s="1"/>
  <c r="W70" i="4" s="1"/>
  <c r="Y230" i="4"/>
  <c r="AE230" i="4" s="1"/>
  <c r="AB65" i="4"/>
  <c r="AC65" i="4" s="1"/>
  <c r="AD65" i="4" s="1"/>
  <c r="AF65" i="4" s="1"/>
  <c r="W65" i="4" s="1"/>
  <c r="Z96" i="4"/>
  <c r="AB142" i="4"/>
  <c r="AC142" i="4" s="1"/>
  <c r="AD142" i="4" s="1"/>
  <c r="AF142" i="4" s="1"/>
  <c r="W142" i="4" s="1"/>
  <c r="AB37" i="4"/>
  <c r="AC37" i="4" s="1"/>
  <c r="AD37" i="4" s="1"/>
  <c r="AF37" i="4" s="1"/>
  <c r="W37" i="4" s="1"/>
  <c r="AA180" i="4"/>
  <c r="Y203" i="6"/>
  <c r="AE203" i="6" s="1"/>
  <c r="AA87" i="6"/>
  <c r="AA163" i="6"/>
  <c r="Y250" i="6"/>
  <c r="AE250" i="6" s="1"/>
  <c r="AA175" i="6"/>
  <c r="Z143" i="6"/>
  <c r="AA178" i="6"/>
  <c r="AB44" i="4"/>
  <c r="AC44" i="4" s="1"/>
  <c r="AD44" i="4" s="1"/>
  <c r="AF44" i="4" s="1"/>
  <c r="W44" i="4" s="1"/>
  <c r="Y213" i="4"/>
  <c r="AE213" i="4" s="1"/>
  <c r="AB246" i="5"/>
  <c r="AC246" i="5" s="1"/>
  <c r="AD246" i="5" s="1"/>
  <c r="AF246" i="5" s="1"/>
  <c r="W246" i="5" s="1"/>
  <c r="AB71" i="5"/>
  <c r="AC71" i="5" s="1"/>
  <c r="AD71" i="5" s="1"/>
  <c r="AF71" i="5" s="1"/>
  <c r="W71" i="5" s="1"/>
  <c r="Y20" i="5"/>
  <c r="AE20" i="5" s="1"/>
  <c r="Y255" i="5"/>
  <c r="AE255" i="5" s="1"/>
  <c r="Z20" i="6"/>
  <c r="AB202" i="6"/>
  <c r="AC202" i="6" s="1"/>
  <c r="AD202" i="6" s="1"/>
  <c r="AF202" i="6" s="1"/>
  <c r="W202" i="6" s="1"/>
  <c r="AA251" i="6"/>
  <c r="Y240" i="6"/>
  <c r="AE240" i="6" s="1"/>
  <c r="Y128" i="6"/>
  <c r="AE128" i="6" s="1"/>
  <c r="AA149" i="6"/>
  <c r="AB254" i="6"/>
  <c r="AC254" i="6" s="1"/>
  <c r="AD254" i="6" s="1"/>
  <c r="AF254" i="6" s="1"/>
  <c r="W254" i="6" s="1"/>
  <c r="Y131" i="6"/>
  <c r="AE131" i="6" s="1"/>
  <c r="AB140" i="6"/>
  <c r="AC140" i="6" s="1"/>
  <c r="AD140" i="6" s="1"/>
  <c r="AF140" i="6" s="1"/>
  <c r="W140" i="6" s="1"/>
  <c r="Z250" i="6"/>
  <c r="AB107" i="6"/>
  <c r="AC107" i="6" s="1"/>
  <c r="AD107" i="6" s="1"/>
  <c r="AF107" i="6" s="1"/>
  <c r="W107" i="6" s="1"/>
  <c r="Z94" i="6"/>
  <c r="AA30" i="6"/>
  <c r="AB179" i="4"/>
  <c r="AC179" i="4" s="1"/>
  <c r="AD179" i="4" s="1"/>
  <c r="AF179" i="4" s="1"/>
  <c r="W179" i="4" s="1"/>
  <c r="AA154" i="4"/>
  <c r="Y15" i="4"/>
  <c r="AE15" i="4" s="1"/>
  <c r="Y61" i="4"/>
  <c r="AE61" i="4" s="1"/>
  <c r="Y58" i="4"/>
  <c r="AE58" i="4" s="1"/>
  <c r="Y107" i="4"/>
  <c r="AE107" i="4" s="1"/>
  <c r="AB235" i="4"/>
  <c r="AC235" i="4" s="1"/>
  <c r="AD235" i="4" s="1"/>
  <c r="AF235" i="4" s="1"/>
  <c r="W235" i="4" s="1"/>
  <c r="AA36" i="5"/>
  <c r="AB157" i="5"/>
  <c r="AC157" i="5" s="1"/>
  <c r="AD157" i="5" s="1"/>
  <c r="AF157" i="5" s="1"/>
  <c r="W157" i="5" s="1"/>
  <c r="Y78" i="5"/>
  <c r="AE78" i="5" s="1"/>
  <c r="AB209" i="5"/>
  <c r="AC209" i="5" s="1"/>
  <c r="AD209" i="5" s="1"/>
  <c r="AF209" i="5" s="1"/>
  <c r="W209" i="5" s="1"/>
  <c r="AA11" i="5"/>
  <c r="Z230" i="5"/>
  <c r="AA67" i="5"/>
  <c r="AA98" i="5"/>
  <c r="Y180" i="5"/>
  <c r="AE180" i="5" s="1"/>
  <c r="Y246" i="5"/>
  <c r="AE246" i="5" s="1"/>
  <c r="Y186" i="5"/>
  <c r="AE186" i="5" s="1"/>
  <c r="Y234" i="5"/>
  <c r="AE234" i="5" s="1"/>
  <c r="Z91" i="5"/>
  <c r="Y112" i="5"/>
  <c r="AE112" i="5" s="1"/>
  <c r="AA133" i="5"/>
  <c r="Z152" i="5"/>
  <c r="Y85" i="5"/>
  <c r="AE85" i="5" s="1"/>
  <c r="AA185" i="5"/>
  <c r="AB179" i="5"/>
  <c r="AC179" i="5" s="1"/>
  <c r="AD179" i="5" s="1"/>
  <c r="AF179" i="5" s="1"/>
  <c r="W179" i="5" s="1"/>
  <c r="AB143" i="5"/>
  <c r="AC143" i="5" s="1"/>
  <c r="AD143" i="5" s="1"/>
  <c r="AF143" i="5" s="1"/>
  <c r="W143" i="5" s="1"/>
  <c r="AA73" i="5"/>
  <c r="Y161" i="5"/>
  <c r="AE161" i="5" s="1"/>
  <c r="Y104" i="5"/>
  <c r="AE104" i="5" s="1"/>
  <c r="AA237" i="4"/>
  <c r="Z43" i="4"/>
  <c r="Z206" i="4"/>
  <c r="AB82" i="6"/>
  <c r="AC82" i="6" s="1"/>
  <c r="AD82" i="6" s="1"/>
  <c r="AF82" i="6" s="1"/>
  <c r="W82" i="6" s="1"/>
  <c r="AB181" i="6"/>
  <c r="AC181" i="6" s="1"/>
  <c r="AD181" i="6" s="1"/>
  <c r="AF181" i="6" s="1"/>
  <c r="W181" i="6" s="1"/>
  <c r="AA215" i="4"/>
  <c r="Y167" i="6"/>
  <c r="AE167" i="6" s="1"/>
  <c r="Y250" i="4"/>
  <c r="AE250" i="4" s="1"/>
  <c r="AB35" i="6"/>
  <c r="AC35" i="6" s="1"/>
  <c r="AD35" i="6" s="1"/>
  <c r="AF35" i="6" s="1"/>
  <c r="W35" i="6" s="1"/>
  <c r="Z51" i="6"/>
  <c r="AA16" i="6"/>
  <c r="AB196" i="5"/>
  <c r="AC196" i="5" s="1"/>
  <c r="AD196" i="5" s="1"/>
  <c r="AF196" i="5" s="1"/>
  <c r="W196" i="5" s="1"/>
  <c r="Y79" i="4"/>
  <c r="AE79" i="4" s="1"/>
  <c r="AA131" i="6"/>
  <c r="Y149" i="6"/>
  <c r="AE149" i="6" s="1"/>
  <c r="AA182" i="6"/>
  <c r="Z128" i="5"/>
  <c r="AB30" i="5"/>
  <c r="AC30" i="5" s="1"/>
  <c r="AD30" i="5" s="1"/>
  <c r="AF30" i="5" s="1"/>
  <c r="W30" i="5" s="1"/>
  <c r="AB224" i="4"/>
  <c r="AC224" i="4" s="1"/>
  <c r="AD224" i="4" s="1"/>
  <c r="AF224" i="4" s="1"/>
  <c r="W224" i="4" s="1"/>
  <c r="Z92" i="4"/>
  <c r="AA70" i="4"/>
  <c r="AA153" i="6"/>
  <c r="Z31" i="6"/>
  <c r="AA115" i="6"/>
  <c r="Z50" i="6"/>
  <c r="AA212" i="6"/>
  <c r="AA180" i="6"/>
  <c r="AB141" i="6"/>
  <c r="AC141" i="6" s="1"/>
  <c r="AD141" i="6" s="1"/>
  <c r="AF141" i="6" s="1"/>
  <c r="W141" i="6" s="1"/>
  <c r="AA254" i="6"/>
  <c r="AB45" i="4"/>
  <c r="AC45" i="4" s="1"/>
  <c r="AD45" i="4" s="1"/>
  <c r="AF45" i="4" s="1"/>
  <c r="W45" i="4" s="1"/>
  <c r="Y94" i="4"/>
  <c r="AE94" i="4" s="1"/>
  <c r="Y32" i="5"/>
  <c r="AE32" i="5" s="1"/>
  <c r="Z51" i="5"/>
  <c r="Y118" i="5"/>
  <c r="AE118" i="5" s="1"/>
  <c r="Y167" i="5"/>
  <c r="AE167" i="5" s="1"/>
  <c r="Y208" i="5"/>
  <c r="AE208" i="5" s="1"/>
  <c r="AA98" i="6"/>
  <c r="AB57" i="6"/>
  <c r="AC57" i="6" s="1"/>
  <c r="AD57" i="6" s="1"/>
  <c r="AF57" i="6" s="1"/>
  <c r="W57" i="6" s="1"/>
  <c r="AA67" i="6"/>
  <c r="Z231" i="6"/>
  <c r="Y126" i="6"/>
  <c r="AE126" i="6" s="1"/>
  <c r="Z204" i="6"/>
  <c r="AB28" i="6"/>
  <c r="AC28" i="6" s="1"/>
  <c r="AD28" i="6" s="1"/>
  <c r="AF28" i="6" s="1"/>
  <c r="W28" i="6" s="1"/>
  <c r="AA106" i="6"/>
  <c r="AA134" i="6"/>
  <c r="AA117" i="6"/>
  <c r="AB92" i="6"/>
  <c r="AC92" i="6" s="1"/>
  <c r="AD92" i="6" s="1"/>
  <c r="AF92" i="6" s="1"/>
  <c r="W92" i="6" s="1"/>
  <c r="Y137" i="6"/>
  <c r="AE137" i="6" s="1"/>
  <c r="AB102" i="6"/>
  <c r="AC102" i="6" s="1"/>
  <c r="AD102" i="6" s="1"/>
  <c r="AF102" i="6" s="1"/>
  <c r="W102" i="6" s="1"/>
  <c r="AB150" i="6"/>
  <c r="AC150" i="6" s="1"/>
  <c r="AD150" i="6" s="1"/>
  <c r="AF150" i="6" s="1"/>
  <c r="W150" i="6" s="1"/>
  <c r="AB26" i="6"/>
  <c r="AC26" i="6" s="1"/>
  <c r="AD26" i="6" s="1"/>
  <c r="AF26" i="6" s="1"/>
  <c r="W26" i="6" s="1"/>
  <c r="AA114" i="6"/>
  <c r="Z77" i="6"/>
  <c r="Z37" i="6"/>
  <c r="Z239" i="6"/>
  <c r="Z196" i="6"/>
  <c r="Y101" i="6"/>
  <c r="AE101" i="6" s="1"/>
  <c r="Y58" i="6"/>
  <c r="AE58" i="6" s="1"/>
  <c r="Y170" i="6"/>
  <c r="AE170" i="6" s="1"/>
  <c r="Z165" i="6"/>
  <c r="Z12" i="6"/>
  <c r="Y204" i="6"/>
  <c r="AE204" i="6" s="1"/>
  <c r="Z242" i="4"/>
  <c r="AB208" i="4"/>
  <c r="AC208" i="4" s="1"/>
  <c r="AD208" i="4" s="1"/>
  <c r="AF208" i="4" s="1"/>
  <c r="W208" i="4" s="1"/>
  <c r="AA142" i="4"/>
  <c r="AA140" i="4"/>
  <c r="Y59" i="5"/>
  <c r="AE59" i="5" s="1"/>
  <c r="Y71" i="5"/>
  <c r="AE71" i="5" s="1"/>
  <c r="AB35" i="5"/>
  <c r="AC35" i="5" s="1"/>
  <c r="AD35" i="5" s="1"/>
  <c r="AF35" i="5" s="1"/>
  <c r="W35" i="5" s="1"/>
  <c r="Y198" i="5"/>
  <c r="AE198" i="5" s="1"/>
  <c r="Y106" i="5"/>
  <c r="AE106" i="5" s="1"/>
  <c r="Z35" i="5"/>
  <c r="Z145" i="5"/>
  <c r="AB195" i="5"/>
  <c r="AC195" i="5" s="1"/>
  <c r="AD195" i="5" s="1"/>
  <c r="AF195" i="5" s="1"/>
  <c r="W195" i="5" s="1"/>
  <c r="Y236" i="5"/>
  <c r="AE236" i="5" s="1"/>
  <c r="AB141" i="5"/>
  <c r="AC141" i="5" s="1"/>
  <c r="AD141" i="5" s="1"/>
  <c r="AF141" i="5" s="1"/>
  <c r="W141" i="5" s="1"/>
  <c r="Z94" i="5"/>
  <c r="Z122" i="4"/>
  <c r="AA226" i="4"/>
  <c r="AB152" i="6"/>
  <c r="AC152" i="6" s="1"/>
  <c r="AD152" i="6" s="1"/>
  <c r="AF152" i="6" s="1"/>
  <c r="W152" i="6" s="1"/>
  <c r="Z126" i="6"/>
  <c r="Y191" i="6"/>
  <c r="AE191" i="6" s="1"/>
  <c r="AB132" i="6"/>
  <c r="AC132" i="6" s="1"/>
  <c r="AD132" i="6" s="1"/>
  <c r="AF132" i="6" s="1"/>
  <c r="W132" i="6" s="1"/>
  <c r="Z70" i="6"/>
  <c r="AA170" i="6"/>
  <c r="AB225" i="6"/>
  <c r="AC225" i="6" s="1"/>
  <c r="AD225" i="6" s="1"/>
  <c r="AF225" i="6" s="1"/>
  <c r="W225" i="6" s="1"/>
  <c r="AB131" i="6"/>
  <c r="AC131" i="6" s="1"/>
  <c r="AD131" i="6" s="1"/>
  <c r="AF131" i="6" s="1"/>
  <c r="W131" i="6" s="1"/>
  <c r="AA89" i="6"/>
  <c r="Z82" i="6"/>
  <c r="AA164" i="6"/>
  <c r="Y124" i="6"/>
  <c r="AE124" i="6" s="1"/>
  <c r="Y187" i="6"/>
  <c r="AE187" i="6" s="1"/>
  <c r="AB93" i="6"/>
  <c r="AC93" i="6" s="1"/>
  <c r="AD93" i="6" s="1"/>
  <c r="AF93" i="6" s="1"/>
  <c r="W93" i="6" s="1"/>
  <c r="Z93" i="6"/>
  <c r="AB84" i="6"/>
  <c r="AC84" i="6" s="1"/>
  <c r="AD84" i="6" s="1"/>
  <c r="AF84" i="6" s="1"/>
  <c r="W84" i="6" s="1"/>
  <c r="Z46" i="6"/>
  <c r="AB37" i="6"/>
  <c r="AC37" i="6" s="1"/>
  <c r="AD37" i="6" s="1"/>
  <c r="AF37" i="6" s="1"/>
  <c r="W37" i="6" s="1"/>
  <c r="Z145" i="6"/>
  <c r="AB30" i="6"/>
  <c r="AC30" i="6" s="1"/>
  <c r="AD30" i="6" s="1"/>
  <c r="AF30" i="6" s="1"/>
  <c r="W30" i="6" s="1"/>
  <c r="AA185" i="6"/>
  <c r="Y106" i="6"/>
  <c r="AE106" i="6" s="1"/>
  <c r="Y141" i="6"/>
  <c r="AE141" i="6" s="1"/>
  <c r="AB127" i="6"/>
  <c r="AC127" i="6" s="1"/>
  <c r="AD127" i="6" s="1"/>
  <c r="AF127" i="6" s="1"/>
  <c r="W127" i="6" s="1"/>
  <c r="AB21" i="6"/>
  <c r="AC21" i="6" s="1"/>
  <c r="AD21" i="6" s="1"/>
  <c r="AF21" i="6" s="1"/>
  <c r="W21" i="6" s="1"/>
  <c r="Y19" i="6"/>
  <c r="AE19" i="6" s="1"/>
  <c r="Z198" i="6"/>
  <c r="AB14" i="4"/>
  <c r="AC14" i="4" s="1"/>
  <c r="AD14" i="4" s="1"/>
  <c r="AF14" i="4" s="1"/>
  <c r="W14" i="4" s="1"/>
  <c r="AA241" i="4"/>
  <c r="Z155" i="4"/>
  <c r="Z78" i="4"/>
  <c r="AA52" i="4"/>
  <c r="AA174" i="4"/>
  <c r="Y224" i="4"/>
  <c r="AE224" i="4" s="1"/>
  <c r="Y206" i="5"/>
  <c r="AE206" i="5" s="1"/>
  <c r="Z90" i="5"/>
  <c r="Y27" i="5"/>
  <c r="AE27" i="5" s="1"/>
  <c r="AB70" i="5"/>
  <c r="AC70" i="5" s="1"/>
  <c r="AD70" i="5" s="1"/>
  <c r="AF70" i="5" s="1"/>
  <c r="W70" i="5" s="1"/>
  <c r="Y29" i="5"/>
  <c r="AE29" i="5" s="1"/>
  <c r="AA125" i="5"/>
  <c r="Y241" i="5"/>
  <c r="AE241" i="5" s="1"/>
  <c r="Y86" i="5"/>
  <c r="AE86" i="5" s="1"/>
  <c r="AB39" i="5"/>
  <c r="AC39" i="5" s="1"/>
  <c r="AD39" i="5" s="1"/>
  <c r="AF39" i="5" s="1"/>
  <c r="W39" i="5" s="1"/>
  <c r="Z100" i="5"/>
  <c r="Y171" i="5"/>
  <c r="AE171" i="5" s="1"/>
  <c r="AB212" i="5"/>
  <c r="AC212" i="5" s="1"/>
  <c r="AD212" i="5" s="1"/>
  <c r="AF212" i="5" s="1"/>
  <c r="W212" i="5" s="1"/>
  <c r="Z63" i="5"/>
  <c r="Z23" i="5"/>
  <c r="AA37" i="5"/>
  <c r="AB51" i="5"/>
  <c r="AC51" i="5" s="1"/>
  <c r="AD51" i="5" s="1"/>
  <c r="AF51" i="5" s="1"/>
  <c r="W51" i="5" s="1"/>
  <c r="AA155" i="5"/>
  <c r="AA186" i="5"/>
  <c r="Z126" i="5"/>
  <c r="Z59" i="5"/>
  <c r="Y169" i="5"/>
  <c r="AE169" i="5" s="1"/>
  <c r="Y22" i="5"/>
  <c r="AE22" i="5" s="1"/>
  <c r="AB102" i="5"/>
  <c r="AC102" i="5" s="1"/>
  <c r="AD102" i="5" s="1"/>
  <c r="AF102" i="5" s="1"/>
  <c r="W102" i="5" s="1"/>
  <c r="Z159" i="4"/>
  <c r="Y80" i="6"/>
  <c r="AE80" i="6" s="1"/>
  <c r="AB209" i="6"/>
  <c r="AC209" i="6" s="1"/>
  <c r="AD209" i="6" s="1"/>
  <c r="AF209" i="6" s="1"/>
  <c r="W209" i="6" s="1"/>
  <c r="AA46" i="5"/>
  <c r="AA201" i="4"/>
  <c r="Y201" i="4"/>
  <c r="AE201" i="4" s="1"/>
  <c r="Y51" i="5"/>
  <c r="AE51" i="5" s="1"/>
  <c r="Z134" i="5"/>
  <c r="AA233" i="5"/>
  <c r="Y157" i="5"/>
  <c r="AE157" i="5" s="1"/>
  <c r="AA229" i="5"/>
  <c r="AA202" i="5"/>
  <c r="Y13" i="5"/>
  <c r="AE13" i="5" s="1"/>
  <c r="AB114" i="5"/>
  <c r="AC114" i="5" s="1"/>
  <c r="AD114" i="5" s="1"/>
  <c r="AF114" i="5" s="1"/>
  <c r="W114" i="5" s="1"/>
  <c r="Z27" i="5"/>
  <c r="Z46" i="5"/>
  <c r="Z161" i="5"/>
  <c r="Y125" i="5"/>
  <c r="AE125" i="5" s="1"/>
  <c r="Z142" i="5"/>
  <c r="AA106" i="5"/>
  <c r="Z20" i="5"/>
  <c r="AA84" i="5"/>
  <c r="Y235" i="5"/>
  <c r="AE235" i="5" s="1"/>
  <c r="AA217" i="5"/>
  <c r="Z165" i="5"/>
  <c r="AB48" i="5"/>
  <c r="AC48" i="5" s="1"/>
  <c r="AD48" i="5" s="1"/>
  <c r="AF48" i="5" s="1"/>
  <c r="W48" i="5" s="1"/>
  <c r="Y113" i="5"/>
  <c r="AE113" i="5" s="1"/>
  <c r="Z124" i="5"/>
  <c r="AB252" i="5"/>
  <c r="AC252" i="5" s="1"/>
  <c r="AD252" i="5" s="1"/>
  <c r="AF252" i="5" s="1"/>
  <c r="W252" i="5" s="1"/>
  <c r="AA190" i="5"/>
  <c r="Z28" i="5"/>
  <c r="Z19" i="5"/>
  <c r="AA163" i="5"/>
  <c r="Z157" i="5"/>
  <c r="Z239" i="5"/>
  <c r="AA57" i="5"/>
  <c r="AA95" i="5"/>
  <c r="AB86" i="5"/>
  <c r="AC86" i="5" s="1"/>
  <c r="AD86" i="5" s="1"/>
  <c r="AF86" i="5" s="1"/>
  <c r="W86" i="5" s="1"/>
  <c r="Y148" i="5"/>
  <c r="AE148" i="5" s="1"/>
  <c r="Z208" i="5"/>
  <c r="AA143" i="5"/>
  <c r="AB174" i="5"/>
  <c r="AC174" i="5" s="1"/>
  <c r="AD174" i="5" s="1"/>
  <c r="AF174" i="5" s="1"/>
  <c r="W174" i="5" s="1"/>
  <c r="Z102" i="5"/>
  <c r="Y224" i="5"/>
  <c r="AE224" i="5" s="1"/>
  <c r="AA90" i="5"/>
  <c r="Z37" i="5"/>
  <c r="AB236" i="5"/>
  <c r="AC236" i="5" s="1"/>
  <c r="AD236" i="5" s="1"/>
  <c r="AF236" i="5" s="1"/>
  <c r="W236" i="5" s="1"/>
  <c r="AA128" i="5"/>
  <c r="Z56" i="5"/>
  <c r="Y50" i="5"/>
  <c r="AE50" i="5" s="1"/>
  <c r="AB217" i="5"/>
  <c r="AC217" i="5" s="1"/>
  <c r="AD217" i="5" s="1"/>
  <c r="AF217" i="5" s="1"/>
  <c r="W217" i="5" s="1"/>
  <c r="Z250" i="5"/>
  <c r="Z153" i="5"/>
  <c r="AA96" i="5"/>
  <c r="Z168" i="5"/>
  <c r="Y140" i="5"/>
  <c r="AE140" i="5" s="1"/>
  <c r="Z180" i="5"/>
  <c r="AA115" i="5"/>
  <c r="AB28" i="5"/>
  <c r="AC28" i="5" s="1"/>
  <c r="AD28" i="5" s="1"/>
  <c r="AF28" i="5" s="1"/>
  <c r="W28" i="5" s="1"/>
  <c r="AB203" i="5"/>
  <c r="AC203" i="5" s="1"/>
  <c r="AD203" i="5" s="1"/>
  <c r="AF203" i="5" s="1"/>
  <c r="W203" i="5" s="1"/>
  <c r="AA150" i="5"/>
  <c r="Y155" i="5"/>
  <c r="AE155" i="5" s="1"/>
  <c r="Z184" i="5"/>
  <c r="Y72" i="5"/>
  <c r="AE72" i="5" s="1"/>
  <c r="Z122" i="5"/>
  <c r="AA122" i="5"/>
  <c r="AB139" i="5"/>
  <c r="AC139" i="5" s="1"/>
  <c r="AD139" i="5" s="1"/>
  <c r="AF139" i="5" s="1"/>
  <c r="W139" i="5" s="1"/>
  <c r="AB223" i="5"/>
  <c r="AC223" i="5" s="1"/>
  <c r="AD223" i="5" s="1"/>
  <c r="AF223" i="5" s="1"/>
  <c r="W223" i="5" s="1"/>
  <c r="Y240" i="5"/>
  <c r="AE240" i="5" s="1"/>
  <c r="Y184" i="5"/>
  <c r="AE184" i="5" s="1"/>
  <c r="Y190" i="5"/>
  <c r="AE190" i="5" s="1"/>
  <c r="AA61" i="5"/>
  <c r="AA249" i="5"/>
  <c r="Z228" i="5"/>
  <c r="AA30" i="5"/>
  <c r="Z43" i="5"/>
  <c r="Z108" i="5"/>
  <c r="AA16" i="5"/>
  <c r="Z8" i="5"/>
  <c r="Z58" i="5"/>
  <c r="AA188" i="5"/>
  <c r="Z195" i="5"/>
  <c r="Y91" i="5"/>
  <c r="AE91" i="5" s="1"/>
  <c r="AA238" i="5"/>
  <c r="AB133" i="5"/>
  <c r="AC133" i="5" s="1"/>
  <c r="AD133" i="5" s="1"/>
  <c r="AF133" i="5" s="1"/>
  <c r="W133" i="5" s="1"/>
  <c r="AA231" i="5"/>
  <c r="AB161" i="5"/>
  <c r="AC161" i="5" s="1"/>
  <c r="AD161" i="5" s="1"/>
  <c r="AF161" i="5" s="1"/>
  <c r="W161" i="5" s="1"/>
  <c r="AB192" i="5"/>
  <c r="AC192" i="5" s="1"/>
  <c r="AD192" i="5" s="1"/>
  <c r="AF192" i="5" s="1"/>
  <c r="W192" i="5" s="1"/>
  <c r="Z174" i="5"/>
  <c r="Z232" i="5"/>
  <c r="AA29" i="5"/>
  <c r="Y9" i="5"/>
  <c r="Y211" i="5"/>
  <c r="AE211" i="5" s="1"/>
  <c r="AB186" i="5"/>
  <c r="AC186" i="5" s="1"/>
  <c r="AD186" i="5" s="1"/>
  <c r="AF186" i="5" s="1"/>
  <c r="W186" i="5" s="1"/>
  <c r="AB105" i="5"/>
  <c r="AC105" i="5" s="1"/>
  <c r="AD105" i="5" s="1"/>
  <c r="AF105" i="5" s="1"/>
  <c r="W105" i="5" s="1"/>
  <c r="AA156" i="5"/>
  <c r="AB231" i="5"/>
  <c r="AC231" i="5" s="1"/>
  <c r="AD231" i="5" s="1"/>
  <c r="AF231" i="5" s="1"/>
  <c r="W231" i="5" s="1"/>
  <c r="AB149" i="5"/>
  <c r="AC149" i="5" s="1"/>
  <c r="AD149" i="5" s="1"/>
  <c r="AF149" i="5" s="1"/>
  <c r="W149" i="5" s="1"/>
  <c r="AA17" i="5"/>
  <c r="AA40" i="5"/>
  <c r="AB21" i="5"/>
  <c r="AC21" i="5" s="1"/>
  <c r="AD21" i="5" s="1"/>
  <c r="AF21" i="5" s="1"/>
  <c r="W21" i="5" s="1"/>
  <c r="AB150" i="5"/>
  <c r="AC150" i="5" s="1"/>
  <c r="AD150" i="5" s="1"/>
  <c r="AF150" i="5" s="1"/>
  <c r="W150" i="5" s="1"/>
  <c r="Z65" i="5"/>
  <c r="Y212" i="5"/>
  <c r="AE212" i="5" s="1"/>
  <c r="Z176" i="5"/>
  <c r="Z127" i="5"/>
  <c r="Z113" i="5"/>
  <c r="AA214" i="5"/>
  <c r="Z60" i="5"/>
  <c r="Z104" i="5"/>
  <c r="Z190" i="5"/>
  <c r="AB153" i="5"/>
  <c r="AC153" i="5" s="1"/>
  <c r="AD153" i="5" s="1"/>
  <c r="AF153" i="5" s="1"/>
  <c r="W153" i="5" s="1"/>
  <c r="Z196" i="5"/>
  <c r="AA68" i="5"/>
  <c r="Z74" i="5"/>
  <c r="AB83" i="5"/>
  <c r="AC83" i="5" s="1"/>
  <c r="AD83" i="5" s="1"/>
  <c r="AF83" i="5" s="1"/>
  <c r="W83" i="5" s="1"/>
  <c r="Y173" i="5"/>
  <c r="AE173" i="5" s="1"/>
  <c r="Z240" i="5"/>
  <c r="Y244" i="5"/>
  <c r="AE244" i="5" s="1"/>
  <c r="AA236" i="5"/>
  <c r="AB239" i="5"/>
  <c r="AC239" i="5" s="1"/>
  <c r="AD239" i="5" s="1"/>
  <c r="AF239" i="5" s="1"/>
  <c r="W239" i="5" s="1"/>
  <c r="AA79" i="5"/>
  <c r="AB224" i="5"/>
  <c r="AC224" i="5" s="1"/>
  <c r="AD224" i="5" s="1"/>
  <c r="AF224" i="5" s="1"/>
  <c r="W224" i="5" s="1"/>
  <c r="Y131" i="5"/>
  <c r="AE131" i="5" s="1"/>
  <c r="AA230" i="5"/>
  <c r="Z200" i="5"/>
  <c r="Y101" i="5"/>
  <c r="AE101" i="5" s="1"/>
  <c r="Y200" i="5"/>
  <c r="AE200" i="5" s="1"/>
  <c r="Y19" i="5"/>
  <c r="AE19" i="5" s="1"/>
  <c r="AA160" i="5"/>
  <c r="AA111" i="5"/>
  <c r="Y181" i="5"/>
  <c r="AE181" i="5" s="1"/>
  <c r="AA124" i="5"/>
  <c r="Z215" i="5"/>
  <c r="AB103" i="5"/>
  <c r="AC103" i="5" s="1"/>
  <c r="AD103" i="5" s="1"/>
  <c r="AF103" i="5" s="1"/>
  <c r="W103" i="5" s="1"/>
  <c r="Z149" i="5"/>
  <c r="Z246" i="5"/>
  <c r="AA78" i="5"/>
  <c r="AB50" i="5"/>
  <c r="AC50" i="5" s="1"/>
  <c r="AD50" i="5" s="1"/>
  <c r="AF50" i="5" s="1"/>
  <c r="W50" i="5" s="1"/>
  <c r="AB155" i="5"/>
  <c r="AC155" i="5" s="1"/>
  <c r="AD155" i="5" s="1"/>
  <c r="AF155" i="5" s="1"/>
  <c r="W155" i="5" s="1"/>
  <c r="AA151" i="5"/>
  <c r="AA240" i="5"/>
  <c r="Z13" i="5"/>
  <c r="AA127" i="5"/>
  <c r="AB111" i="5"/>
  <c r="AC111" i="5" s="1"/>
  <c r="AD111" i="5" s="1"/>
  <c r="AF111" i="5" s="1"/>
  <c r="W111" i="5" s="1"/>
  <c r="AB127" i="5"/>
  <c r="AC127" i="5" s="1"/>
  <c r="AD127" i="5" s="1"/>
  <c r="AF127" i="5" s="1"/>
  <c r="W127" i="5" s="1"/>
  <c r="AB197" i="5"/>
  <c r="AC197" i="5" s="1"/>
  <c r="AD197" i="5" s="1"/>
  <c r="AF197" i="5" s="1"/>
  <c r="W197" i="5" s="1"/>
  <c r="AA42" i="5"/>
  <c r="AA35" i="5"/>
  <c r="AB73" i="5"/>
  <c r="AC73" i="5" s="1"/>
  <c r="AD73" i="5" s="1"/>
  <c r="AF73" i="5" s="1"/>
  <c r="W73" i="5" s="1"/>
  <c r="Z207" i="5"/>
  <c r="AB82" i="5"/>
  <c r="AC82" i="5" s="1"/>
  <c r="AD82" i="5" s="1"/>
  <c r="AF82" i="5" s="1"/>
  <c r="W82" i="5" s="1"/>
  <c r="AB96" i="5"/>
  <c r="AC96" i="5" s="1"/>
  <c r="AD96" i="5" s="1"/>
  <c r="AF96" i="5" s="1"/>
  <c r="W96" i="5" s="1"/>
  <c r="AB249" i="5"/>
  <c r="AC249" i="5" s="1"/>
  <c r="AD249" i="5" s="1"/>
  <c r="AF249" i="5" s="1"/>
  <c r="W249" i="5" s="1"/>
  <c r="Z52" i="5"/>
  <c r="AA44" i="5"/>
  <c r="AB162" i="5"/>
  <c r="AC162" i="5" s="1"/>
  <c r="AD162" i="5" s="1"/>
  <c r="AF162" i="5" s="1"/>
  <c r="W162" i="5" s="1"/>
  <c r="AB41" i="5"/>
  <c r="AC41" i="5" s="1"/>
  <c r="AD41" i="5" s="1"/>
  <c r="AF41" i="5" s="1"/>
  <c r="W41" i="5" s="1"/>
  <c r="AA161" i="5"/>
  <c r="Z154" i="5"/>
  <c r="Y57" i="5"/>
  <c r="AE57" i="5" s="1"/>
  <c r="Y226" i="5"/>
  <c r="AE226" i="5" s="1"/>
  <c r="Y116" i="5"/>
  <c r="AE116" i="5" s="1"/>
  <c r="Z175" i="5"/>
  <c r="AA72" i="5"/>
  <c r="Z107" i="5"/>
  <c r="AB190" i="5"/>
  <c r="AC190" i="5" s="1"/>
  <c r="AD190" i="5" s="1"/>
  <c r="AF190" i="5" s="1"/>
  <c r="W190" i="5" s="1"/>
  <c r="AB193" i="5"/>
  <c r="AC193" i="5" s="1"/>
  <c r="AD193" i="5" s="1"/>
  <c r="AF193" i="5" s="1"/>
  <c r="W193" i="5" s="1"/>
  <c r="Z202" i="5"/>
  <c r="AB45" i="5"/>
  <c r="AC45" i="5" s="1"/>
  <c r="AD45" i="5" s="1"/>
  <c r="AF45" i="5" s="1"/>
  <c r="W45" i="5" s="1"/>
  <c r="AB64" i="5"/>
  <c r="AC64" i="5" s="1"/>
  <c r="AD64" i="5" s="1"/>
  <c r="AF64" i="5" s="1"/>
  <c r="W64" i="5" s="1"/>
  <c r="Y216" i="5"/>
  <c r="AE216" i="5" s="1"/>
  <c r="AB32" i="5"/>
  <c r="AC32" i="5" s="1"/>
  <c r="AD32" i="5" s="1"/>
  <c r="AF32" i="5" s="1"/>
  <c r="W32" i="5" s="1"/>
  <c r="AB134" i="5"/>
  <c r="AC134" i="5" s="1"/>
  <c r="AD134" i="5" s="1"/>
  <c r="AF134" i="5" s="1"/>
  <c r="W134" i="5" s="1"/>
  <c r="Y137" i="5"/>
  <c r="AE137" i="5" s="1"/>
  <c r="AB125" i="5"/>
  <c r="AC125" i="5" s="1"/>
  <c r="AD125" i="5" s="1"/>
  <c r="AF125" i="5" s="1"/>
  <c r="W125" i="5" s="1"/>
  <c r="AA120" i="5"/>
  <c r="AA170" i="5"/>
  <c r="AA235" i="5"/>
  <c r="Z66" i="5"/>
  <c r="Z163" i="5"/>
  <c r="Z178" i="5"/>
  <c r="AA146" i="5"/>
  <c r="AB229" i="5"/>
  <c r="AC229" i="5" s="1"/>
  <c r="AD229" i="5" s="1"/>
  <c r="AF229" i="5" s="1"/>
  <c r="W229" i="5" s="1"/>
  <c r="Z103" i="5"/>
  <c r="Y145" i="5"/>
  <c r="AE145" i="5" s="1"/>
  <c r="AA101" i="5"/>
  <c r="AB54" i="5"/>
  <c r="AC54" i="5" s="1"/>
  <c r="AD54" i="5" s="1"/>
  <c r="AF54" i="5" s="1"/>
  <c r="W54" i="5" s="1"/>
  <c r="Z53" i="5"/>
  <c r="AA179" i="5"/>
  <c r="Z217" i="5"/>
  <c r="Y36" i="5"/>
  <c r="AE36" i="5" s="1"/>
  <c r="Y139" i="5"/>
  <c r="AE139" i="5" s="1"/>
  <c r="AB9" i="5"/>
  <c r="AB53" i="5"/>
  <c r="AC53" i="5" s="1"/>
  <c r="AD53" i="5" s="1"/>
  <c r="AF53" i="5" s="1"/>
  <c r="W53" i="5" s="1"/>
  <c r="AA157" i="5"/>
  <c r="AB118" i="5"/>
  <c r="AC118" i="5" s="1"/>
  <c r="AD118" i="5" s="1"/>
  <c r="AF118" i="5" s="1"/>
  <c r="W118" i="5" s="1"/>
  <c r="AB68" i="5"/>
  <c r="AC68" i="5" s="1"/>
  <c r="AD68" i="5" s="1"/>
  <c r="AF68" i="5" s="1"/>
  <c r="W68" i="5" s="1"/>
  <c r="AA80" i="5"/>
  <c r="AB14" i="5"/>
  <c r="AC14" i="5" s="1"/>
  <c r="Z131" i="5"/>
  <c r="AA117" i="5"/>
  <c r="Y83" i="5"/>
  <c r="AE83" i="5" s="1"/>
  <c r="AA226" i="5"/>
  <c r="Z54" i="5"/>
  <c r="AA209" i="5"/>
  <c r="Y219" i="5"/>
  <c r="AE219" i="5" s="1"/>
  <c r="AB213" i="5"/>
  <c r="AC213" i="5" s="1"/>
  <c r="AD213" i="5" s="1"/>
  <c r="AF213" i="5" s="1"/>
  <c r="W213" i="5" s="1"/>
  <c r="AB87" i="5"/>
  <c r="AC87" i="5" s="1"/>
  <c r="AD87" i="5" s="1"/>
  <c r="AF87" i="5" s="1"/>
  <c r="W87" i="5" s="1"/>
  <c r="AA189" i="5"/>
  <c r="Z71" i="5"/>
  <c r="Z252" i="5"/>
  <c r="Y105" i="5"/>
  <c r="AE105" i="5" s="1"/>
  <c r="Z220" i="5"/>
  <c r="Z79" i="5"/>
  <c r="Y193" i="5"/>
  <c r="AE193" i="5" s="1"/>
  <c r="Z97" i="5"/>
  <c r="Y202" i="5"/>
  <c r="AE202" i="5" s="1"/>
  <c r="AA174" i="5"/>
  <c r="Z133" i="5"/>
  <c r="AB67" i="5"/>
  <c r="AC67" i="5" s="1"/>
  <c r="AD67" i="5" s="1"/>
  <c r="AF67" i="5" s="1"/>
  <c r="W67" i="5" s="1"/>
  <c r="AB34" i="5"/>
  <c r="AC34" i="5" s="1"/>
  <c r="AD34" i="5" s="1"/>
  <c r="AF34" i="5" s="1"/>
  <c r="W34" i="5" s="1"/>
  <c r="Z106" i="5"/>
  <c r="AA234" i="5"/>
  <c r="Y107" i="5"/>
  <c r="AE107" i="5" s="1"/>
  <c r="Z29" i="5"/>
  <c r="AA39" i="5"/>
  <c r="Y210" i="5"/>
  <c r="AE210" i="5" s="1"/>
  <c r="Z50" i="5"/>
  <c r="Y221" i="5"/>
  <c r="AE221" i="5" s="1"/>
  <c r="Z136" i="5"/>
  <c r="Y62" i="5"/>
  <c r="AE62" i="5" s="1"/>
  <c r="Z105" i="5"/>
  <c r="Y10" i="5"/>
  <c r="Z177" i="5"/>
  <c r="Z243" i="5"/>
  <c r="Y178" i="5"/>
  <c r="AE178" i="5" s="1"/>
  <c r="Z209" i="5"/>
  <c r="AA118" i="5"/>
  <c r="Z75" i="5"/>
  <c r="AB57" i="5"/>
  <c r="AC57" i="5" s="1"/>
  <c r="AD57" i="5" s="1"/>
  <c r="AF57" i="5" s="1"/>
  <c r="W57" i="5" s="1"/>
  <c r="Y54" i="5"/>
  <c r="AE54" i="5" s="1"/>
  <c r="AB151" i="5"/>
  <c r="AC151" i="5" s="1"/>
  <c r="AD151" i="5" s="1"/>
  <c r="AF151" i="5" s="1"/>
  <c r="W151" i="5" s="1"/>
  <c r="AA22" i="5"/>
  <c r="AB101" i="5"/>
  <c r="AC101" i="5" s="1"/>
  <c r="AD101" i="5" s="1"/>
  <c r="AF101" i="5" s="1"/>
  <c r="W101" i="5" s="1"/>
  <c r="Z179" i="5"/>
  <c r="AB88" i="5"/>
  <c r="AC88" i="5" s="1"/>
  <c r="AD88" i="5" s="1"/>
  <c r="AF88" i="5" s="1"/>
  <c r="W88" i="5" s="1"/>
  <c r="AB40" i="5"/>
  <c r="AC40" i="5" s="1"/>
  <c r="AD40" i="5" s="1"/>
  <c r="AF40" i="5" s="1"/>
  <c r="W40" i="5" s="1"/>
  <c r="AB69" i="5"/>
  <c r="AC69" i="5" s="1"/>
  <c r="AD69" i="5" s="1"/>
  <c r="AF69" i="5" s="1"/>
  <c r="W69" i="5" s="1"/>
  <c r="Z57" i="5"/>
  <c r="Y90" i="5"/>
  <c r="AE90" i="5" s="1"/>
  <c r="Y23" i="5"/>
  <c r="AE23" i="5" s="1"/>
  <c r="Y82" i="5"/>
  <c r="AE82" i="5" s="1"/>
  <c r="Y185" i="5"/>
  <c r="AE185" i="5" s="1"/>
  <c r="Y151" i="5"/>
  <c r="AE151" i="5" s="1"/>
  <c r="AB47" i="5"/>
  <c r="AC47" i="5" s="1"/>
  <c r="AD47" i="5" s="1"/>
  <c r="AF47" i="5" s="1"/>
  <c r="W47" i="5" s="1"/>
  <c r="AA184" i="5"/>
  <c r="Y245" i="5"/>
  <c r="AE245" i="5" s="1"/>
  <c r="Y214" i="5"/>
  <c r="AE214" i="5" s="1"/>
  <c r="Y97" i="5"/>
  <c r="AE97" i="5" s="1"/>
  <c r="AB167" i="5"/>
  <c r="AC167" i="5" s="1"/>
  <c r="AD167" i="5" s="1"/>
  <c r="AF167" i="5" s="1"/>
  <c r="W167" i="5" s="1"/>
  <c r="AB29" i="5"/>
  <c r="AC29" i="5" s="1"/>
  <c r="AD29" i="5" s="1"/>
  <c r="AF29" i="5" s="1"/>
  <c r="W29" i="5" s="1"/>
  <c r="Z251" i="5"/>
  <c r="AB81" i="5"/>
  <c r="AC81" i="5" s="1"/>
  <c r="AD81" i="5" s="1"/>
  <c r="AF81" i="5" s="1"/>
  <c r="W81" i="5" s="1"/>
  <c r="AA254" i="5"/>
  <c r="Z139" i="5"/>
  <c r="Y75" i="5"/>
  <c r="AE75" i="5" s="1"/>
  <c r="AA141" i="5"/>
  <c r="AB66" i="5"/>
  <c r="AC66" i="5" s="1"/>
  <c r="AD66" i="5" s="1"/>
  <c r="AF66" i="5" s="1"/>
  <c r="W66" i="5" s="1"/>
  <c r="Y40" i="5"/>
  <c r="AE40" i="5" s="1"/>
  <c r="AA105" i="5"/>
  <c r="AA85" i="5"/>
  <c r="AB43" i="5"/>
  <c r="AC43" i="5" s="1"/>
  <c r="AD43" i="5" s="1"/>
  <c r="AF43" i="5" s="1"/>
  <c r="W43" i="5" s="1"/>
  <c r="Y182" i="5"/>
  <c r="AE182" i="5" s="1"/>
  <c r="AA6" i="5"/>
  <c r="Y64" i="5"/>
  <c r="AE64" i="5" s="1"/>
  <c r="Y102" i="5"/>
  <c r="AE102" i="5" s="1"/>
  <c r="Z212" i="5"/>
  <c r="AB62" i="5"/>
  <c r="AC62" i="5" s="1"/>
  <c r="AD62" i="5" s="1"/>
  <c r="AF62" i="5" s="1"/>
  <c r="W62" i="5" s="1"/>
  <c r="AA142" i="5"/>
  <c r="Y194" i="5"/>
  <c r="AE194" i="5" s="1"/>
  <c r="AB63" i="5"/>
  <c r="AC63" i="5" s="1"/>
  <c r="AD63" i="5" s="1"/>
  <c r="AF63" i="5" s="1"/>
  <c r="W63" i="5" s="1"/>
  <c r="AB189" i="5"/>
  <c r="AC189" i="5" s="1"/>
  <c r="AD189" i="5" s="1"/>
  <c r="AF189" i="5" s="1"/>
  <c r="W189" i="5" s="1"/>
  <c r="AB8" i="5"/>
  <c r="AA158" i="5"/>
  <c r="Z227" i="5"/>
  <c r="Y213" i="5"/>
  <c r="AE213" i="5" s="1"/>
  <c r="AB124" i="5"/>
  <c r="AC124" i="5" s="1"/>
  <c r="AD124" i="5" s="1"/>
  <c r="AF124" i="5" s="1"/>
  <c r="W124" i="5" s="1"/>
  <c r="Y138" i="5"/>
  <c r="AE138" i="5" s="1"/>
  <c r="AA212" i="5"/>
  <c r="AB17" i="5"/>
  <c r="AC17" i="5" s="1"/>
  <c r="AD17" i="5" s="1"/>
  <c r="AF17" i="5" s="1"/>
  <c r="W17" i="5" s="1"/>
  <c r="Z238" i="5"/>
  <c r="Y191" i="5"/>
  <c r="AE191" i="5" s="1"/>
  <c r="AA113" i="5"/>
  <c r="AB16" i="5"/>
  <c r="AC16" i="5" s="1"/>
  <c r="AD16" i="5" s="1"/>
  <c r="AF16" i="5" s="1"/>
  <c r="W16" i="5" s="1"/>
  <c r="Y48" i="5"/>
  <c r="AE48" i="5" s="1"/>
  <c r="Z30" i="5"/>
  <c r="Y223" i="5"/>
  <c r="AE223" i="5" s="1"/>
  <c r="Y28" i="5"/>
  <c r="AE28" i="5" s="1"/>
  <c r="Z67" i="5"/>
  <c r="AA93" i="5"/>
  <c r="Z81" i="5"/>
  <c r="AA21" i="5"/>
  <c r="Z116" i="5"/>
  <c r="Z235" i="5"/>
  <c r="Z185" i="5"/>
  <c r="Z254" i="5"/>
  <c r="Z135" i="5"/>
  <c r="AB128" i="5"/>
  <c r="AC128" i="5" s="1"/>
  <c r="AD128" i="5" s="1"/>
  <c r="AF128" i="5" s="1"/>
  <c r="W128" i="5" s="1"/>
  <c r="AB218" i="5"/>
  <c r="AC218" i="5" s="1"/>
  <c r="AD218" i="5" s="1"/>
  <c r="AF218" i="5" s="1"/>
  <c r="W218" i="5" s="1"/>
  <c r="AA70" i="5"/>
  <c r="Z192" i="5"/>
  <c r="AA250" i="5"/>
  <c r="Z17" i="5"/>
  <c r="AA243" i="5"/>
  <c r="AB235" i="5"/>
  <c r="AC235" i="5" s="1"/>
  <c r="AD235" i="5" s="1"/>
  <c r="AF235" i="5" s="1"/>
  <c r="W235" i="5" s="1"/>
  <c r="AB221" i="5"/>
  <c r="AC221" i="5" s="1"/>
  <c r="AD221" i="5" s="1"/>
  <c r="AF221" i="5" s="1"/>
  <c r="W221" i="5" s="1"/>
  <c r="Y52" i="5"/>
  <c r="AE52" i="5" s="1"/>
  <c r="Z224" i="5"/>
  <c r="Y68" i="5"/>
  <c r="AE68" i="5" s="1"/>
  <c r="Z222" i="5"/>
  <c r="Y43" i="5"/>
  <c r="AE43" i="5" s="1"/>
  <c r="AB98" i="5"/>
  <c r="AC98" i="5" s="1"/>
  <c r="AD98" i="5" s="1"/>
  <c r="AF98" i="5" s="1"/>
  <c r="W98" i="5" s="1"/>
  <c r="AB136" i="5"/>
  <c r="AC136" i="5" s="1"/>
  <c r="AD136" i="5" s="1"/>
  <c r="AF136" i="5" s="1"/>
  <c r="W136" i="5" s="1"/>
  <c r="Y117" i="5"/>
  <c r="AE117" i="5" s="1"/>
  <c r="AB200" i="5"/>
  <c r="AC200" i="5" s="1"/>
  <c r="AD200" i="5" s="1"/>
  <c r="AF200" i="5" s="1"/>
  <c r="W200" i="5" s="1"/>
  <c r="AB109" i="5"/>
  <c r="AC109" i="5" s="1"/>
  <c r="AD109" i="5" s="1"/>
  <c r="AF109" i="5" s="1"/>
  <c r="W109" i="5" s="1"/>
  <c r="Y146" i="5"/>
  <c r="AE146" i="5" s="1"/>
  <c r="Y217" i="5"/>
  <c r="AE217" i="5" s="1"/>
  <c r="AB100" i="5"/>
  <c r="AC100" i="5" s="1"/>
  <c r="AD100" i="5" s="1"/>
  <c r="AF100" i="5" s="1"/>
  <c r="W100" i="5" s="1"/>
  <c r="AA145" i="5"/>
  <c r="AA53" i="5"/>
  <c r="AA87" i="5"/>
  <c r="AB219" i="5"/>
  <c r="AC219" i="5" s="1"/>
  <c r="AD219" i="5" s="1"/>
  <c r="AF219" i="5" s="1"/>
  <c r="W219" i="5" s="1"/>
  <c r="AB119" i="5"/>
  <c r="AC119" i="5" s="1"/>
  <c r="AD119" i="5" s="1"/>
  <c r="AF119" i="5" s="1"/>
  <c r="W119" i="5" s="1"/>
  <c r="AA102" i="5"/>
  <c r="Y34" i="5"/>
  <c r="AE34" i="5" s="1"/>
  <c r="AA18" i="5"/>
  <c r="Z119" i="5"/>
  <c r="Z72" i="5"/>
  <c r="AA91" i="5"/>
  <c r="Z171" i="5"/>
  <c r="Z151" i="5"/>
  <c r="Z245" i="5"/>
  <c r="Y77" i="5"/>
  <c r="AE77" i="5" s="1"/>
  <c r="AA19" i="5"/>
  <c r="Z247" i="5"/>
  <c r="Z10" i="5"/>
  <c r="Z110" i="5"/>
  <c r="AB206" i="5"/>
  <c r="AC206" i="5" s="1"/>
  <c r="AD206" i="5" s="1"/>
  <c r="AF206" i="5" s="1"/>
  <c r="W206" i="5" s="1"/>
  <c r="Y66" i="5"/>
  <c r="AE66" i="5" s="1"/>
  <c r="AA9" i="5"/>
  <c r="AB199" i="5"/>
  <c r="AC199" i="5" s="1"/>
  <c r="AD199" i="5" s="1"/>
  <c r="AF199" i="5" s="1"/>
  <c r="W199" i="5" s="1"/>
  <c r="Z213" i="5"/>
  <c r="Y39" i="5"/>
  <c r="AE39" i="5" s="1"/>
  <c r="AA65" i="5"/>
  <c r="AA200" i="5"/>
  <c r="Y225" i="5"/>
  <c r="AE225" i="5" s="1"/>
  <c r="AA205" i="5"/>
  <c r="AA97" i="5"/>
  <c r="AA182" i="5"/>
  <c r="AB7" i="5"/>
  <c r="AA154" i="5"/>
  <c r="AA126" i="5"/>
  <c r="Y132" i="5"/>
  <c r="AE132" i="5" s="1"/>
  <c r="Z48" i="5"/>
  <c r="Z132" i="5"/>
  <c r="AA100" i="5"/>
  <c r="AB176" i="5"/>
  <c r="AC176" i="5" s="1"/>
  <c r="AD176" i="5" s="1"/>
  <c r="AF176" i="5" s="1"/>
  <c r="W176" i="5" s="1"/>
  <c r="AB97" i="5"/>
  <c r="AC97" i="5" s="1"/>
  <c r="AD97" i="5" s="1"/>
  <c r="AF97" i="5" s="1"/>
  <c r="W97" i="5" s="1"/>
  <c r="Y14" i="5"/>
  <c r="Y165" i="5"/>
  <c r="AE165" i="5" s="1"/>
  <c r="Y166" i="5"/>
  <c r="AE166" i="5" s="1"/>
  <c r="Z211" i="5"/>
  <c r="AB148" i="5"/>
  <c r="AC148" i="5" s="1"/>
  <c r="AD148" i="5" s="1"/>
  <c r="AF148" i="5" s="1"/>
  <c r="W148" i="5" s="1"/>
  <c r="AB77" i="5"/>
  <c r="AC77" i="5" s="1"/>
  <c r="AD77" i="5" s="1"/>
  <c r="AF77" i="5" s="1"/>
  <c r="W77" i="5" s="1"/>
  <c r="AB137" i="5"/>
  <c r="AC137" i="5" s="1"/>
  <c r="AD137" i="5" s="1"/>
  <c r="AF137" i="5" s="1"/>
  <c r="W137" i="5" s="1"/>
  <c r="AB202" i="5"/>
  <c r="AC202" i="5" s="1"/>
  <c r="AD202" i="5" s="1"/>
  <c r="AF202" i="5" s="1"/>
  <c r="W202" i="5" s="1"/>
  <c r="Z241" i="5"/>
  <c r="AB126" i="5"/>
  <c r="AC126" i="5" s="1"/>
  <c r="AD126" i="5" s="1"/>
  <c r="AF126" i="5" s="1"/>
  <c r="W126" i="5" s="1"/>
  <c r="Y233" i="5"/>
  <c r="AE233" i="5" s="1"/>
  <c r="Z93" i="5"/>
  <c r="Z55" i="5"/>
  <c r="Y128" i="5"/>
  <c r="AE128" i="5" s="1"/>
  <c r="AA58" i="5"/>
  <c r="Z70" i="5"/>
  <c r="Y17" i="5"/>
  <c r="AE17" i="5" s="1"/>
  <c r="AB225" i="5"/>
  <c r="AC225" i="5" s="1"/>
  <c r="AD225" i="5" s="1"/>
  <c r="AF225" i="5" s="1"/>
  <c r="W225" i="5" s="1"/>
  <c r="AB240" i="5"/>
  <c r="AC240" i="5" s="1"/>
  <c r="AD240" i="5" s="1"/>
  <c r="AF240" i="5" s="1"/>
  <c r="W240" i="5" s="1"/>
  <c r="Y93" i="5"/>
  <c r="AE93" i="5" s="1"/>
  <c r="AB177" i="5"/>
  <c r="AC177" i="5" s="1"/>
  <c r="AD177" i="5" s="1"/>
  <c r="AF177" i="5" s="1"/>
  <c r="W177" i="5" s="1"/>
  <c r="Y35" i="5"/>
  <c r="AE35" i="5" s="1"/>
  <c r="AA7" i="5"/>
  <c r="Y121" i="5"/>
  <c r="AE121" i="5" s="1"/>
  <c r="Z206" i="5"/>
  <c r="AA246" i="5"/>
  <c r="Z42" i="5"/>
  <c r="Z137" i="5"/>
  <c r="AB61" i="5"/>
  <c r="AC61" i="5" s="1"/>
  <c r="AD61" i="5" s="1"/>
  <c r="AF61" i="5" s="1"/>
  <c r="W61" i="5" s="1"/>
  <c r="AB230" i="5"/>
  <c r="AC230" i="5" s="1"/>
  <c r="AD230" i="5" s="1"/>
  <c r="AF230" i="5" s="1"/>
  <c r="W230" i="5" s="1"/>
  <c r="AA165" i="5"/>
  <c r="Z219" i="5"/>
  <c r="AB222" i="5"/>
  <c r="AC222" i="5" s="1"/>
  <c r="AD222" i="5" s="1"/>
  <c r="AF222" i="5" s="1"/>
  <c r="W222" i="5" s="1"/>
  <c r="Z33" i="5"/>
  <c r="AA237" i="5"/>
  <c r="AA201" i="5"/>
  <c r="AB52" i="5"/>
  <c r="AC52" i="5" s="1"/>
  <c r="AD52" i="5" s="1"/>
  <c r="AF52" i="5" s="1"/>
  <c r="W52" i="5" s="1"/>
  <c r="Y98" i="5"/>
  <c r="AE98" i="5" s="1"/>
  <c r="AA175" i="5"/>
  <c r="Y176" i="5"/>
  <c r="AE176" i="5" s="1"/>
  <c r="Z34" i="5"/>
  <c r="Z248" i="5"/>
  <c r="AB154" i="5"/>
  <c r="AC154" i="5" s="1"/>
  <c r="AD154" i="5" s="1"/>
  <c r="AF154" i="5" s="1"/>
  <c r="W154" i="5" s="1"/>
  <c r="Z164" i="5"/>
  <c r="Y33" i="5"/>
  <c r="AE33" i="5" s="1"/>
  <c r="AB92" i="5"/>
  <c r="AC92" i="5" s="1"/>
  <c r="AD92" i="5" s="1"/>
  <c r="AF92" i="5" s="1"/>
  <c r="W92" i="5" s="1"/>
  <c r="AB145" i="5"/>
  <c r="AC145" i="5" s="1"/>
  <c r="AD145" i="5" s="1"/>
  <c r="AF145" i="5" s="1"/>
  <c r="W145" i="5" s="1"/>
  <c r="AB216" i="5"/>
  <c r="AC216" i="5" s="1"/>
  <c r="AD216" i="5" s="1"/>
  <c r="AF216" i="5" s="1"/>
  <c r="W216" i="5" s="1"/>
  <c r="Z198" i="5"/>
  <c r="AB135" i="5"/>
  <c r="AC135" i="5" s="1"/>
  <c r="AD135" i="5" s="1"/>
  <c r="AF135" i="5" s="1"/>
  <c r="W135" i="5" s="1"/>
  <c r="AA134" i="5"/>
  <c r="Z183" i="5"/>
  <c r="Y147" i="5"/>
  <c r="AE147" i="5" s="1"/>
  <c r="Z172" i="5"/>
  <c r="AB99" i="5"/>
  <c r="AC99" i="5" s="1"/>
  <c r="AD99" i="5" s="1"/>
  <c r="AF99" i="5" s="1"/>
  <c r="W99" i="5" s="1"/>
  <c r="Z78" i="5"/>
  <c r="AB46" i="5"/>
  <c r="AC46" i="5" s="1"/>
  <c r="AD46" i="5" s="1"/>
  <c r="AF46" i="5" s="1"/>
  <c r="W46" i="5" s="1"/>
  <c r="Z199" i="5"/>
  <c r="AA135" i="5"/>
  <c r="AA219" i="5"/>
  <c r="Y231" i="5"/>
  <c r="AE231" i="5" s="1"/>
  <c r="Y215" i="5"/>
  <c r="AE215" i="5" s="1"/>
  <c r="Y195" i="5"/>
  <c r="AE195" i="5" s="1"/>
  <c r="Y8" i="5"/>
  <c r="AA177" i="5"/>
  <c r="Y251" i="5"/>
  <c r="AE251" i="5" s="1"/>
  <c r="AB210" i="5"/>
  <c r="AC210" i="5" s="1"/>
  <c r="AD210" i="5" s="1"/>
  <c r="AF210" i="5" s="1"/>
  <c r="W210" i="5" s="1"/>
  <c r="Z140" i="5"/>
  <c r="Y192" i="5"/>
  <c r="AE192" i="5" s="1"/>
  <c r="Y60" i="5"/>
  <c r="AE60" i="5" s="1"/>
  <c r="Y153" i="5"/>
  <c r="AE153" i="5" s="1"/>
  <c r="Y205" i="5"/>
  <c r="AE205" i="5" s="1"/>
  <c r="AB27" i="5"/>
  <c r="AC27" i="5" s="1"/>
  <c r="AD27" i="5" s="1"/>
  <c r="AF27" i="5" s="1"/>
  <c r="W27" i="5" s="1"/>
  <c r="Y110" i="5"/>
  <c r="AE110" i="5" s="1"/>
  <c r="AB248" i="5"/>
  <c r="AC248" i="5" s="1"/>
  <c r="AD248" i="5" s="1"/>
  <c r="AF248" i="5" s="1"/>
  <c r="W248" i="5" s="1"/>
  <c r="Z189" i="5"/>
  <c r="AA245" i="5"/>
  <c r="AA147" i="5"/>
  <c r="Y238" i="5"/>
  <c r="AE238" i="5" s="1"/>
  <c r="AA12" i="5"/>
  <c r="AA52" i="5"/>
  <c r="Y92" i="5"/>
  <c r="AE92" i="5" s="1"/>
  <c r="Y201" i="5"/>
  <c r="AE201" i="5" s="1"/>
  <c r="AA92" i="5"/>
  <c r="AA137" i="5"/>
  <c r="Z221" i="5"/>
  <c r="Z162" i="5"/>
  <c r="Y232" i="5"/>
  <c r="AE232" i="5" s="1"/>
  <c r="AA131" i="5"/>
  <c r="AA181" i="5"/>
  <c r="AA81" i="5"/>
  <c r="Z150" i="5"/>
  <c r="AA208" i="5"/>
  <c r="Z148" i="5"/>
  <c r="AA168" i="5"/>
  <c r="AA66" i="5"/>
  <c r="AB241" i="5"/>
  <c r="AC241" i="5" s="1"/>
  <c r="AD241" i="5" s="1"/>
  <c r="AF241" i="5" s="1"/>
  <c r="W241" i="5" s="1"/>
  <c r="AB211" i="5"/>
  <c r="AC211" i="5" s="1"/>
  <c r="AD211" i="5" s="1"/>
  <c r="AF211" i="5" s="1"/>
  <c r="W211" i="5" s="1"/>
  <c r="AB228" i="5"/>
  <c r="AC228" i="5" s="1"/>
  <c r="AD228" i="5" s="1"/>
  <c r="AF228" i="5" s="1"/>
  <c r="W228" i="5" s="1"/>
  <c r="AB55" i="5"/>
  <c r="AC55" i="5" s="1"/>
  <c r="AD55" i="5" s="1"/>
  <c r="AF55" i="5" s="1"/>
  <c r="W55" i="5" s="1"/>
  <c r="AA159" i="5"/>
  <c r="Z156" i="5"/>
  <c r="AA162" i="5"/>
  <c r="AA164" i="5"/>
  <c r="AB23" i="5"/>
  <c r="AC23" i="5" s="1"/>
  <c r="AD23" i="5" s="1"/>
  <c r="AF23" i="5" s="1"/>
  <c r="W23" i="5" s="1"/>
  <c r="Z182" i="5"/>
  <c r="AA204" i="5"/>
  <c r="AB110" i="5"/>
  <c r="AC110" i="5" s="1"/>
  <c r="AD110" i="5" s="1"/>
  <c r="AF110" i="5" s="1"/>
  <c r="W110" i="5" s="1"/>
  <c r="AA239" i="5"/>
  <c r="Y46" i="5"/>
  <c r="AE46" i="5" s="1"/>
  <c r="Y70" i="5"/>
  <c r="AE70" i="5" s="1"/>
  <c r="Y65" i="5"/>
  <c r="AE65" i="5" s="1"/>
  <c r="AA88" i="5"/>
  <c r="Y188" i="5"/>
  <c r="AE188" i="5" s="1"/>
  <c r="Z186" i="5"/>
  <c r="Y164" i="5"/>
  <c r="AE164" i="5" s="1"/>
  <c r="Z92" i="5"/>
  <c r="Y79" i="5"/>
  <c r="AE79" i="5" s="1"/>
  <c r="AA225" i="5"/>
  <c r="Z85" i="5"/>
  <c r="Z61" i="5"/>
  <c r="AA224" i="5"/>
  <c r="Y127" i="5"/>
  <c r="AE127" i="5" s="1"/>
  <c r="Z109" i="5"/>
  <c r="AA187" i="5"/>
  <c r="AB90" i="5"/>
  <c r="AC90" i="5" s="1"/>
  <c r="AD90" i="5" s="1"/>
  <c r="AF90" i="5" s="1"/>
  <c r="W90" i="5" s="1"/>
  <c r="Z205" i="5"/>
  <c r="AA10" i="5"/>
  <c r="Y44" i="5"/>
  <c r="AE44" i="5" s="1"/>
  <c r="AB185" i="5"/>
  <c r="AC185" i="5" s="1"/>
  <c r="AD185" i="5" s="1"/>
  <c r="AF185" i="5" s="1"/>
  <c r="W185" i="5" s="1"/>
  <c r="Z130" i="5"/>
  <c r="Y230" i="5"/>
  <c r="AE230" i="5" s="1"/>
  <c r="Y242" i="5"/>
  <c r="AE242" i="5" s="1"/>
  <c r="Z191" i="5"/>
  <c r="AB19" i="5"/>
  <c r="AC19" i="5" s="1"/>
  <c r="AD19" i="5" s="1"/>
  <c r="AF19" i="5" s="1"/>
  <c r="W19" i="5" s="1"/>
  <c r="Z143" i="5"/>
  <c r="Y124" i="5"/>
  <c r="AE124" i="5" s="1"/>
  <c r="AA192" i="5"/>
  <c r="Y135" i="5"/>
  <c r="AE135" i="5" s="1"/>
  <c r="AA76" i="5"/>
  <c r="Y168" i="5"/>
  <c r="AE168" i="5" s="1"/>
  <c r="Z237" i="5"/>
  <c r="Y149" i="5"/>
  <c r="AE149" i="5" s="1"/>
  <c r="AA228" i="5"/>
  <c r="Y143" i="5"/>
  <c r="AE143" i="5" s="1"/>
  <c r="AB104" i="5"/>
  <c r="AC104" i="5" s="1"/>
  <c r="AD104" i="5" s="1"/>
  <c r="AF104" i="5" s="1"/>
  <c r="W104" i="5" s="1"/>
  <c r="Y254" i="5"/>
  <c r="AE254" i="5" s="1"/>
  <c r="Z87" i="5"/>
  <c r="Y53" i="5"/>
  <c r="AE53" i="5" s="1"/>
  <c r="Y249" i="5"/>
  <c r="AE249" i="5" s="1"/>
  <c r="Z86" i="5"/>
  <c r="Y189" i="5"/>
  <c r="AE189" i="5" s="1"/>
  <c r="Z123" i="5"/>
  <c r="Z173" i="5"/>
  <c r="Z98" i="5"/>
  <c r="AA104" i="5"/>
  <c r="Z231" i="5"/>
  <c r="Z6" i="5"/>
  <c r="Y55" i="5"/>
  <c r="AE55" i="5" s="1"/>
  <c r="Y11" i="5"/>
  <c r="AB237" i="5"/>
  <c r="AC237" i="5" s="1"/>
  <c r="AD237" i="5" s="1"/>
  <c r="AF237" i="5" s="1"/>
  <c r="W237" i="5" s="1"/>
  <c r="Z41" i="5"/>
  <c r="AA54" i="5"/>
  <c r="AB204" i="5"/>
  <c r="AC204" i="5" s="1"/>
  <c r="AD204" i="5" s="1"/>
  <c r="AF204" i="5" s="1"/>
  <c r="W204" i="5" s="1"/>
  <c r="Z253" i="5"/>
  <c r="AA27" i="5"/>
  <c r="Z117" i="5"/>
  <c r="Y130" i="5"/>
  <c r="AE130" i="5" s="1"/>
  <c r="Z181" i="5"/>
  <c r="AB89" i="5"/>
  <c r="AC89" i="5" s="1"/>
  <c r="AD89" i="5" s="1"/>
  <c r="AF89" i="5" s="1"/>
  <c r="W89" i="5" s="1"/>
  <c r="Z38" i="5"/>
  <c r="Z218" i="5"/>
  <c r="AA130" i="5"/>
  <c r="AB129" i="5"/>
  <c r="AC129" i="5" s="1"/>
  <c r="AD129" i="5" s="1"/>
  <c r="AF129" i="5" s="1"/>
  <c r="W129" i="5" s="1"/>
  <c r="Z47" i="5"/>
  <c r="Z115" i="5"/>
  <c r="AA169" i="5"/>
  <c r="Z96" i="5"/>
  <c r="AB160" i="5"/>
  <c r="AC160" i="5" s="1"/>
  <c r="AD160" i="5" s="1"/>
  <c r="AF160" i="5" s="1"/>
  <c r="W160" i="5" s="1"/>
  <c r="AA223" i="5"/>
  <c r="Y204" i="5"/>
  <c r="AE204" i="5" s="1"/>
  <c r="Z73" i="5"/>
  <c r="AA23" i="5"/>
  <c r="AA196" i="5"/>
  <c r="AB181" i="5"/>
  <c r="AC181" i="5" s="1"/>
  <c r="AD181" i="5" s="1"/>
  <c r="AF181" i="5" s="1"/>
  <c r="W181" i="5" s="1"/>
  <c r="Z49" i="5"/>
  <c r="AA241" i="5"/>
  <c r="Y227" i="5"/>
  <c r="AE227" i="5" s="1"/>
  <c r="Y89" i="5"/>
  <c r="AE89" i="5" s="1"/>
  <c r="Z138" i="5"/>
  <c r="AB18" i="5"/>
  <c r="Y80" i="5"/>
  <c r="AE80" i="5" s="1"/>
  <c r="AA153" i="5"/>
  <c r="Z234" i="5"/>
  <c r="AB187" i="5"/>
  <c r="AC187" i="5" s="1"/>
  <c r="AD187" i="5" s="1"/>
  <c r="AF187" i="5" s="1"/>
  <c r="W187" i="5" s="1"/>
  <c r="Z158" i="5"/>
  <c r="Y84" i="5"/>
  <c r="AE84" i="5" s="1"/>
  <c r="AA119" i="5"/>
  <c r="AB76" i="5"/>
  <c r="AC76" i="5" s="1"/>
  <c r="AD76" i="5" s="1"/>
  <c r="AF76" i="5" s="1"/>
  <c r="W76" i="5" s="1"/>
  <c r="Y199" i="5"/>
  <c r="AE199" i="5" s="1"/>
  <c r="Z236" i="5"/>
  <c r="Z169" i="5"/>
  <c r="AB238" i="5"/>
  <c r="AC238" i="5" s="1"/>
  <c r="AD238" i="5" s="1"/>
  <c r="AF238" i="5" s="1"/>
  <c r="W238" i="5" s="1"/>
  <c r="Z141" i="5"/>
  <c r="Y220" i="5"/>
  <c r="AE220" i="5" s="1"/>
  <c r="Z114" i="5"/>
  <c r="Y42" i="5"/>
  <c r="AE42" i="5" s="1"/>
  <c r="Z125" i="5"/>
  <c r="Z146" i="5"/>
  <c r="Z160" i="5"/>
  <c r="Y159" i="5"/>
  <c r="AE159" i="5" s="1"/>
  <c r="AA26" i="5"/>
  <c r="Z22" i="5"/>
  <c r="Y218" i="5"/>
  <c r="AE218" i="5" s="1"/>
  <c r="AA20" i="5"/>
  <c r="Y6" i="5"/>
  <c r="AC6" i="5" s="1"/>
  <c r="AB188" i="5"/>
  <c r="AC188" i="5" s="1"/>
  <c r="AD188" i="5" s="1"/>
  <c r="AF188" i="5" s="1"/>
  <c r="W188" i="5" s="1"/>
  <c r="Y30" i="5"/>
  <c r="AE30" i="5" s="1"/>
  <c r="AA109" i="5"/>
  <c r="AB140" i="5"/>
  <c r="AC140" i="5" s="1"/>
  <c r="AD140" i="5" s="1"/>
  <c r="AF140" i="5" s="1"/>
  <c r="W140" i="5" s="1"/>
  <c r="Z77" i="5"/>
  <c r="Z95" i="5"/>
  <c r="AA45" i="5"/>
  <c r="Z31" i="5"/>
  <c r="Y123" i="5"/>
  <c r="AE123" i="5" s="1"/>
  <c r="Y162" i="5"/>
  <c r="AE162" i="5" s="1"/>
  <c r="AB165" i="5"/>
  <c r="AC165" i="5" s="1"/>
  <c r="AD165" i="5" s="1"/>
  <c r="AF165" i="5" s="1"/>
  <c r="W165" i="5" s="1"/>
  <c r="Z12" i="5"/>
  <c r="Y187" i="5"/>
  <c r="AE187" i="5" s="1"/>
  <c r="Z39" i="5"/>
  <c r="AB49" i="5"/>
  <c r="AC49" i="5" s="1"/>
  <c r="AD49" i="5" s="1"/>
  <c r="AF49" i="5" s="1"/>
  <c r="W49" i="5" s="1"/>
  <c r="AA74" i="5"/>
  <c r="Y76" i="5"/>
  <c r="AE76" i="5" s="1"/>
  <c r="Z64" i="5"/>
  <c r="Y115" i="5"/>
  <c r="AE115" i="5" s="1"/>
  <c r="Y196" i="5"/>
  <c r="AE196" i="5" s="1"/>
  <c r="Y122" i="5"/>
  <c r="AE122" i="5" s="1"/>
  <c r="Z44" i="5"/>
  <c r="AB215" i="5"/>
  <c r="AC215" i="5" s="1"/>
  <c r="AD215" i="5" s="1"/>
  <c r="AF215" i="5" s="1"/>
  <c r="W215" i="5" s="1"/>
  <c r="AB113" i="5"/>
  <c r="AC113" i="5" s="1"/>
  <c r="AD113" i="5" s="1"/>
  <c r="AF113" i="5" s="1"/>
  <c r="W113" i="5" s="1"/>
  <c r="AA110" i="5"/>
  <c r="AB208" i="5"/>
  <c r="AC208" i="5" s="1"/>
  <c r="AD208" i="5" s="1"/>
  <c r="AF208" i="5" s="1"/>
  <c r="W208" i="5" s="1"/>
  <c r="AA255" i="5"/>
  <c r="AA71" i="5"/>
  <c r="AB227" i="5"/>
  <c r="AC227" i="5" s="1"/>
  <c r="AD227" i="5" s="1"/>
  <c r="AF227" i="5" s="1"/>
  <c r="W227" i="5" s="1"/>
  <c r="AB198" i="5"/>
  <c r="AC198" i="5" s="1"/>
  <c r="AD198" i="5" s="1"/>
  <c r="AF198" i="5" s="1"/>
  <c r="W198" i="5" s="1"/>
  <c r="Z89" i="5"/>
  <c r="AB13" i="5"/>
  <c r="AC13" i="5" s="1"/>
  <c r="AD13" i="5" s="1"/>
  <c r="AF13" i="5" s="1"/>
  <c r="W13" i="5" s="1"/>
  <c r="AB6" i="5"/>
  <c r="AB220" i="5"/>
  <c r="AC220" i="5" s="1"/>
  <c r="AD220" i="5" s="1"/>
  <c r="AF220" i="5" s="1"/>
  <c r="W220" i="5" s="1"/>
  <c r="AA77" i="5"/>
  <c r="AB107" i="5"/>
  <c r="AC107" i="5" s="1"/>
  <c r="AD107" i="5" s="1"/>
  <c r="AF107" i="5" s="1"/>
  <c r="W107" i="5" s="1"/>
  <c r="AA253" i="5"/>
  <c r="Z229" i="5"/>
  <c r="Y38" i="5"/>
  <c r="AE38" i="5" s="1"/>
  <c r="Y58" i="5"/>
  <c r="AE58" i="5" s="1"/>
  <c r="AB65" i="5"/>
  <c r="AC65" i="5" s="1"/>
  <c r="AD65" i="5" s="1"/>
  <c r="AF65" i="5" s="1"/>
  <c r="W65" i="5" s="1"/>
  <c r="Z193" i="5"/>
  <c r="AB178" i="5"/>
  <c r="AC178" i="5" s="1"/>
  <c r="AD178" i="5" s="1"/>
  <c r="AF178" i="5" s="1"/>
  <c r="W178" i="5" s="1"/>
  <c r="AB147" i="5"/>
  <c r="AC147" i="5" s="1"/>
  <c r="AD147" i="5" s="1"/>
  <c r="AF147" i="5" s="1"/>
  <c r="W147" i="5" s="1"/>
  <c r="AB144" i="5"/>
  <c r="AC144" i="5" s="1"/>
  <c r="AD144" i="5" s="1"/>
  <c r="AF144" i="5" s="1"/>
  <c r="W144" i="5" s="1"/>
  <c r="Z147" i="5"/>
  <c r="AA69" i="5"/>
  <c r="AA206" i="5"/>
  <c r="AB91" i="5"/>
  <c r="AC91" i="5" s="1"/>
  <c r="AD91" i="5" s="1"/>
  <c r="AF91" i="5" s="1"/>
  <c r="W91" i="5" s="1"/>
  <c r="AB242" i="5"/>
  <c r="AC242" i="5" s="1"/>
  <c r="AD242" i="5" s="1"/>
  <c r="AF242" i="5" s="1"/>
  <c r="W242" i="5" s="1"/>
  <c r="AB201" i="5"/>
  <c r="AC201" i="5" s="1"/>
  <c r="AD201" i="5" s="1"/>
  <c r="AF201" i="5" s="1"/>
  <c r="W201" i="5" s="1"/>
  <c r="AA107" i="5"/>
  <c r="AA228" i="6"/>
  <c r="Z230" i="6"/>
  <c r="AA215" i="6"/>
  <c r="AB229" i="6"/>
  <c r="AC229" i="6" s="1"/>
  <c r="AD229" i="6" s="1"/>
  <c r="AF229" i="6" s="1"/>
  <c r="W229" i="6" s="1"/>
  <c r="AB27" i="6"/>
  <c r="AC27" i="6" s="1"/>
  <c r="AD27" i="6" s="1"/>
  <c r="AF27" i="6" s="1"/>
  <c r="W27" i="6" s="1"/>
  <c r="Y139" i="6"/>
  <c r="AE139" i="6" s="1"/>
  <c r="Y198" i="6"/>
  <c r="AE198" i="6" s="1"/>
  <c r="Y76" i="6"/>
  <c r="AE76" i="6" s="1"/>
  <c r="Z120" i="6"/>
  <c r="AB111" i="6"/>
  <c r="AC111" i="6" s="1"/>
  <c r="AD111" i="6" s="1"/>
  <c r="AF111" i="6" s="1"/>
  <c r="W111" i="6" s="1"/>
  <c r="AB244" i="6"/>
  <c r="AC244" i="6" s="1"/>
  <c r="AD244" i="6" s="1"/>
  <c r="AF244" i="6" s="1"/>
  <c r="W244" i="6" s="1"/>
  <c r="AA139" i="6"/>
  <c r="AA160" i="6"/>
  <c r="Y249" i="6"/>
  <c r="AE249" i="6" s="1"/>
  <c r="Z221" i="6"/>
  <c r="Y78" i="6"/>
  <c r="AE78" i="6" s="1"/>
  <c r="Y235" i="6"/>
  <c r="AE235" i="6" s="1"/>
  <c r="AB90" i="6"/>
  <c r="AC90" i="6" s="1"/>
  <c r="AD90" i="6" s="1"/>
  <c r="AF90" i="6" s="1"/>
  <c r="W90" i="6" s="1"/>
  <c r="Z241" i="6"/>
  <c r="Y122" i="6"/>
  <c r="AE122" i="6" s="1"/>
  <c r="AB126" i="6"/>
  <c r="AC126" i="6" s="1"/>
  <c r="AD126" i="6" s="1"/>
  <c r="AF126" i="6" s="1"/>
  <c r="W126" i="6" s="1"/>
  <c r="AB31" i="6"/>
  <c r="AC31" i="6" s="1"/>
  <c r="AD31" i="6" s="1"/>
  <c r="AF31" i="6" s="1"/>
  <c r="W31" i="6" s="1"/>
  <c r="Z160" i="6"/>
  <c r="Z92" i="6"/>
  <c r="Z74" i="6"/>
  <c r="Z23" i="6"/>
  <c r="Y35" i="6"/>
  <c r="AE35" i="6" s="1"/>
  <c r="AB190" i="6"/>
  <c r="AC190" i="6" s="1"/>
  <c r="AD190" i="6" s="1"/>
  <c r="AF190" i="6" s="1"/>
  <c r="W190" i="6" s="1"/>
  <c r="AA140" i="6"/>
  <c r="AB180" i="6"/>
  <c r="AC180" i="6" s="1"/>
  <c r="AD180" i="6" s="1"/>
  <c r="AF180" i="6" s="1"/>
  <c r="W180" i="6" s="1"/>
  <c r="AA191" i="6"/>
  <c r="AB73" i="6"/>
  <c r="AC73" i="6" s="1"/>
  <c r="AD73" i="6" s="1"/>
  <c r="AF73" i="6" s="1"/>
  <c r="W73" i="6" s="1"/>
  <c r="Z101" i="6"/>
  <c r="AA137" i="6"/>
  <c r="Z21" i="6"/>
  <c r="Y71" i="6"/>
  <c r="AE71" i="6" s="1"/>
  <c r="Z152" i="6"/>
  <c r="Z108" i="6"/>
  <c r="AA218" i="6"/>
  <c r="Z244" i="6"/>
  <c r="AB165" i="6"/>
  <c r="AC165" i="6" s="1"/>
  <c r="AD165" i="6" s="1"/>
  <c r="AF165" i="6" s="1"/>
  <c r="W165" i="6" s="1"/>
  <c r="AA206" i="6"/>
  <c r="Y30" i="6"/>
  <c r="AE30" i="6" s="1"/>
  <c r="AB122" i="6"/>
  <c r="AC122" i="6" s="1"/>
  <c r="AD122" i="6" s="1"/>
  <c r="AF122" i="6" s="1"/>
  <c r="W122" i="6" s="1"/>
  <c r="Z17" i="6"/>
  <c r="Z97" i="6"/>
  <c r="Y17" i="6"/>
  <c r="AE17" i="6" s="1"/>
  <c r="Z39" i="6"/>
  <c r="Z232" i="6"/>
  <c r="AB207" i="6"/>
  <c r="AC207" i="6" s="1"/>
  <c r="AD207" i="6" s="1"/>
  <c r="AF207" i="6" s="1"/>
  <c r="W207" i="6" s="1"/>
  <c r="AB98" i="6"/>
  <c r="AC98" i="6" s="1"/>
  <c r="AD98" i="6" s="1"/>
  <c r="AF98" i="6" s="1"/>
  <c r="W98" i="6" s="1"/>
  <c r="Z163" i="6"/>
  <c r="Y116" i="6"/>
  <c r="AE116" i="6" s="1"/>
  <c r="Z64" i="6"/>
  <c r="Y182" i="6"/>
  <c r="AE182" i="6" s="1"/>
  <c r="Z227" i="6"/>
  <c r="Y85" i="6"/>
  <c r="AE85" i="6" s="1"/>
  <c r="AB224" i="6"/>
  <c r="AC224" i="6" s="1"/>
  <c r="AD224" i="6" s="1"/>
  <c r="AF224" i="6" s="1"/>
  <c r="W224" i="6" s="1"/>
  <c r="Y120" i="6"/>
  <c r="AE120" i="6" s="1"/>
  <c r="Z190" i="6"/>
  <c r="AA247" i="6"/>
  <c r="Y61" i="6"/>
  <c r="AE61" i="6" s="1"/>
  <c r="Z63" i="6"/>
  <c r="AB136" i="6"/>
  <c r="AC136" i="6" s="1"/>
  <c r="AD136" i="6" s="1"/>
  <c r="AF136" i="6" s="1"/>
  <c r="W136" i="6" s="1"/>
  <c r="Y33" i="6"/>
  <c r="AE33" i="6" s="1"/>
  <c r="Z87" i="6"/>
  <c r="AA240" i="6"/>
  <c r="Z245" i="6"/>
  <c r="AA52" i="6"/>
  <c r="AB114" i="6"/>
  <c r="AC114" i="6" s="1"/>
  <c r="AD114" i="6" s="1"/>
  <c r="AF114" i="6" s="1"/>
  <c r="W114" i="6" s="1"/>
  <c r="AA13" i="6"/>
  <c r="Z34" i="6"/>
  <c r="Z55" i="6"/>
  <c r="Y166" i="6"/>
  <c r="AE166" i="6" s="1"/>
  <c r="Y202" i="6"/>
  <c r="AE202" i="6" s="1"/>
  <c r="Z181" i="6"/>
  <c r="AB66" i="6"/>
  <c r="AC66" i="6" s="1"/>
  <c r="AD66" i="6" s="1"/>
  <c r="AF66" i="6" s="1"/>
  <c r="W66" i="6" s="1"/>
  <c r="Y231" i="6"/>
  <c r="AE231" i="6" s="1"/>
  <c r="Y89" i="6"/>
  <c r="AE89" i="6" s="1"/>
  <c r="AB12" i="6"/>
  <c r="AC12" i="6" s="1"/>
  <c r="AD12" i="6" s="1"/>
  <c r="AF12" i="6" s="1"/>
  <c r="W12" i="6" s="1"/>
  <c r="AA155" i="6"/>
  <c r="Y196" i="6"/>
  <c r="AE196" i="6" s="1"/>
  <c r="AB236" i="6"/>
  <c r="AC236" i="6" s="1"/>
  <c r="AD236" i="6" s="1"/>
  <c r="AF236" i="6" s="1"/>
  <c r="W236" i="6" s="1"/>
  <c r="Y51" i="6"/>
  <c r="AE51" i="6" s="1"/>
  <c r="Y214" i="6"/>
  <c r="AE214" i="6" s="1"/>
  <c r="AA58" i="6"/>
  <c r="Z193" i="6"/>
  <c r="Z172" i="6"/>
  <c r="AB17" i="6"/>
  <c r="AC17" i="6" s="1"/>
  <c r="AD17" i="6" s="1"/>
  <c r="AF17" i="6" s="1"/>
  <c r="W17" i="6" s="1"/>
  <c r="AB156" i="6"/>
  <c r="AC156" i="6" s="1"/>
  <c r="AD156" i="6" s="1"/>
  <c r="AF156" i="6" s="1"/>
  <c r="W156" i="6" s="1"/>
  <c r="Z155" i="6"/>
  <c r="AB231" i="6"/>
  <c r="AC231" i="6" s="1"/>
  <c r="AD231" i="6" s="1"/>
  <c r="AF231" i="6" s="1"/>
  <c r="W231" i="6" s="1"/>
  <c r="AB85" i="6"/>
  <c r="AC85" i="6" s="1"/>
  <c r="AD85" i="6" s="1"/>
  <c r="AF85" i="6" s="1"/>
  <c r="W85" i="6" s="1"/>
  <c r="AB176" i="6"/>
  <c r="AC176" i="6" s="1"/>
  <c r="AD176" i="6" s="1"/>
  <c r="AF176" i="6" s="1"/>
  <c r="W176" i="6" s="1"/>
  <c r="AA96" i="6"/>
  <c r="Z192" i="6"/>
  <c r="AA125" i="6"/>
  <c r="Z237" i="6"/>
  <c r="AB248" i="6"/>
  <c r="AC248" i="6" s="1"/>
  <c r="AD248" i="6" s="1"/>
  <c r="AF248" i="6" s="1"/>
  <c r="W248" i="6" s="1"/>
  <c r="AB79" i="6"/>
  <c r="AC79" i="6" s="1"/>
  <c r="AD79" i="6" s="1"/>
  <c r="AF79" i="6" s="1"/>
  <c r="W79" i="6" s="1"/>
  <c r="Y134" i="6"/>
  <c r="AE134" i="6" s="1"/>
  <c r="AB40" i="6"/>
  <c r="AC40" i="6" s="1"/>
  <c r="AD40" i="6" s="1"/>
  <c r="AF40" i="6" s="1"/>
  <c r="W40" i="6" s="1"/>
  <c r="AA97" i="6"/>
  <c r="AA55" i="6"/>
  <c r="Z27" i="6"/>
  <c r="Y21" i="6"/>
  <c r="AE21" i="6" s="1"/>
  <c r="Y229" i="6"/>
  <c r="AE229" i="6" s="1"/>
  <c r="AB33" i="6"/>
  <c r="AC33" i="6" s="1"/>
  <c r="AD33" i="6" s="1"/>
  <c r="AF33" i="6" s="1"/>
  <c r="W33" i="6" s="1"/>
  <c r="Y16" i="6"/>
  <c r="AE16" i="6" s="1"/>
  <c r="AA229" i="6"/>
  <c r="Y54" i="6"/>
  <c r="AE54" i="6" s="1"/>
  <c r="AB100" i="6"/>
  <c r="AC100" i="6" s="1"/>
  <c r="AD100" i="6" s="1"/>
  <c r="AF100" i="6" s="1"/>
  <c r="W100" i="6" s="1"/>
  <c r="Y173" i="6"/>
  <c r="AE173" i="6" s="1"/>
  <c r="AA17" i="6"/>
  <c r="Y57" i="6"/>
  <c r="AE57" i="6" s="1"/>
  <c r="Y174" i="6"/>
  <c r="AE174" i="6" s="1"/>
  <c r="Y230" i="6"/>
  <c r="AE230" i="6" s="1"/>
  <c r="Y215" i="6"/>
  <c r="AE215" i="6" s="1"/>
  <c r="AB106" i="6"/>
  <c r="AC106" i="6" s="1"/>
  <c r="AD106" i="6" s="1"/>
  <c r="AF106" i="6" s="1"/>
  <c r="W106" i="6" s="1"/>
  <c r="AA78" i="6"/>
  <c r="Z58" i="6"/>
  <c r="AB62" i="6"/>
  <c r="AC62" i="6" s="1"/>
  <c r="AD62" i="6" s="1"/>
  <c r="AF62" i="6" s="1"/>
  <c r="W62" i="6" s="1"/>
  <c r="AB226" i="6"/>
  <c r="AC226" i="6" s="1"/>
  <c r="AD226" i="6" s="1"/>
  <c r="AF226" i="6" s="1"/>
  <c r="W226" i="6" s="1"/>
  <c r="AB139" i="6"/>
  <c r="AC139" i="6" s="1"/>
  <c r="AD139" i="6" s="1"/>
  <c r="AF139" i="6" s="1"/>
  <c r="W139" i="6" s="1"/>
  <c r="AB130" i="6"/>
  <c r="AC130" i="6" s="1"/>
  <c r="AD130" i="6" s="1"/>
  <c r="AF130" i="6" s="1"/>
  <c r="W130" i="6" s="1"/>
  <c r="Z98" i="6"/>
  <c r="AB198" i="6"/>
  <c r="AC198" i="6" s="1"/>
  <c r="AD198" i="6" s="1"/>
  <c r="AF198" i="6" s="1"/>
  <c r="W198" i="6" s="1"/>
  <c r="Z110" i="6"/>
  <c r="Y68" i="6"/>
  <c r="AE68" i="6" s="1"/>
  <c r="AB223" i="6"/>
  <c r="AC223" i="6" s="1"/>
  <c r="AD223" i="6" s="1"/>
  <c r="AF223" i="6" s="1"/>
  <c r="W223" i="6" s="1"/>
  <c r="AA174" i="6"/>
  <c r="Y222" i="6"/>
  <c r="AE222" i="6" s="1"/>
  <c r="AB112" i="6"/>
  <c r="AC112" i="6" s="1"/>
  <c r="AD112" i="6" s="1"/>
  <c r="AF112" i="6" s="1"/>
  <c r="W112" i="6" s="1"/>
  <c r="AA201" i="6"/>
  <c r="AB129" i="6"/>
  <c r="AC129" i="6" s="1"/>
  <c r="AD129" i="6" s="1"/>
  <c r="AF129" i="6" s="1"/>
  <c r="W129" i="6" s="1"/>
  <c r="Z136" i="6"/>
  <c r="AA249" i="6"/>
  <c r="Z210" i="6"/>
  <c r="AA216" i="6"/>
  <c r="AB243" i="6"/>
  <c r="AC243" i="6" s="1"/>
  <c r="AD243" i="6" s="1"/>
  <c r="AF243" i="6" s="1"/>
  <c r="W243" i="6" s="1"/>
  <c r="AA147" i="6"/>
  <c r="Z84" i="6"/>
  <c r="AB149" i="6"/>
  <c r="AC149" i="6" s="1"/>
  <c r="AD149" i="6" s="1"/>
  <c r="AF149" i="6" s="1"/>
  <c r="W149" i="6" s="1"/>
  <c r="AB103" i="6"/>
  <c r="AC103" i="6" s="1"/>
  <c r="AD103" i="6" s="1"/>
  <c r="AF103" i="6" s="1"/>
  <c r="W103" i="6" s="1"/>
  <c r="AB242" i="6"/>
  <c r="AC242" i="6" s="1"/>
  <c r="AD242" i="6" s="1"/>
  <c r="AF242" i="6" s="1"/>
  <c r="W242" i="6" s="1"/>
  <c r="Z16" i="6"/>
  <c r="AA158" i="6"/>
  <c r="AB80" i="6"/>
  <c r="AC80" i="6" s="1"/>
  <c r="AD80" i="6" s="1"/>
  <c r="AF80" i="6" s="1"/>
  <c r="W80" i="6" s="1"/>
  <c r="AA235" i="6"/>
  <c r="AB216" i="6"/>
  <c r="AC216" i="6" s="1"/>
  <c r="AD216" i="6" s="1"/>
  <c r="AF216" i="6" s="1"/>
  <c r="W216" i="6" s="1"/>
  <c r="AB78" i="6"/>
  <c r="AC78" i="6" s="1"/>
  <c r="AD78" i="6" s="1"/>
  <c r="AF78" i="6" s="1"/>
  <c r="W78" i="6" s="1"/>
  <c r="AA145" i="6"/>
  <c r="Y209" i="6"/>
  <c r="AE209" i="6" s="1"/>
  <c r="Y52" i="6"/>
  <c r="AE52" i="6" s="1"/>
  <c r="Z213" i="6"/>
  <c r="Y50" i="6"/>
  <c r="AE50" i="6" s="1"/>
  <c r="AB179" i="6"/>
  <c r="AC179" i="6" s="1"/>
  <c r="AD179" i="6" s="1"/>
  <c r="AF179" i="6" s="1"/>
  <c r="W179" i="6" s="1"/>
  <c r="Y34" i="6"/>
  <c r="AE34" i="6" s="1"/>
  <c r="Z28" i="6"/>
  <c r="Z100" i="6"/>
  <c r="AA183" i="6"/>
  <c r="Y217" i="6"/>
  <c r="AE217" i="6" s="1"/>
  <c r="Z203" i="6"/>
  <c r="AA255" i="6"/>
  <c r="AB44" i="6"/>
  <c r="AC44" i="6" s="1"/>
  <c r="AD44" i="6" s="1"/>
  <c r="AF44" i="6" s="1"/>
  <c r="W44" i="6" s="1"/>
  <c r="Z75" i="6"/>
  <c r="Y201" i="6"/>
  <c r="AE201" i="6" s="1"/>
  <c r="Y43" i="6"/>
  <c r="AE43" i="6" s="1"/>
  <c r="AB193" i="6"/>
  <c r="AC193" i="6" s="1"/>
  <c r="AD193" i="6" s="1"/>
  <c r="AF193" i="6" s="1"/>
  <c r="W193" i="6" s="1"/>
  <c r="AB99" i="6"/>
  <c r="AC99" i="6" s="1"/>
  <c r="AD99" i="6" s="1"/>
  <c r="AF99" i="6" s="1"/>
  <c r="W99" i="6" s="1"/>
  <c r="AA220" i="6"/>
  <c r="Y197" i="6"/>
  <c r="AE197" i="6" s="1"/>
  <c r="AB155" i="6"/>
  <c r="AC155" i="6" s="1"/>
  <c r="AD155" i="6" s="1"/>
  <c r="AF155" i="6" s="1"/>
  <c r="W155" i="6" s="1"/>
  <c r="AB75" i="6"/>
  <c r="AC75" i="6" s="1"/>
  <c r="AD75" i="6" s="1"/>
  <c r="AF75" i="6" s="1"/>
  <c r="W75" i="6" s="1"/>
  <c r="AB234" i="6"/>
  <c r="AC234" i="6" s="1"/>
  <c r="AD234" i="6" s="1"/>
  <c r="AF234" i="6" s="1"/>
  <c r="W234" i="6" s="1"/>
  <c r="Y205" i="6"/>
  <c r="AE205" i="6" s="1"/>
  <c r="Y112" i="6"/>
  <c r="AE112" i="6" s="1"/>
  <c r="Z161" i="6"/>
  <c r="AA73" i="6"/>
  <c r="Y81" i="6"/>
  <c r="AE81" i="6" s="1"/>
  <c r="Z86" i="6"/>
  <c r="AB142" i="6"/>
  <c r="AC142" i="6" s="1"/>
  <c r="AD142" i="6" s="1"/>
  <c r="AF142" i="6" s="1"/>
  <c r="W142" i="6" s="1"/>
  <c r="AB174" i="6"/>
  <c r="AC174" i="6" s="1"/>
  <c r="AD174" i="6" s="1"/>
  <c r="AF174" i="6" s="1"/>
  <c r="W174" i="6" s="1"/>
  <c r="AB128" i="6"/>
  <c r="AC128" i="6" s="1"/>
  <c r="AD128" i="6" s="1"/>
  <c r="AF128" i="6" s="1"/>
  <c r="W128" i="6" s="1"/>
  <c r="AA199" i="6"/>
  <c r="Z30" i="6"/>
  <c r="AA213" i="6"/>
  <c r="AB245" i="6"/>
  <c r="AC245" i="6" s="1"/>
  <c r="AD245" i="6" s="1"/>
  <c r="AF245" i="6" s="1"/>
  <c r="W245" i="6" s="1"/>
  <c r="Z141" i="6"/>
  <c r="Z122" i="6"/>
  <c r="AA217" i="6"/>
  <c r="Z59" i="6"/>
  <c r="AA49" i="6"/>
  <c r="AB74" i="6"/>
  <c r="AC74" i="6" s="1"/>
  <c r="AD74" i="6" s="1"/>
  <c r="AF74" i="6" s="1"/>
  <c r="W74" i="6" s="1"/>
  <c r="AA82" i="6"/>
  <c r="Y227" i="6"/>
  <c r="AE227" i="6" s="1"/>
  <c r="Z40" i="6"/>
  <c r="AB148" i="6"/>
  <c r="AC148" i="6" s="1"/>
  <c r="AD148" i="6" s="1"/>
  <c r="AF148" i="6" s="1"/>
  <c r="W148" i="6" s="1"/>
  <c r="Y190" i="6"/>
  <c r="AE190" i="6" s="1"/>
  <c r="Y207" i="6"/>
  <c r="AE207" i="6" s="1"/>
  <c r="Z115" i="6"/>
  <c r="Y119" i="6"/>
  <c r="AE119" i="6" s="1"/>
  <c r="Z208" i="6"/>
  <c r="Y184" i="6"/>
  <c r="AE184" i="6" s="1"/>
  <c r="Z67" i="6"/>
  <c r="AB70" i="6"/>
  <c r="AC70" i="6" s="1"/>
  <c r="AD70" i="6" s="1"/>
  <c r="AF70" i="6" s="1"/>
  <c r="W70" i="6" s="1"/>
  <c r="AB164" i="6"/>
  <c r="AC164" i="6" s="1"/>
  <c r="AD164" i="6" s="1"/>
  <c r="AF164" i="6" s="1"/>
  <c r="W164" i="6" s="1"/>
  <c r="AA221" i="6"/>
  <c r="AA26" i="6"/>
  <c r="Z255" i="6"/>
  <c r="AA192" i="6"/>
  <c r="Y47" i="6"/>
  <c r="AE47" i="6" s="1"/>
  <c r="Z88" i="6"/>
  <c r="Z89" i="6"/>
  <c r="Y157" i="6"/>
  <c r="AE157" i="6" s="1"/>
  <c r="AA196" i="6"/>
  <c r="AA211" i="6"/>
  <c r="Z173" i="6"/>
  <c r="Z107" i="6"/>
  <c r="AA224" i="6"/>
  <c r="Y252" i="6"/>
  <c r="AE252" i="6" s="1"/>
  <c r="AB55" i="6"/>
  <c r="AC55" i="6" s="1"/>
  <c r="AD55" i="6" s="1"/>
  <c r="AF55" i="6" s="1"/>
  <c r="W55" i="6" s="1"/>
  <c r="AB86" i="6"/>
  <c r="AC86" i="6" s="1"/>
  <c r="AD86" i="6" s="1"/>
  <c r="AF86" i="6" s="1"/>
  <c r="W86" i="6" s="1"/>
  <c r="Y20" i="6"/>
  <c r="AE20" i="6" s="1"/>
  <c r="Y233" i="6"/>
  <c r="AE233" i="6" s="1"/>
  <c r="AB68" i="6"/>
  <c r="AC68" i="6" s="1"/>
  <c r="AD68" i="6" s="1"/>
  <c r="AF68" i="6" s="1"/>
  <c r="W68" i="6" s="1"/>
  <c r="AB252" i="6"/>
  <c r="AC252" i="6" s="1"/>
  <c r="AD252" i="6" s="1"/>
  <c r="AF252" i="6" s="1"/>
  <c r="W252" i="6" s="1"/>
  <c r="AB145" i="6"/>
  <c r="AC145" i="6" s="1"/>
  <c r="AD145" i="6" s="1"/>
  <c r="AF145" i="6" s="1"/>
  <c r="W145" i="6" s="1"/>
  <c r="Z123" i="6"/>
  <c r="AB219" i="6"/>
  <c r="AC219" i="6" s="1"/>
  <c r="AD219" i="6" s="1"/>
  <c r="AF219" i="6" s="1"/>
  <c r="W219" i="6" s="1"/>
  <c r="AB95" i="6"/>
  <c r="AC95" i="6" s="1"/>
  <c r="AD95" i="6" s="1"/>
  <c r="AF95" i="6" s="1"/>
  <c r="W95" i="6" s="1"/>
  <c r="AB56" i="6"/>
  <c r="AC56" i="6" s="1"/>
  <c r="AD56" i="6" s="1"/>
  <c r="AF56" i="6" s="1"/>
  <c r="W56" i="6" s="1"/>
  <c r="Y220" i="6"/>
  <c r="AE220" i="6" s="1"/>
  <c r="Y193" i="6"/>
  <c r="AE193" i="6" s="1"/>
  <c r="Z217" i="6"/>
  <c r="AA76" i="6"/>
  <c r="Z220" i="6"/>
  <c r="AB58" i="6"/>
  <c r="AC58" i="6" s="1"/>
  <c r="AD58" i="6" s="1"/>
  <c r="AF58" i="6" s="1"/>
  <c r="W58" i="6" s="1"/>
  <c r="AA41" i="6"/>
  <c r="AA85" i="6"/>
  <c r="AB169" i="6"/>
  <c r="AC169" i="6" s="1"/>
  <c r="AD169" i="6" s="1"/>
  <c r="AF169" i="6" s="1"/>
  <c r="W169" i="6" s="1"/>
  <c r="Z235" i="6"/>
  <c r="Z125" i="6"/>
  <c r="AA121" i="6"/>
  <c r="AB71" i="6"/>
  <c r="AC71" i="6" s="1"/>
  <c r="AD71" i="6" s="1"/>
  <c r="AF71" i="6" s="1"/>
  <c r="W71" i="6" s="1"/>
  <c r="Z158" i="6"/>
  <c r="Y62" i="6"/>
  <c r="AE62" i="6" s="1"/>
  <c r="AA156" i="6"/>
  <c r="AA225" i="6"/>
  <c r="AA162" i="6"/>
  <c r="Z13" i="6"/>
  <c r="AA84" i="6"/>
  <c r="Y232" i="6"/>
  <c r="AE232" i="6" s="1"/>
  <c r="Y105" i="6"/>
  <c r="AE105" i="6" s="1"/>
  <c r="Z187" i="6"/>
  <c r="Y67" i="6"/>
  <c r="AE67" i="6" s="1"/>
  <c r="Z117" i="6"/>
  <c r="AB168" i="6"/>
  <c r="AC168" i="6" s="1"/>
  <c r="AD168" i="6" s="1"/>
  <c r="AF168" i="6" s="1"/>
  <c r="W168" i="6" s="1"/>
  <c r="Y244" i="6"/>
  <c r="AE244" i="6" s="1"/>
  <c r="Y228" i="6"/>
  <c r="AE228" i="6" s="1"/>
  <c r="AA83" i="6"/>
  <c r="AB182" i="6"/>
  <c r="AC182" i="6" s="1"/>
  <c r="AD182" i="6" s="1"/>
  <c r="AF182" i="6" s="1"/>
  <c r="W182" i="6" s="1"/>
  <c r="AA37" i="6"/>
  <c r="AA207" i="6"/>
  <c r="Y152" i="6"/>
  <c r="AE152" i="6" s="1"/>
  <c r="AB24" i="6"/>
  <c r="AC24" i="6" s="1"/>
  <c r="AD24" i="6" s="1"/>
  <c r="AF24" i="6" s="1"/>
  <c r="W24" i="6" s="1"/>
  <c r="Z209" i="6"/>
  <c r="Z54" i="6"/>
  <c r="Y234" i="6"/>
  <c r="AE234" i="6" s="1"/>
  <c r="AB239" i="6"/>
  <c r="AC239" i="6" s="1"/>
  <c r="AD239" i="6" s="1"/>
  <c r="AF239" i="6" s="1"/>
  <c r="W239" i="6" s="1"/>
  <c r="Z29" i="6"/>
  <c r="Z132" i="6"/>
  <c r="Y142" i="6"/>
  <c r="AE142" i="6" s="1"/>
  <c r="Z167" i="6"/>
  <c r="Y46" i="6"/>
  <c r="AE46" i="6" s="1"/>
  <c r="AA250" i="6"/>
  <c r="Y44" i="6"/>
  <c r="AE44" i="6" s="1"/>
  <c r="Y48" i="6"/>
  <c r="AE48" i="6" s="1"/>
  <c r="AB232" i="6"/>
  <c r="AC232" i="6" s="1"/>
  <c r="AD232" i="6" s="1"/>
  <c r="AF232" i="6" s="1"/>
  <c r="W232" i="6" s="1"/>
  <c r="AB118" i="6"/>
  <c r="AC118" i="6" s="1"/>
  <c r="AD118" i="6" s="1"/>
  <c r="AF118" i="6" s="1"/>
  <c r="W118" i="6" s="1"/>
  <c r="Z140" i="6"/>
  <c r="Y86" i="6"/>
  <c r="AE86" i="6" s="1"/>
  <c r="Y223" i="6"/>
  <c r="AE223" i="6" s="1"/>
  <c r="Z32" i="6"/>
  <c r="Y45" i="6"/>
  <c r="AE45" i="6" s="1"/>
  <c r="Z233" i="6"/>
  <c r="Y26" i="6"/>
  <c r="AE26" i="6" s="1"/>
  <c r="AB91" i="6"/>
  <c r="AC91" i="6" s="1"/>
  <c r="AD91" i="6" s="1"/>
  <c r="AF91" i="6" s="1"/>
  <c r="W91" i="6" s="1"/>
  <c r="Y194" i="6"/>
  <c r="AE194" i="6" s="1"/>
  <c r="AA120" i="6"/>
  <c r="Z211" i="6"/>
  <c r="AB108" i="6"/>
  <c r="AC108" i="6" s="1"/>
  <c r="AD108" i="6" s="1"/>
  <c r="AF108" i="6" s="1"/>
  <c r="W108" i="6" s="1"/>
  <c r="Y74" i="6"/>
  <c r="AE74" i="6" s="1"/>
  <c r="Y140" i="6"/>
  <c r="AE140" i="6" s="1"/>
  <c r="AB214" i="6"/>
  <c r="AC214" i="6" s="1"/>
  <c r="AD214" i="6" s="1"/>
  <c r="AF214" i="6" s="1"/>
  <c r="W214" i="6" s="1"/>
  <c r="Y49" i="6"/>
  <c r="AE49" i="6" s="1"/>
  <c r="AA99" i="6"/>
  <c r="AA223" i="6"/>
  <c r="AB77" i="6"/>
  <c r="AC77" i="6" s="1"/>
  <c r="AD77" i="6" s="1"/>
  <c r="AF77" i="6" s="1"/>
  <c r="W77" i="6" s="1"/>
  <c r="Z61" i="6"/>
  <c r="AB104" i="6"/>
  <c r="AC104" i="6" s="1"/>
  <c r="AD104" i="6" s="1"/>
  <c r="AF104" i="6" s="1"/>
  <c r="W104" i="6" s="1"/>
  <c r="AB61" i="6"/>
  <c r="AC61" i="6" s="1"/>
  <c r="AD61" i="6" s="1"/>
  <c r="AF61" i="6" s="1"/>
  <c r="W61" i="6" s="1"/>
  <c r="AB47" i="6"/>
  <c r="AC47" i="6" s="1"/>
  <c r="AD47" i="6" s="1"/>
  <c r="AF47" i="6" s="1"/>
  <c r="W47" i="6" s="1"/>
  <c r="Z168" i="6"/>
  <c r="AB189" i="6"/>
  <c r="AC189" i="6" s="1"/>
  <c r="AD189" i="6" s="1"/>
  <c r="AF189" i="6" s="1"/>
  <c r="W189" i="6" s="1"/>
  <c r="AB45" i="6"/>
  <c r="AC45" i="6" s="1"/>
  <c r="AD45" i="6" s="1"/>
  <c r="AF45" i="6" s="1"/>
  <c r="W45" i="6" s="1"/>
  <c r="AA148" i="6"/>
  <c r="AA110" i="6"/>
  <c r="AA159" i="6"/>
  <c r="Z73" i="6"/>
  <c r="AB160" i="6"/>
  <c r="AC160" i="6" s="1"/>
  <c r="AD160" i="6" s="1"/>
  <c r="AF160" i="6" s="1"/>
  <c r="W160" i="6" s="1"/>
  <c r="AB105" i="6"/>
  <c r="AC105" i="6" s="1"/>
  <c r="AD105" i="6" s="1"/>
  <c r="AF105" i="6" s="1"/>
  <c r="W105" i="6" s="1"/>
  <c r="Y146" i="6"/>
  <c r="AE146" i="6" s="1"/>
  <c r="Z243" i="6"/>
  <c r="AA173" i="6"/>
  <c r="AB13" i="6"/>
  <c r="AC13" i="6" s="1"/>
  <c r="AD13" i="6" s="1"/>
  <c r="AF13" i="6" s="1"/>
  <c r="W13" i="6" s="1"/>
  <c r="AB191" i="6"/>
  <c r="AC191" i="6" s="1"/>
  <c r="AD191" i="6" s="1"/>
  <c r="AF191" i="6" s="1"/>
  <c r="W191" i="6" s="1"/>
  <c r="AB173" i="6"/>
  <c r="AC173" i="6" s="1"/>
  <c r="AD173" i="6" s="1"/>
  <c r="AF173" i="6" s="1"/>
  <c r="W173" i="6" s="1"/>
  <c r="Z214" i="6"/>
  <c r="Z238" i="6"/>
  <c r="Y28" i="6"/>
  <c r="AE28" i="6" s="1"/>
  <c r="AA172" i="6"/>
  <c r="Z131" i="6"/>
  <c r="Y117" i="6"/>
  <c r="AE117" i="6" s="1"/>
  <c r="AA42" i="6"/>
  <c r="Y213" i="6"/>
  <c r="AE213" i="6" s="1"/>
  <c r="Y162" i="6"/>
  <c r="AE162" i="6" s="1"/>
  <c r="AA43" i="6"/>
  <c r="Z134" i="6"/>
  <c r="Y23" i="6"/>
  <c r="AE23" i="6" s="1"/>
  <c r="Z156" i="6"/>
  <c r="Y177" i="6"/>
  <c r="AE177" i="6" s="1"/>
  <c r="AB53" i="6"/>
  <c r="AC53" i="6" s="1"/>
  <c r="AD53" i="6" s="1"/>
  <c r="AF53" i="6" s="1"/>
  <c r="W53" i="6" s="1"/>
  <c r="AA253" i="6"/>
  <c r="Y192" i="6"/>
  <c r="AE192" i="6" s="1"/>
  <c r="Y171" i="6"/>
  <c r="AE171" i="6" s="1"/>
  <c r="AA108" i="6"/>
  <c r="AA238" i="6"/>
  <c r="AA157" i="6"/>
  <c r="AB36" i="6"/>
  <c r="AC36" i="6" s="1"/>
  <c r="AD36" i="6" s="1"/>
  <c r="AF36" i="6" s="1"/>
  <c r="W36" i="6" s="1"/>
  <c r="Z229" i="6"/>
  <c r="Y188" i="6"/>
  <c r="AE188" i="6" s="1"/>
  <c r="Y127" i="6"/>
  <c r="AE127" i="6" s="1"/>
  <c r="Z177" i="6"/>
  <c r="AB151" i="6"/>
  <c r="AC151" i="6" s="1"/>
  <c r="AD151" i="6" s="1"/>
  <c r="AF151" i="6" s="1"/>
  <c r="W151" i="6" s="1"/>
  <c r="AB48" i="6"/>
  <c r="AC48" i="6" s="1"/>
  <c r="AD48" i="6" s="1"/>
  <c r="AF48" i="6" s="1"/>
  <c r="W48" i="6" s="1"/>
  <c r="Y113" i="6"/>
  <c r="AE113" i="6" s="1"/>
  <c r="Z52" i="6"/>
  <c r="Y164" i="6"/>
  <c r="AE164" i="6" s="1"/>
  <c r="AA151" i="6"/>
  <c r="Y70" i="6"/>
  <c r="AE70" i="6" s="1"/>
  <c r="Z246" i="6"/>
  <c r="Z95" i="6"/>
  <c r="AB250" i="6"/>
  <c r="AC250" i="6" s="1"/>
  <c r="AD250" i="6" s="1"/>
  <c r="AF250" i="6" s="1"/>
  <c r="W250" i="6" s="1"/>
  <c r="Y93" i="6"/>
  <c r="AE93" i="6" s="1"/>
  <c r="Y96" i="6"/>
  <c r="AE96" i="6" s="1"/>
  <c r="Z79" i="6"/>
  <c r="Z162" i="6"/>
  <c r="AB67" i="6"/>
  <c r="AC67" i="6" s="1"/>
  <c r="AD67" i="6" s="1"/>
  <c r="AF67" i="6" s="1"/>
  <c r="W67" i="6" s="1"/>
  <c r="AB60" i="6"/>
  <c r="AC60" i="6" s="1"/>
  <c r="AD60" i="6" s="1"/>
  <c r="AF60" i="6" s="1"/>
  <c r="W60" i="6" s="1"/>
  <c r="AA241" i="6"/>
  <c r="AB184" i="6"/>
  <c r="AC184" i="6" s="1"/>
  <c r="AD184" i="6" s="1"/>
  <c r="AF184" i="6" s="1"/>
  <c r="W184" i="6" s="1"/>
  <c r="AA47" i="6"/>
  <c r="AB200" i="6"/>
  <c r="AC200" i="6" s="1"/>
  <c r="AD200" i="6" s="1"/>
  <c r="AF200" i="6" s="1"/>
  <c r="W200" i="6" s="1"/>
  <c r="Y83" i="6"/>
  <c r="AE83" i="6" s="1"/>
  <c r="Z47" i="6"/>
  <c r="AA53" i="6"/>
  <c r="Z206" i="6"/>
  <c r="AB154" i="6"/>
  <c r="AC154" i="6" s="1"/>
  <c r="AD154" i="6" s="1"/>
  <c r="AF154" i="6" s="1"/>
  <c r="W154" i="6" s="1"/>
  <c r="Z130" i="6"/>
  <c r="AB63" i="6"/>
  <c r="AC63" i="6" s="1"/>
  <c r="AD63" i="6" s="1"/>
  <c r="AF63" i="6" s="1"/>
  <c r="W63" i="6" s="1"/>
  <c r="AB20" i="6"/>
  <c r="AC20" i="6" s="1"/>
  <c r="AD20" i="6" s="1"/>
  <c r="AF20" i="6" s="1"/>
  <c r="W20" i="6" s="1"/>
  <c r="AA143" i="6"/>
  <c r="Y195" i="6"/>
  <c r="AE195" i="6" s="1"/>
  <c r="Z62" i="6"/>
  <c r="Y40" i="6"/>
  <c r="AE40" i="6" s="1"/>
  <c r="Y91" i="6"/>
  <c r="AE91" i="6" s="1"/>
  <c r="Z147" i="6"/>
  <c r="Y172" i="6"/>
  <c r="AE172" i="6" s="1"/>
  <c r="Y212" i="6"/>
  <c r="AE212" i="6" s="1"/>
  <c r="Y161" i="6"/>
  <c r="AE161" i="6" s="1"/>
  <c r="Z175" i="6"/>
  <c r="AB110" i="6"/>
  <c r="AC110" i="6" s="1"/>
  <c r="AD110" i="6" s="1"/>
  <c r="AF110" i="6" s="1"/>
  <c r="W110" i="6" s="1"/>
  <c r="AB230" i="6"/>
  <c r="AC230" i="6" s="1"/>
  <c r="AD230" i="6" s="1"/>
  <c r="AF230" i="6" s="1"/>
  <c r="W230" i="6" s="1"/>
  <c r="Y153" i="6"/>
  <c r="AE153" i="6" s="1"/>
  <c r="AA127" i="6"/>
  <c r="Y242" i="6"/>
  <c r="AE242" i="6" s="1"/>
  <c r="AA189" i="6"/>
  <c r="AB134" i="6"/>
  <c r="AC134" i="6" s="1"/>
  <c r="AD134" i="6" s="1"/>
  <c r="AF134" i="6" s="1"/>
  <c r="W134" i="6" s="1"/>
  <c r="AB50" i="6"/>
  <c r="AC50" i="6" s="1"/>
  <c r="AD50" i="6" s="1"/>
  <c r="AF50" i="6" s="1"/>
  <c r="W50" i="6" s="1"/>
  <c r="AA171" i="6"/>
  <c r="Y189" i="6"/>
  <c r="AE189" i="6" s="1"/>
  <c r="AA161" i="6"/>
  <c r="AA181" i="6"/>
  <c r="AB183" i="6"/>
  <c r="AC183" i="6" s="1"/>
  <c r="AD183" i="6" s="1"/>
  <c r="AF183" i="6" s="1"/>
  <c r="W183" i="6" s="1"/>
  <c r="AB42" i="6"/>
  <c r="AC42" i="6" s="1"/>
  <c r="AD42" i="6" s="1"/>
  <c r="AF42" i="6" s="1"/>
  <c r="W42" i="6" s="1"/>
  <c r="Z53" i="6"/>
  <c r="AA168" i="6"/>
  <c r="AA103" i="6"/>
  <c r="AA33" i="6"/>
  <c r="Y211" i="6"/>
  <c r="AE211" i="6" s="1"/>
  <c r="Y181" i="6"/>
  <c r="AE181" i="6" s="1"/>
  <c r="Z116" i="6"/>
  <c r="Z102" i="6"/>
  <c r="AB69" i="6"/>
  <c r="AC69" i="6" s="1"/>
  <c r="AD69" i="6" s="1"/>
  <c r="AF69" i="6" s="1"/>
  <c r="W69" i="6" s="1"/>
  <c r="Y114" i="6"/>
  <c r="AE114" i="6" s="1"/>
  <c r="Z85" i="6"/>
  <c r="Y200" i="6"/>
  <c r="AE200" i="6" s="1"/>
  <c r="Y69" i="6"/>
  <c r="AE69" i="6" s="1"/>
  <c r="Y221" i="6"/>
  <c r="AE221" i="6" s="1"/>
  <c r="Y160" i="6"/>
  <c r="AE160" i="6" s="1"/>
  <c r="AA28" i="6"/>
  <c r="Z139" i="6"/>
  <c r="Z191" i="6"/>
  <c r="AB170" i="6"/>
  <c r="AC170" i="6" s="1"/>
  <c r="AD170" i="6" s="1"/>
  <c r="AF170" i="6" s="1"/>
  <c r="W170" i="6" s="1"/>
  <c r="AA91" i="6"/>
  <c r="AB188" i="6"/>
  <c r="AC188" i="6" s="1"/>
  <c r="AD188" i="6" s="1"/>
  <c r="AF188" i="6" s="1"/>
  <c r="W188" i="6" s="1"/>
  <c r="AA246" i="6"/>
  <c r="Z128" i="6"/>
  <c r="Y156" i="6"/>
  <c r="AE156" i="6" s="1"/>
  <c r="Y77" i="6"/>
  <c r="AE77" i="6" s="1"/>
  <c r="Y123" i="6"/>
  <c r="AE123" i="6" s="1"/>
  <c r="Z249" i="6"/>
  <c r="AB34" i="6"/>
  <c r="AC34" i="6" s="1"/>
  <c r="AD34" i="6" s="1"/>
  <c r="AF34" i="6" s="1"/>
  <c r="W34" i="6" s="1"/>
  <c r="Z80" i="6"/>
  <c r="AB116" i="6"/>
  <c r="AC116" i="6" s="1"/>
  <c r="AD116" i="6" s="1"/>
  <c r="AF116" i="6" s="1"/>
  <c r="W116" i="6" s="1"/>
  <c r="AB194" i="6"/>
  <c r="AC194" i="6" s="1"/>
  <c r="AD194" i="6" s="1"/>
  <c r="AF194" i="6" s="1"/>
  <c r="W194" i="6" s="1"/>
  <c r="AB205" i="6"/>
  <c r="AC205" i="6" s="1"/>
  <c r="AD205" i="6" s="1"/>
  <c r="AF205" i="6" s="1"/>
  <c r="W205" i="6" s="1"/>
  <c r="AB227" i="6"/>
  <c r="AC227" i="6" s="1"/>
  <c r="AD227" i="6" s="1"/>
  <c r="AF227" i="6" s="1"/>
  <c r="W227" i="6" s="1"/>
  <c r="AA166" i="6"/>
  <c r="Y150" i="6"/>
  <c r="AE150" i="6" s="1"/>
  <c r="Z96" i="6"/>
  <c r="AA152" i="6"/>
  <c r="Z60" i="6"/>
  <c r="AB171" i="6"/>
  <c r="AC171" i="6" s="1"/>
  <c r="AD171" i="6" s="1"/>
  <c r="AF171" i="6" s="1"/>
  <c r="W171" i="6" s="1"/>
  <c r="AB223" i="4"/>
  <c r="AC223" i="4" s="1"/>
  <c r="AD223" i="4" s="1"/>
  <c r="AF223" i="4" s="1"/>
  <c r="W223" i="4" s="1"/>
  <c r="AA8" i="5"/>
  <c r="AA136" i="5"/>
  <c r="AB123" i="5"/>
  <c r="AC123" i="5" s="1"/>
  <c r="AD123" i="5" s="1"/>
  <c r="AF123" i="5" s="1"/>
  <c r="W123" i="5" s="1"/>
  <c r="AB232" i="5"/>
  <c r="AC232" i="5" s="1"/>
  <c r="AD232" i="5" s="1"/>
  <c r="AF232" i="5" s="1"/>
  <c r="W232" i="5" s="1"/>
  <c r="AA191" i="5"/>
  <c r="Z225" i="5"/>
  <c r="AA114" i="5"/>
  <c r="Y179" i="5"/>
  <c r="AE179" i="5" s="1"/>
  <c r="Z71" i="4"/>
  <c r="Y164" i="4"/>
  <c r="AE164" i="4" s="1"/>
  <c r="AB225" i="4"/>
  <c r="AC225" i="4" s="1"/>
  <c r="AD225" i="4" s="1"/>
  <c r="AF225" i="4" s="1"/>
  <c r="W225" i="4" s="1"/>
  <c r="AA54" i="6"/>
  <c r="AA248" i="6"/>
  <c r="Z169" i="6"/>
  <c r="Z195" i="6"/>
  <c r="Z114" i="6"/>
  <c r="Z207" i="6"/>
  <c r="Y79" i="6"/>
  <c r="AE79" i="6" s="1"/>
  <c r="AB197" i="6"/>
  <c r="AC197" i="6" s="1"/>
  <c r="AD197" i="6" s="1"/>
  <c r="AF197" i="6" s="1"/>
  <c r="W197" i="6" s="1"/>
  <c r="Z111" i="6"/>
  <c r="Y90" i="6"/>
  <c r="AE90" i="6" s="1"/>
  <c r="Y180" i="6"/>
  <c r="AE180" i="6" s="1"/>
  <c r="Z69" i="6"/>
  <c r="AA186" i="6"/>
  <c r="AA105" i="6"/>
  <c r="AA40" i="6"/>
  <c r="Y53" i="6"/>
  <c r="AE53" i="6" s="1"/>
  <c r="Z71" i="6"/>
  <c r="AB218" i="6"/>
  <c r="AC218" i="6" s="1"/>
  <c r="AD218" i="6" s="1"/>
  <c r="AF218" i="6" s="1"/>
  <c r="W218" i="6" s="1"/>
  <c r="Z189" i="6"/>
  <c r="AA231" i="6"/>
  <c r="AA19" i="6"/>
  <c r="Y218" i="6"/>
  <c r="AE218" i="6" s="1"/>
  <c r="Z251" i="6"/>
  <c r="Y27" i="6"/>
  <c r="AE27" i="6" s="1"/>
  <c r="Z65" i="6"/>
  <c r="Z38" i="6"/>
  <c r="AA12" i="6"/>
  <c r="Z215" i="6"/>
  <c r="AA66" i="6"/>
  <c r="Z83" i="6"/>
  <c r="AB153" i="6"/>
  <c r="AC153" i="6" s="1"/>
  <c r="AD153" i="6" s="1"/>
  <c r="AF153" i="6" s="1"/>
  <c r="W153" i="6" s="1"/>
  <c r="Y54" i="4"/>
  <c r="AE54" i="4" s="1"/>
  <c r="Z6" i="4"/>
  <c r="AB134" i="4"/>
  <c r="AC134" i="4" s="1"/>
  <c r="AD134" i="4" s="1"/>
  <c r="AF134" i="4" s="1"/>
  <c r="W134" i="4" s="1"/>
  <c r="AA211" i="5"/>
  <c r="AB251" i="5"/>
  <c r="AC251" i="5" s="1"/>
  <c r="AD251" i="5" s="1"/>
  <c r="AF251" i="5" s="1"/>
  <c r="W251" i="5" s="1"/>
  <c r="Y74" i="5"/>
  <c r="AE74" i="5" s="1"/>
  <c r="AA55" i="5"/>
  <c r="AB130" i="5"/>
  <c r="AC130" i="5" s="1"/>
  <c r="AD130" i="5" s="1"/>
  <c r="AF130" i="5" s="1"/>
  <c r="W130" i="5" s="1"/>
  <c r="AA218" i="5"/>
  <c r="AA213" i="5"/>
  <c r="AB138" i="5"/>
  <c r="AC138" i="5" s="1"/>
  <c r="AD138" i="5" s="1"/>
  <c r="AF138" i="5" s="1"/>
  <c r="W138" i="5" s="1"/>
  <c r="Z214" i="5"/>
  <c r="AA132" i="5"/>
  <c r="AB26" i="5"/>
  <c r="AC26" i="5" s="1"/>
  <c r="AD26" i="5" s="1"/>
  <c r="AF26" i="5" s="1"/>
  <c r="W26" i="5" s="1"/>
  <c r="Z144" i="5"/>
  <c r="AB41" i="6"/>
  <c r="AC41" i="6" s="1"/>
  <c r="AD41" i="6" s="1"/>
  <c r="AF41" i="6" s="1"/>
  <c r="W41" i="6" s="1"/>
  <c r="Y151" i="6"/>
  <c r="AE151" i="6" s="1"/>
  <c r="AA226" i="6"/>
  <c r="Y60" i="6"/>
  <c r="AE60" i="6" s="1"/>
  <c r="Z144" i="6"/>
  <c r="Z252" i="6"/>
  <c r="Y145" i="6"/>
  <c r="AE145" i="6" s="1"/>
  <c r="Z121" i="6"/>
  <c r="Y87" i="6"/>
  <c r="AE87" i="6" s="1"/>
  <c r="AB38" i="6"/>
  <c r="AC38" i="6" s="1"/>
  <c r="AD38" i="6" s="1"/>
  <c r="AF38" i="6" s="1"/>
  <c r="W38" i="6" s="1"/>
  <c r="AA65" i="6"/>
  <c r="Z137" i="6"/>
  <c r="Z45" i="6"/>
  <c r="AA113" i="6"/>
  <c r="Y248" i="6"/>
  <c r="AE248" i="6" s="1"/>
  <c r="Z129" i="6"/>
  <c r="AA77" i="6"/>
  <c r="AA60" i="6"/>
  <c r="Y108" i="6"/>
  <c r="AE108" i="6" s="1"/>
  <c r="Z146" i="6"/>
  <c r="Y241" i="6"/>
  <c r="AE241" i="6" s="1"/>
  <c r="Y176" i="6"/>
  <c r="AE176" i="6" s="1"/>
  <c r="Y136" i="6"/>
  <c r="AE136" i="6" s="1"/>
  <c r="Y129" i="6"/>
  <c r="AE129" i="6" s="1"/>
  <c r="Y165" i="6"/>
  <c r="AE165" i="6" s="1"/>
  <c r="AA204" i="6"/>
  <c r="Z228" i="6"/>
  <c r="AB247" i="6"/>
  <c r="AC247" i="6" s="1"/>
  <c r="AD247" i="6" s="1"/>
  <c r="AF247" i="6" s="1"/>
  <c r="W247" i="6" s="1"/>
  <c r="AB146" i="6"/>
  <c r="AC146" i="6" s="1"/>
  <c r="AD146" i="6" s="1"/>
  <c r="AF146" i="6" s="1"/>
  <c r="W146" i="6" s="1"/>
  <c r="Y59" i="6"/>
  <c r="AE59" i="6" s="1"/>
  <c r="Y80" i="4"/>
  <c r="AE80" i="4" s="1"/>
  <c r="Z52" i="4"/>
  <c r="Z169" i="4"/>
  <c r="AB249" i="4"/>
  <c r="AC249" i="4" s="1"/>
  <c r="AD249" i="4" s="1"/>
  <c r="AF249" i="4" s="1"/>
  <c r="W249" i="4" s="1"/>
  <c r="Z210" i="4"/>
  <c r="AA54" i="4"/>
  <c r="AA113" i="4"/>
  <c r="Y56" i="5"/>
  <c r="AE56" i="5" s="1"/>
  <c r="Y197" i="5"/>
  <c r="AE197" i="5" s="1"/>
  <c r="AA60" i="5"/>
  <c r="AB75" i="5"/>
  <c r="AC75" i="5" s="1"/>
  <c r="AD75" i="5" s="1"/>
  <c r="AF75" i="5" s="1"/>
  <c r="W75" i="5" s="1"/>
  <c r="Z101" i="5"/>
  <c r="AA63" i="5"/>
  <c r="AA121" i="5"/>
  <c r="Y99" i="5"/>
  <c r="AE99" i="5" s="1"/>
  <c r="Z16" i="5"/>
  <c r="Z76" i="5"/>
  <c r="AA194" i="5"/>
  <c r="Z223" i="5"/>
  <c r="Z118" i="5"/>
  <c r="AB15" i="5"/>
  <c r="Y87" i="5"/>
  <c r="AE87" i="5" s="1"/>
  <c r="Y158" i="5"/>
  <c r="AE158" i="5" s="1"/>
  <c r="AA28" i="5"/>
  <c r="AB78" i="5"/>
  <c r="AC78" i="5" s="1"/>
  <c r="AD78" i="5" s="1"/>
  <c r="AF78" i="5" s="1"/>
  <c r="W78" i="5" s="1"/>
  <c r="Y247" i="5"/>
  <c r="AE247" i="5" s="1"/>
  <c r="Z226" i="5"/>
  <c r="AA41" i="5"/>
  <c r="AA99" i="5"/>
  <c r="Y253" i="5"/>
  <c r="AE253" i="5" s="1"/>
  <c r="Y134" i="5"/>
  <c r="AE134" i="5" s="1"/>
  <c r="Y29" i="4"/>
  <c r="AE29" i="4" s="1"/>
  <c r="AB6" i="4"/>
  <c r="AC6" i="4" s="1"/>
  <c r="AD6" i="4" s="1"/>
  <c r="AF6" i="4" s="1"/>
  <c r="W6" i="4" s="1"/>
  <c r="AB213" i="6"/>
  <c r="AC213" i="6" s="1"/>
  <c r="AD213" i="6" s="1"/>
  <c r="AF213" i="6" s="1"/>
  <c r="W213" i="6" s="1"/>
  <c r="AA116" i="6"/>
  <c r="Z88" i="5"/>
  <c r="Y187" i="4"/>
  <c r="AE187" i="4" s="1"/>
  <c r="Y94" i="5"/>
  <c r="AE94" i="5" s="1"/>
  <c r="Y65" i="4"/>
  <c r="AE65" i="4" s="1"/>
  <c r="Y9" i="4"/>
  <c r="AE9" i="4" s="1"/>
  <c r="Y100" i="6"/>
  <c r="AE100" i="6" s="1"/>
  <c r="AA82" i="5"/>
  <c r="Y245" i="6"/>
  <c r="AE245" i="6" s="1"/>
  <c r="Y41" i="6"/>
  <c r="AE41" i="6" s="1"/>
  <c r="AB19" i="6"/>
  <c r="AC19" i="6" s="1"/>
  <c r="AD19" i="6" s="1"/>
  <c r="AF19" i="6" s="1"/>
  <c r="W19" i="6" s="1"/>
  <c r="Z180" i="6"/>
  <c r="AB52" i="6"/>
  <c r="AC52" i="6" s="1"/>
  <c r="AD52" i="6" s="1"/>
  <c r="AF52" i="6" s="1"/>
  <c r="W52" i="6" s="1"/>
  <c r="Y111" i="6"/>
  <c r="AE111" i="6" s="1"/>
  <c r="AB97" i="6"/>
  <c r="AC97" i="6" s="1"/>
  <c r="AD97" i="6" s="1"/>
  <c r="AF97" i="6" s="1"/>
  <c r="W97" i="6" s="1"/>
  <c r="AB153" i="4"/>
  <c r="AC153" i="4" s="1"/>
  <c r="AD153" i="4" s="1"/>
  <c r="AF153" i="4" s="1"/>
  <c r="W153" i="4" s="1"/>
  <c r="Y31" i="5"/>
  <c r="AE31" i="5" s="1"/>
  <c r="AB194" i="5"/>
  <c r="AC194" i="5" s="1"/>
  <c r="AD194" i="5" s="1"/>
  <c r="AF194" i="5" s="1"/>
  <c r="W194" i="5" s="1"/>
  <c r="AB59" i="5"/>
  <c r="AC59" i="5" s="1"/>
  <c r="AD59" i="5" s="1"/>
  <c r="AF59" i="5" s="1"/>
  <c r="W59" i="5" s="1"/>
  <c r="AB166" i="5"/>
  <c r="AC166" i="5" s="1"/>
  <c r="AD166" i="5" s="1"/>
  <c r="AF166" i="5" s="1"/>
  <c r="W166" i="5" s="1"/>
  <c r="Z120" i="5"/>
  <c r="Y209" i="5"/>
  <c r="AE209" i="5" s="1"/>
  <c r="AB159" i="5"/>
  <c r="AC159" i="5" s="1"/>
  <c r="AD159" i="5" s="1"/>
  <c r="AF159" i="5" s="1"/>
  <c r="W159" i="5" s="1"/>
  <c r="AB172" i="6"/>
  <c r="AC172" i="6" s="1"/>
  <c r="AD172" i="6" s="1"/>
  <c r="AF172" i="6" s="1"/>
  <c r="W172" i="6" s="1"/>
  <c r="Z150" i="6"/>
  <c r="Z36" i="6"/>
  <c r="Z218" i="6"/>
  <c r="Z254" i="6"/>
  <c r="Y254" i="6"/>
  <c r="AE254" i="6" s="1"/>
  <c r="AA135" i="6"/>
  <c r="Y32" i="6"/>
  <c r="AE32" i="6" s="1"/>
  <c r="Y56" i="6"/>
  <c r="AE56" i="6" s="1"/>
  <c r="AA109" i="6"/>
  <c r="AA165" i="6"/>
  <c r="AA245" i="6"/>
  <c r="Y168" i="6"/>
  <c r="AE168" i="6" s="1"/>
  <c r="AA177" i="6"/>
  <c r="Z19" i="6"/>
  <c r="AA144" i="6"/>
  <c r="Z212" i="6"/>
  <c r="AA59" i="6"/>
  <c r="Y226" i="6"/>
  <c r="AE226" i="6" s="1"/>
  <c r="AB233" i="6"/>
  <c r="AC233" i="6" s="1"/>
  <c r="AD233" i="6" s="1"/>
  <c r="AF233" i="6" s="1"/>
  <c r="W233" i="6" s="1"/>
  <c r="Z109" i="6"/>
  <c r="AA112" i="6"/>
  <c r="AA197" i="6"/>
  <c r="Z148" i="6"/>
  <c r="AB144" i="6"/>
  <c r="AC144" i="6" s="1"/>
  <c r="AD144" i="6" s="1"/>
  <c r="AF144" i="6" s="1"/>
  <c r="W144" i="6" s="1"/>
  <c r="AA243" i="6"/>
  <c r="Z182" i="6"/>
  <c r="AA31" i="6"/>
  <c r="AB249" i="6"/>
  <c r="AC249" i="6" s="1"/>
  <c r="AD249" i="6" s="1"/>
  <c r="AF249" i="6" s="1"/>
  <c r="W249" i="6" s="1"/>
  <c r="Y206" i="6"/>
  <c r="AE206" i="6" s="1"/>
  <c r="Z174" i="6"/>
  <c r="AB162" i="6"/>
  <c r="AC162" i="6" s="1"/>
  <c r="AD162" i="6" s="1"/>
  <c r="AF162" i="6" s="1"/>
  <c r="W162" i="6" s="1"/>
  <c r="Y163" i="6"/>
  <c r="AE163" i="6" s="1"/>
  <c r="AB139" i="4"/>
  <c r="AC139" i="4" s="1"/>
  <c r="AD139" i="4" s="1"/>
  <c r="AF139" i="4" s="1"/>
  <c r="W139" i="4" s="1"/>
  <c r="Y113" i="4"/>
  <c r="AE113" i="4" s="1"/>
  <c r="AA223" i="4"/>
  <c r="AB84" i="4"/>
  <c r="AC84" i="4" s="1"/>
  <c r="AD84" i="4" s="1"/>
  <c r="AF84" i="4" s="1"/>
  <c r="W84" i="4" s="1"/>
  <c r="Y198" i="4"/>
  <c r="AE198" i="4" s="1"/>
  <c r="Z105" i="4"/>
  <c r="AA143" i="4"/>
  <c r="AA203" i="5"/>
  <c r="AA94" i="5"/>
  <c r="AB180" i="5"/>
  <c r="AC180" i="5" s="1"/>
  <c r="AD180" i="5" s="1"/>
  <c r="AF180" i="5" s="1"/>
  <c r="W180" i="5" s="1"/>
  <c r="AA62" i="5"/>
  <c r="AB168" i="5"/>
  <c r="AC168" i="5" s="1"/>
  <c r="AD168" i="5" s="1"/>
  <c r="AF168" i="5" s="1"/>
  <c r="W168" i="5" s="1"/>
  <c r="AA49" i="5"/>
  <c r="Y114" i="5"/>
  <c r="AE114" i="5" s="1"/>
  <c r="Z204" i="5"/>
  <c r="AA75" i="5"/>
  <c r="Y160" i="5"/>
  <c r="AE160" i="5" s="1"/>
  <c r="AA242" i="5"/>
  <c r="Z194" i="5"/>
  <c r="Y41" i="5"/>
  <c r="AE41" i="5" s="1"/>
  <c r="Y163" i="5"/>
  <c r="AE163" i="5" s="1"/>
  <c r="AB42" i="5"/>
  <c r="AC42" i="5" s="1"/>
  <c r="AD42" i="5" s="1"/>
  <c r="AF42" i="5" s="1"/>
  <c r="W42" i="5" s="1"/>
  <c r="AA199" i="5"/>
  <c r="AA43" i="5"/>
  <c r="AB243" i="5"/>
  <c r="AC243" i="5" s="1"/>
  <c r="AD243" i="5" s="1"/>
  <c r="AF243" i="5" s="1"/>
  <c r="W243" i="5" s="1"/>
  <c r="Z129" i="5"/>
  <c r="AB112" i="5"/>
  <c r="AC112" i="5" s="1"/>
  <c r="AD112" i="5" s="1"/>
  <c r="AF112" i="5" s="1"/>
  <c r="W112" i="5" s="1"/>
  <c r="Z62" i="5"/>
  <c r="Y103" i="5"/>
  <c r="AE103" i="5" s="1"/>
  <c r="AB172" i="5"/>
  <c r="AC172" i="5" s="1"/>
  <c r="AD172" i="5" s="1"/>
  <c r="AF172" i="5" s="1"/>
  <c r="W172" i="5" s="1"/>
  <c r="Y12" i="5"/>
  <c r="AE12" i="5" s="1"/>
  <c r="Y255" i="4"/>
  <c r="AE255" i="4" s="1"/>
  <c r="Y88" i="4"/>
  <c r="AE88" i="4" s="1"/>
  <c r="Z113" i="4"/>
  <c r="AB206" i="4"/>
  <c r="AC206" i="4" s="1"/>
  <c r="AD206" i="4" s="1"/>
  <c r="AF206" i="4" s="1"/>
  <c r="W206" i="4" s="1"/>
  <c r="AB246" i="6"/>
  <c r="AC246" i="6" s="1"/>
  <c r="AD246" i="6" s="1"/>
  <c r="AF246" i="6" s="1"/>
  <c r="W246" i="6" s="1"/>
  <c r="Y38" i="6"/>
  <c r="AE38" i="6" s="1"/>
  <c r="Y26" i="5"/>
  <c r="AE26" i="5" s="1"/>
  <c r="Y49" i="5"/>
  <c r="AE49" i="5" s="1"/>
  <c r="Z144" i="4"/>
  <c r="AB237" i="4"/>
  <c r="AC237" i="4" s="1"/>
  <c r="AD237" i="4" s="1"/>
  <c r="AF237" i="4" s="1"/>
  <c r="W237" i="4" s="1"/>
  <c r="Y210" i="6"/>
  <c r="AE210" i="6" s="1"/>
  <c r="Z253" i="6"/>
  <c r="Z234" i="6"/>
  <c r="Z133" i="6"/>
  <c r="Y133" i="6"/>
  <c r="AE133" i="6" s="1"/>
  <c r="Z22" i="6"/>
  <c r="AC22" i="6" s="1"/>
  <c r="Z151" i="6"/>
  <c r="Z106" i="6"/>
  <c r="Y95" i="6"/>
  <c r="AE95" i="6" s="1"/>
  <c r="AA146" i="6"/>
  <c r="AA75" i="6"/>
  <c r="AB251" i="6"/>
  <c r="AC251" i="6" s="1"/>
  <c r="AD251" i="6" s="1"/>
  <c r="AF251" i="6" s="1"/>
  <c r="W251" i="6" s="1"/>
  <c r="AB166" i="6"/>
  <c r="AC166" i="6" s="1"/>
  <c r="AD166" i="6" s="1"/>
  <c r="AF166" i="6" s="1"/>
  <c r="W166" i="6" s="1"/>
  <c r="AA167" i="6"/>
  <c r="Z157" i="6"/>
  <c r="AA230" i="6"/>
  <c r="AA101" i="6"/>
  <c r="Z223" i="6"/>
  <c r="Y154" i="6"/>
  <c r="AE154" i="6" s="1"/>
  <c r="AA122" i="6"/>
  <c r="AA69" i="6"/>
  <c r="AB201" i="6"/>
  <c r="AC201" i="6" s="1"/>
  <c r="AD201" i="6" s="1"/>
  <c r="AF201" i="6" s="1"/>
  <c r="W201" i="6" s="1"/>
  <c r="Z183" i="6"/>
  <c r="Y255" i="6"/>
  <c r="AE255" i="6" s="1"/>
  <c r="AB6" i="6"/>
  <c r="AB32" i="6"/>
  <c r="AC32" i="6" s="1"/>
  <c r="AD32" i="6" s="1"/>
  <c r="AF32" i="6" s="1"/>
  <c r="W32" i="6" s="1"/>
  <c r="AA27" i="6"/>
  <c r="AB115" i="6"/>
  <c r="AC115" i="6" s="1"/>
  <c r="AD115" i="6" s="1"/>
  <c r="AF115" i="6" s="1"/>
  <c r="W115" i="6" s="1"/>
  <c r="Z199" i="6"/>
  <c r="AB177" i="6"/>
  <c r="AC177" i="6" s="1"/>
  <c r="AD177" i="6" s="1"/>
  <c r="AF177" i="6" s="1"/>
  <c r="W177" i="6" s="1"/>
  <c r="AB49" i="6"/>
  <c r="AC49" i="6" s="1"/>
  <c r="AD49" i="6" s="1"/>
  <c r="AF49" i="6" s="1"/>
  <c r="W49" i="6" s="1"/>
  <c r="Y39" i="6"/>
  <c r="AE39" i="6" s="1"/>
  <c r="Z9" i="6"/>
  <c r="AB120" i="6"/>
  <c r="AC120" i="6" s="1"/>
  <c r="AD120" i="6" s="1"/>
  <c r="AF120" i="6" s="1"/>
  <c r="W120" i="6" s="1"/>
  <c r="AA128" i="6"/>
  <c r="Y207" i="3"/>
  <c r="AE207" i="3" s="1"/>
  <c r="AA95" i="6"/>
  <c r="AB255" i="6"/>
  <c r="AC255" i="6" s="1"/>
  <c r="AD255" i="6" s="1"/>
  <c r="AF255" i="6" s="1"/>
  <c r="W255" i="6" s="1"/>
  <c r="Y36" i="6"/>
  <c r="AE36" i="6" s="1"/>
  <c r="AB142" i="3"/>
  <c r="AC142" i="3" s="1"/>
  <c r="AD142" i="3" s="1"/>
  <c r="AF142" i="3" s="1"/>
  <c r="W142" i="3" s="1"/>
  <c r="Z105" i="6"/>
  <c r="Y102" i="6"/>
  <c r="AE102" i="6" s="1"/>
  <c r="AB220" i="6"/>
  <c r="AC220" i="6" s="1"/>
  <c r="AD220" i="6" s="1"/>
  <c r="AF220" i="6" s="1"/>
  <c r="W220" i="6" s="1"/>
  <c r="Z242" i="6"/>
  <c r="AB228" i="3"/>
  <c r="AC228" i="3" s="1"/>
  <c r="AD228" i="3" s="1"/>
  <c r="AF228" i="3" s="1"/>
  <c r="W228" i="3" s="1"/>
  <c r="AA100" i="6"/>
  <c r="AA123" i="6"/>
  <c r="AA23" i="6"/>
  <c r="AA45" i="6"/>
  <c r="Y134" i="3"/>
  <c r="AE134" i="3" s="1"/>
  <c r="AA57" i="6"/>
  <c r="Y158" i="6"/>
  <c r="AE158" i="6" s="1"/>
  <c r="Y103" i="6"/>
  <c r="AE103" i="6" s="1"/>
  <c r="Y65" i="6"/>
  <c r="AE65" i="6" s="1"/>
  <c r="AA152" i="5"/>
  <c r="AB175" i="6"/>
  <c r="AC175" i="6" s="1"/>
  <c r="AD175" i="6" s="1"/>
  <c r="AF175" i="6" s="1"/>
  <c r="W175" i="6" s="1"/>
  <c r="AB9" i="6"/>
  <c r="Z219" i="6"/>
  <c r="AB8" i="6"/>
  <c r="AA237" i="6"/>
  <c r="AA227" i="6"/>
  <c r="Z176" i="6"/>
  <c r="Y253" i="6"/>
  <c r="AE253" i="6" s="1"/>
  <c r="Z197" i="6"/>
  <c r="Z42" i="6"/>
  <c r="Z26" i="6"/>
  <c r="AA194" i="6"/>
  <c r="Y147" i="6"/>
  <c r="AE147" i="6" s="1"/>
  <c r="Y12" i="6"/>
  <c r="AE12" i="6" s="1"/>
  <c r="Y13" i="6"/>
  <c r="AE13" i="6" s="1"/>
  <c r="AB95" i="5"/>
  <c r="AC95" i="5" s="1"/>
  <c r="AD95" i="5" s="1"/>
  <c r="AF95" i="5" s="1"/>
  <c r="W95" i="5" s="1"/>
  <c r="AB108" i="5"/>
  <c r="AC108" i="5" s="1"/>
  <c r="AD108" i="5" s="1"/>
  <c r="AF108" i="5" s="1"/>
  <c r="W108" i="5" s="1"/>
  <c r="Z170" i="5"/>
  <c r="Y45" i="5"/>
  <c r="AE45" i="5" s="1"/>
  <c r="AA216" i="5"/>
  <c r="AB254" i="5"/>
  <c r="AC254" i="5" s="1"/>
  <c r="AD254" i="5" s="1"/>
  <c r="AF254" i="5" s="1"/>
  <c r="W254" i="5" s="1"/>
  <c r="Z9" i="5"/>
  <c r="AC9" i="5" s="1"/>
  <c r="Y136" i="5"/>
  <c r="AE136" i="5" s="1"/>
  <c r="AA171" i="5"/>
  <c r="Z203" i="5"/>
  <c r="AB207" i="5"/>
  <c r="AC207" i="5" s="1"/>
  <c r="AD207" i="5" s="1"/>
  <c r="AF207" i="5" s="1"/>
  <c r="W207" i="5" s="1"/>
  <c r="Z32" i="5"/>
  <c r="AB255" i="5"/>
  <c r="AC255" i="5" s="1"/>
  <c r="AD255" i="5" s="1"/>
  <c r="AF255" i="5" s="1"/>
  <c r="W255" i="5" s="1"/>
  <c r="AA180" i="5"/>
  <c r="AA197" i="5"/>
  <c r="AA222" i="5"/>
  <c r="AA20" i="6"/>
  <c r="AB46" i="6"/>
  <c r="AC46" i="6" s="1"/>
  <c r="AD46" i="6" s="1"/>
  <c r="AF46" i="6" s="1"/>
  <c r="W46" i="6" s="1"/>
  <c r="AB101" i="6"/>
  <c r="AC101" i="6" s="1"/>
  <c r="AD101" i="6" s="1"/>
  <c r="AF101" i="6" s="1"/>
  <c r="W101" i="6" s="1"/>
  <c r="Y135" i="6"/>
  <c r="AE135" i="6" s="1"/>
  <c r="Z43" i="6"/>
  <c r="Z90" i="6"/>
  <c r="AA50" i="6"/>
  <c r="AB187" i="6"/>
  <c r="AC187" i="6" s="1"/>
  <c r="AD187" i="6" s="1"/>
  <c r="AF187" i="6" s="1"/>
  <c r="W187" i="6" s="1"/>
  <c r="Z113" i="6"/>
  <c r="AB10" i="6"/>
  <c r="AA188" i="6"/>
  <c r="Y98" i="6"/>
  <c r="AE98" i="6" s="1"/>
  <c r="AB87" i="6"/>
  <c r="AC87" i="6" s="1"/>
  <c r="AD87" i="6" s="1"/>
  <c r="AF87" i="6" s="1"/>
  <c r="W87" i="6" s="1"/>
  <c r="Z236" i="6"/>
  <c r="Z81" i="6"/>
  <c r="AB138" i="6"/>
  <c r="AC138" i="6" s="1"/>
  <c r="AD138" i="6" s="1"/>
  <c r="AF138" i="6" s="1"/>
  <c r="W138" i="6" s="1"/>
  <c r="AB72" i="6"/>
  <c r="AC72" i="6" s="1"/>
  <c r="AD72" i="6" s="1"/>
  <c r="AF72" i="6" s="1"/>
  <c r="W72" i="6" s="1"/>
  <c r="Z224" i="6"/>
  <c r="AA79" i="6"/>
  <c r="AA46" i="6"/>
  <c r="Y121" i="6"/>
  <c r="AE121" i="6" s="1"/>
  <c r="AB94" i="6"/>
  <c r="AC94" i="6" s="1"/>
  <c r="AD94" i="6" s="1"/>
  <c r="AF94" i="6" s="1"/>
  <c r="W94" i="6" s="1"/>
  <c r="AB113" i="6"/>
  <c r="AC113" i="6" s="1"/>
  <c r="AD113" i="6" s="1"/>
  <c r="AF113" i="6" s="1"/>
  <c r="W113" i="6" s="1"/>
  <c r="Z57" i="6"/>
  <c r="Z216" i="6"/>
  <c r="Z124" i="6"/>
  <c r="AB159" i="6"/>
  <c r="AC159" i="6" s="1"/>
  <c r="AD159" i="6" s="1"/>
  <c r="AF159" i="6" s="1"/>
  <c r="W159" i="6" s="1"/>
  <c r="AA205" i="6"/>
  <c r="AB43" i="6"/>
  <c r="AC43" i="6" s="1"/>
  <c r="AD43" i="6" s="1"/>
  <c r="AF43" i="6" s="1"/>
  <c r="W43" i="6" s="1"/>
  <c r="AB157" i="6"/>
  <c r="AC157" i="6" s="1"/>
  <c r="AD157" i="6" s="1"/>
  <c r="AF157" i="6" s="1"/>
  <c r="W157" i="6" s="1"/>
  <c r="AB199" i="6"/>
  <c r="AC199" i="6" s="1"/>
  <c r="AD199" i="6" s="1"/>
  <c r="AF199" i="6" s="1"/>
  <c r="W199" i="6" s="1"/>
  <c r="Y88" i="6"/>
  <c r="AE88" i="6" s="1"/>
  <c r="AA36" i="6"/>
  <c r="Z185" i="6"/>
  <c r="AB178" i="6"/>
  <c r="AC178" i="6" s="1"/>
  <c r="AD178" i="6" s="1"/>
  <c r="AF178" i="6" s="1"/>
  <c r="W178" i="6" s="1"/>
  <c r="Z6" i="6"/>
  <c r="Y132" i="6"/>
  <c r="AE132" i="6" s="1"/>
  <c r="AB51" i="6"/>
  <c r="AC51" i="6" s="1"/>
  <c r="AD51" i="6" s="1"/>
  <c r="AF51" i="6" s="1"/>
  <c r="W51" i="6" s="1"/>
  <c r="AB203" i="6"/>
  <c r="AC203" i="6" s="1"/>
  <c r="AD203" i="6" s="1"/>
  <c r="AF203" i="6" s="1"/>
  <c r="W203" i="6" s="1"/>
  <c r="Y185" i="6"/>
  <c r="AE185" i="6" s="1"/>
  <c r="Y37" i="6"/>
  <c r="AE37" i="6" s="1"/>
  <c r="AA136" i="6"/>
  <c r="Y178" i="6"/>
  <c r="AE178" i="6" s="1"/>
  <c r="AA61" i="6"/>
  <c r="Y238" i="6"/>
  <c r="AE238" i="6" s="1"/>
  <c r="AB135" i="6"/>
  <c r="AC135" i="6" s="1"/>
  <c r="AD135" i="6" s="1"/>
  <c r="AF135" i="6" s="1"/>
  <c r="W135" i="6" s="1"/>
  <c r="AB192" i="6"/>
  <c r="AC192" i="6" s="1"/>
  <c r="AD192" i="6" s="1"/>
  <c r="AF192" i="6" s="1"/>
  <c r="W192" i="6" s="1"/>
  <c r="Z154" i="6"/>
  <c r="AA198" i="6"/>
  <c r="AA176" i="6"/>
  <c r="Y75" i="6"/>
  <c r="AE75" i="6" s="1"/>
  <c r="AA187" i="6"/>
  <c r="AB29" i="6"/>
  <c r="AC29" i="6" s="1"/>
  <c r="AD29" i="6" s="1"/>
  <c r="AF29" i="6" s="1"/>
  <c r="W29" i="6" s="1"/>
  <c r="AA35" i="6"/>
  <c r="AB147" i="6"/>
  <c r="AC147" i="6" s="1"/>
  <c r="AD147" i="6" s="1"/>
  <c r="AF147" i="6" s="1"/>
  <c r="W147" i="6" s="1"/>
  <c r="AB210" i="6"/>
  <c r="AC210" i="6" s="1"/>
  <c r="AD210" i="6" s="1"/>
  <c r="AF210" i="6" s="1"/>
  <c r="W210" i="6" s="1"/>
  <c r="AA193" i="6"/>
  <c r="Z149" i="6"/>
  <c r="Z44" i="6"/>
  <c r="AA44" i="6"/>
  <c r="Z248" i="6"/>
  <c r="AA72" i="6"/>
  <c r="AB7" i="6"/>
  <c r="AC7" i="6" s="1"/>
  <c r="AB237" i="6"/>
  <c r="AC237" i="6" s="1"/>
  <c r="AD237" i="6" s="1"/>
  <c r="AF237" i="6" s="1"/>
  <c r="W237" i="6" s="1"/>
  <c r="AA195" i="6"/>
  <c r="AA32" i="6"/>
  <c r="AB96" i="6"/>
  <c r="AC96" i="6" s="1"/>
  <c r="AD96" i="6" s="1"/>
  <c r="AF96" i="6" s="1"/>
  <c r="W96" i="6" s="1"/>
  <c r="Z56" i="6"/>
  <c r="AA111" i="6"/>
  <c r="AB161" i="6"/>
  <c r="AC161" i="6" s="1"/>
  <c r="AD161" i="6" s="1"/>
  <c r="AF161" i="6" s="1"/>
  <c r="W161" i="6" s="1"/>
  <c r="Y115" i="6"/>
  <c r="AE115" i="6" s="1"/>
  <c r="AA51" i="6"/>
  <c r="Z8" i="6"/>
  <c r="AB167" i="6"/>
  <c r="AC167" i="6" s="1"/>
  <c r="AD167" i="6" s="1"/>
  <c r="AF167" i="6" s="1"/>
  <c r="W167" i="6" s="1"/>
  <c r="AB211" i="6"/>
  <c r="AC211" i="6" s="1"/>
  <c r="AD211" i="6" s="1"/>
  <c r="AF211" i="6" s="1"/>
  <c r="W211" i="6" s="1"/>
  <c r="Z76" i="6"/>
  <c r="AA138" i="6"/>
  <c r="Y66" i="6"/>
  <c r="AE66" i="6" s="1"/>
  <c r="Y179" i="6"/>
  <c r="AE179" i="6" s="1"/>
  <c r="Y155" i="6"/>
  <c r="AE155" i="6" s="1"/>
  <c r="Z186" i="6"/>
  <c r="AA39" i="6"/>
  <c r="Z171" i="6"/>
  <c r="AA200" i="6"/>
  <c r="Z138" i="6"/>
  <c r="AA118" i="6"/>
  <c r="AB76" i="6"/>
  <c r="AC76" i="6" s="1"/>
  <c r="AD76" i="6" s="1"/>
  <c r="AF76" i="6" s="1"/>
  <c r="W76" i="6" s="1"/>
  <c r="AB15" i="6"/>
  <c r="Z188" i="6"/>
  <c r="AB133" i="6"/>
  <c r="AC133" i="6" s="1"/>
  <c r="AD133" i="6" s="1"/>
  <c r="AF133" i="6" s="1"/>
  <c r="W133" i="6" s="1"/>
  <c r="Y169" i="6"/>
  <c r="AE169" i="6" s="1"/>
  <c r="AA56" i="6"/>
  <c r="Y107" i="6"/>
  <c r="AE107" i="6" s="1"/>
  <c r="Z119" i="6"/>
  <c r="AB215" i="6"/>
  <c r="AC215" i="6" s="1"/>
  <c r="AD215" i="6" s="1"/>
  <c r="AF215" i="6" s="1"/>
  <c r="W215" i="6" s="1"/>
  <c r="AB195" i="6"/>
  <c r="AC195" i="6" s="1"/>
  <c r="AD195" i="6" s="1"/>
  <c r="AF195" i="6" s="1"/>
  <c r="W195" i="6" s="1"/>
  <c r="Z166" i="6"/>
  <c r="Z112" i="6"/>
  <c r="Z78" i="6"/>
  <c r="AA202" i="6"/>
  <c r="AA74" i="6"/>
  <c r="AA209" i="6"/>
  <c r="AA64" i="6"/>
  <c r="Z205" i="6"/>
  <c r="AA233" i="6"/>
  <c r="Y159" i="6"/>
  <c r="AE159" i="6" s="1"/>
  <c r="AA80" i="6"/>
  <c r="AA104" i="6"/>
  <c r="Y144" i="6"/>
  <c r="AE144" i="6" s="1"/>
  <c r="AA63" i="6"/>
  <c r="AB143" i="6"/>
  <c r="AC143" i="6" s="1"/>
  <c r="AD143" i="6" s="1"/>
  <c r="AF143" i="6" s="1"/>
  <c r="W143" i="6" s="1"/>
  <c r="AB59" i="6"/>
  <c r="AC59" i="6" s="1"/>
  <c r="AD59" i="6" s="1"/>
  <c r="AF59" i="6" s="1"/>
  <c r="W59" i="6" s="1"/>
  <c r="AB235" i="6"/>
  <c r="AC235" i="6" s="1"/>
  <c r="AD235" i="6" s="1"/>
  <c r="AF235" i="6" s="1"/>
  <c r="W235" i="6" s="1"/>
  <c r="Z153" i="6"/>
  <c r="Y82" i="6"/>
  <c r="AE82" i="6" s="1"/>
  <c r="AB206" i="6"/>
  <c r="AC206" i="6" s="1"/>
  <c r="AD206" i="6" s="1"/>
  <c r="AF206" i="6" s="1"/>
  <c r="W206" i="6" s="1"/>
  <c r="Y225" i="6"/>
  <c r="AE225" i="6" s="1"/>
  <c r="AB16" i="6"/>
  <c r="AC16" i="6" s="1"/>
  <c r="AD16" i="6" s="1"/>
  <c r="AF16" i="6" s="1"/>
  <c r="W16" i="6" s="1"/>
  <c r="Y63" i="6"/>
  <c r="AE63" i="6" s="1"/>
  <c r="AA21" i="6"/>
  <c r="AA214" i="6"/>
  <c r="Z179" i="6"/>
  <c r="Y236" i="6"/>
  <c r="AE236" i="6" s="1"/>
  <c r="AA88" i="6"/>
  <c r="Y118" i="6"/>
  <c r="AE118" i="6" s="1"/>
  <c r="Z72" i="6"/>
  <c r="AA232" i="6"/>
  <c r="AA102" i="6"/>
  <c r="AB238" i="6"/>
  <c r="AC238" i="6" s="1"/>
  <c r="AD238" i="6" s="1"/>
  <c r="AF238" i="6" s="1"/>
  <c r="W238" i="6" s="1"/>
  <c r="AA129" i="6"/>
  <c r="AB185" i="6"/>
  <c r="AC185" i="6" s="1"/>
  <c r="AD185" i="6" s="1"/>
  <c r="AF185" i="6" s="1"/>
  <c r="W185" i="6" s="1"/>
  <c r="Z35" i="6"/>
  <c r="AA71" i="6"/>
  <c r="Z247" i="6"/>
  <c r="Y42" i="6"/>
  <c r="AE42" i="6" s="1"/>
  <c r="Z178" i="6"/>
  <c r="AB123" i="6"/>
  <c r="AC123" i="6" s="1"/>
  <c r="AD123" i="6" s="1"/>
  <c r="AF123" i="6" s="1"/>
  <c r="W123" i="6" s="1"/>
  <c r="AA179" i="6"/>
  <c r="Z41" i="6"/>
  <c r="AA92" i="6"/>
  <c r="AA107" i="6"/>
  <c r="Y73" i="6"/>
  <c r="AE73" i="6" s="1"/>
  <c r="Y138" i="6"/>
  <c r="AE138" i="6" s="1"/>
  <c r="AA169" i="6"/>
  <c r="AB89" i="6"/>
  <c r="AC89" i="6" s="1"/>
  <c r="AD89" i="6" s="1"/>
  <c r="AF89" i="6" s="1"/>
  <c r="W89" i="6" s="1"/>
  <c r="Y109" i="6"/>
  <c r="AE109" i="6" s="1"/>
  <c r="AA70" i="6"/>
  <c r="Z170" i="6"/>
  <c r="Z142" i="6"/>
  <c r="AB109" i="6"/>
  <c r="AC109" i="6" s="1"/>
  <c r="AD109" i="6" s="1"/>
  <c r="AF109" i="6" s="1"/>
  <c r="W109" i="6" s="1"/>
  <c r="Y94" i="6"/>
  <c r="AE94" i="6" s="1"/>
  <c r="AB186" i="6"/>
  <c r="AC186" i="6" s="1"/>
  <c r="AD186" i="6" s="1"/>
  <c r="AF186" i="6" s="1"/>
  <c r="W186" i="6" s="1"/>
  <c r="Z164" i="6"/>
  <c r="AB240" i="6"/>
  <c r="AC240" i="6" s="1"/>
  <c r="AD240" i="6" s="1"/>
  <c r="AF240" i="6" s="1"/>
  <c r="W240" i="6" s="1"/>
  <c r="AA236" i="6"/>
  <c r="AA48" i="6"/>
  <c r="Y97" i="6"/>
  <c r="AE97" i="6" s="1"/>
  <c r="AA81" i="6"/>
  <c r="Y175" i="6"/>
  <c r="AE175" i="6" s="1"/>
  <c r="AB137" i="6"/>
  <c r="AC137" i="6" s="1"/>
  <c r="AD137" i="6" s="1"/>
  <c r="AF137" i="6" s="1"/>
  <c r="W137" i="6" s="1"/>
  <c r="Y64" i="6"/>
  <c r="AE64" i="6" s="1"/>
  <c r="Z127" i="6"/>
  <c r="AB83" i="6"/>
  <c r="AC83" i="6" s="1"/>
  <c r="AD83" i="6" s="1"/>
  <c r="AF83" i="6" s="1"/>
  <c r="W83" i="6" s="1"/>
  <c r="AB253" i="6"/>
  <c r="AC253" i="6" s="1"/>
  <c r="AD253" i="6" s="1"/>
  <c r="AF253" i="6" s="1"/>
  <c r="W253" i="6" s="1"/>
  <c r="Y247" i="6"/>
  <c r="AE247" i="6" s="1"/>
  <c r="Z91" i="6"/>
  <c r="Y125" i="6"/>
  <c r="AE125" i="6" s="1"/>
  <c r="AB121" i="6"/>
  <c r="AC121" i="6" s="1"/>
  <c r="AD121" i="6" s="1"/>
  <c r="AF121" i="6" s="1"/>
  <c r="W121" i="6" s="1"/>
  <c r="AA219" i="6"/>
  <c r="AB212" i="6"/>
  <c r="AC212" i="6" s="1"/>
  <c r="AD212" i="6" s="1"/>
  <c r="AF212" i="6" s="1"/>
  <c r="W212" i="6" s="1"/>
  <c r="Y31" i="6"/>
  <c r="AE31" i="6" s="1"/>
  <c r="AB65" i="6"/>
  <c r="AC65" i="6" s="1"/>
  <c r="AD65" i="6" s="1"/>
  <c r="AF65" i="6" s="1"/>
  <c r="W65" i="6" s="1"/>
  <c r="AB163" i="6"/>
  <c r="AC163" i="6" s="1"/>
  <c r="AD163" i="6" s="1"/>
  <c r="AF163" i="6" s="1"/>
  <c r="W163" i="6" s="1"/>
  <c r="Y199" i="6"/>
  <c r="AE199" i="6" s="1"/>
  <c r="Z135" i="6"/>
  <c r="AA190" i="6"/>
  <c r="AA68" i="6"/>
  <c r="AB54" i="6"/>
  <c r="AC54" i="6" s="1"/>
  <c r="AD54" i="6" s="1"/>
  <c r="AF54" i="6" s="1"/>
  <c r="W54" i="6" s="1"/>
  <c r="Y251" i="6"/>
  <c r="AE251" i="6" s="1"/>
  <c r="Y99" i="6"/>
  <c r="AE99" i="6" s="1"/>
  <c r="AB125" i="6"/>
  <c r="AC125" i="6" s="1"/>
  <c r="AD125" i="6" s="1"/>
  <c r="AF125" i="6" s="1"/>
  <c r="W125" i="6" s="1"/>
  <c r="Y246" i="6"/>
  <c r="AE246" i="6" s="1"/>
  <c r="AA142" i="6"/>
  <c r="Z226" i="6"/>
  <c r="Z240" i="6"/>
  <c r="Z103" i="6"/>
  <c r="Z49" i="6"/>
  <c r="Y10" i="6"/>
  <c r="AE10" i="6" s="1"/>
  <c r="Y84" i="6"/>
  <c r="AE84" i="6" s="1"/>
  <c r="AB39" i="6"/>
  <c r="AC39" i="6" s="1"/>
  <c r="AD39" i="6" s="1"/>
  <c r="AF39" i="6" s="1"/>
  <c r="W39" i="6" s="1"/>
  <c r="AA90" i="6"/>
  <c r="AB23" i="6"/>
  <c r="AC23" i="6" s="1"/>
  <c r="AD23" i="6" s="1"/>
  <c r="AF23" i="6" s="1"/>
  <c r="W23" i="6" s="1"/>
  <c r="AA239" i="6"/>
  <c r="Y104" i="6"/>
  <c r="AE104" i="6" s="1"/>
  <c r="AA34" i="6"/>
  <c r="Y29" i="6"/>
  <c r="AE29" i="6" s="1"/>
  <c r="Y186" i="6"/>
  <c r="AE186" i="6" s="1"/>
  <c r="AA124" i="6"/>
  <c r="AA234" i="6"/>
  <c r="AA222" i="6"/>
  <c r="AB117" i="6"/>
  <c r="AC117" i="6" s="1"/>
  <c r="AD117" i="6" s="1"/>
  <c r="AF117" i="6" s="1"/>
  <c r="W117" i="6" s="1"/>
  <c r="AB14" i="6"/>
  <c r="AC14" i="6" s="1"/>
  <c r="Z33" i="6"/>
  <c r="Z18" i="6"/>
  <c r="AC18" i="6" s="1"/>
  <c r="Z104" i="6"/>
  <c r="AA210" i="6"/>
  <c r="AA252" i="6"/>
  <c r="AB204" i="6"/>
  <c r="AC204" i="6" s="1"/>
  <c r="AD204" i="6" s="1"/>
  <c r="AF204" i="6" s="1"/>
  <c r="W204" i="6" s="1"/>
  <c r="Y239" i="6"/>
  <c r="AE239" i="6" s="1"/>
  <c r="AB222" i="6"/>
  <c r="AC222" i="6" s="1"/>
  <c r="AD222" i="6" s="1"/>
  <c r="AF222" i="6" s="1"/>
  <c r="W222" i="6" s="1"/>
  <c r="Y130" i="6"/>
  <c r="AE130" i="6" s="1"/>
  <c r="Y208" i="6"/>
  <c r="AE208" i="6" s="1"/>
  <c r="AB81" i="6"/>
  <c r="AC81" i="6" s="1"/>
  <c r="AD81" i="6" s="1"/>
  <c r="AF81" i="6" s="1"/>
  <c r="W81" i="6" s="1"/>
  <c r="Z118" i="6"/>
  <c r="Y216" i="6"/>
  <c r="AE216" i="6" s="1"/>
  <c r="Z68" i="6"/>
  <c r="AB217" i="6"/>
  <c r="AC217" i="6" s="1"/>
  <c r="AD217" i="6" s="1"/>
  <c r="AF217" i="6" s="1"/>
  <c r="W217" i="6" s="1"/>
  <c r="Z99" i="6"/>
  <c r="AA203" i="6"/>
  <c r="AA208" i="6"/>
  <c r="Y243" i="6"/>
  <c r="AE243" i="6" s="1"/>
  <c r="Z159" i="6"/>
  <c r="Z222" i="6"/>
  <c r="AA132" i="6"/>
  <c r="AA184" i="6"/>
  <c r="Y224" i="6"/>
  <c r="AE224" i="6" s="1"/>
  <c r="AA93" i="6"/>
  <c r="AA94" i="6"/>
  <c r="Y72" i="6"/>
  <c r="AE72" i="6" s="1"/>
  <c r="AA86" i="6"/>
  <c r="Z201" i="6"/>
  <c r="AA126" i="6"/>
  <c r="Y55" i="6"/>
  <c r="AE55" i="6" s="1"/>
  <c r="AA31" i="3"/>
  <c r="AB93" i="3"/>
  <c r="AC93" i="3" s="1"/>
  <c r="AD93" i="3" s="1"/>
  <c r="AF93" i="3" s="1"/>
  <c r="W93" i="3" s="1"/>
  <c r="Y8" i="3"/>
  <c r="AE8" i="3" s="1"/>
  <c r="AA193" i="3"/>
  <c r="AA63" i="3"/>
  <c r="AA250" i="3"/>
  <c r="Y106" i="3"/>
  <c r="AE106" i="3" s="1"/>
  <c r="AB129" i="3"/>
  <c r="AC129" i="3" s="1"/>
  <c r="AD129" i="3" s="1"/>
  <c r="AF129" i="3" s="1"/>
  <c r="W129" i="3" s="1"/>
  <c r="AB13" i="3"/>
  <c r="AC13" i="3" s="1"/>
  <c r="AD13" i="3" s="1"/>
  <c r="AF13" i="3" s="1"/>
  <c r="W13" i="3" s="1"/>
  <c r="Y79" i="3"/>
  <c r="AE79" i="3" s="1"/>
  <c r="AB123" i="3"/>
  <c r="AC123" i="3" s="1"/>
  <c r="AD123" i="3" s="1"/>
  <c r="AF123" i="3" s="1"/>
  <c r="W123" i="3" s="1"/>
  <c r="AB227" i="3"/>
  <c r="AC227" i="3" s="1"/>
  <c r="AD227" i="3" s="1"/>
  <c r="AF227" i="3" s="1"/>
  <c r="W227" i="3" s="1"/>
  <c r="AA203" i="3"/>
  <c r="AB33" i="3"/>
  <c r="AC33" i="3" s="1"/>
  <c r="AD33" i="3" s="1"/>
  <c r="AF33" i="3" s="1"/>
  <c r="W33" i="3" s="1"/>
  <c r="Y180" i="3"/>
  <c r="AE180" i="3" s="1"/>
  <c r="Y136" i="3"/>
  <c r="AE136" i="3" s="1"/>
  <c r="Z14" i="3"/>
  <c r="AA74" i="3"/>
  <c r="AA120" i="3"/>
  <c r="AB130" i="3"/>
  <c r="AC130" i="3" s="1"/>
  <c r="AD130" i="3" s="1"/>
  <c r="AF130" i="3" s="1"/>
  <c r="W130" i="3" s="1"/>
  <c r="AB106" i="3"/>
  <c r="AC106" i="3" s="1"/>
  <c r="AD106" i="3" s="1"/>
  <c r="AF106" i="3" s="1"/>
  <c r="W106" i="3" s="1"/>
  <c r="Y20" i="3"/>
  <c r="AE20" i="3" s="1"/>
  <c r="Z6" i="2"/>
  <c r="Z155" i="2"/>
  <c r="Y181" i="4"/>
  <c r="AE181" i="4" s="1"/>
  <c r="Y190" i="3"/>
  <c r="AE190" i="3" s="1"/>
  <c r="AA245" i="3"/>
  <c r="Y175" i="3"/>
  <c r="AE175" i="3" s="1"/>
  <c r="Y113" i="3"/>
  <c r="AE113" i="3" s="1"/>
  <c r="Z41" i="3"/>
  <c r="AA106" i="3"/>
  <c r="Z149" i="3"/>
  <c r="Z84" i="4"/>
  <c r="Y124" i="4"/>
  <c r="AE124" i="4" s="1"/>
  <c r="AB59" i="4"/>
  <c r="AC59" i="4" s="1"/>
  <c r="AD59" i="4" s="1"/>
  <c r="AF59" i="4" s="1"/>
  <c r="W59" i="4" s="1"/>
  <c r="Z110" i="4"/>
  <c r="AA33" i="4"/>
  <c r="Z197" i="4"/>
  <c r="AB202" i="4"/>
  <c r="AC202" i="4" s="1"/>
  <c r="AD202" i="4" s="1"/>
  <c r="AF202" i="4" s="1"/>
  <c r="W202" i="4" s="1"/>
  <c r="AA41" i="4"/>
  <c r="Y131" i="4"/>
  <c r="AE131" i="4" s="1"/>
  <c r="Y126" i="4"/>
  <c r="AE126" i="4" s="1"/>
  <c r="Z32" i="4"/>
  <c r="Y190" i="4"/>
  <c r="AE190" i="4" s="1"/>
  <c r="Z123" i="4"/>
  <c r="Y202" i="4"/>
  <c r="AE202" i="4" s="1"/>
  <c r="AA216" i="4"/>
  <c r="AB184" i="4"/>
  <c r="AC184" i="4" s="1"/>
  <c r="AD184" i="4" s="1"/>
  <c r="AF184" i="4" s="1"/>
  <c r="W184" i="4" s="1"/>
  <c r="Y114" i="4"/>
  <c r="AE114" i="4" s="1"/>
  <c r="Y194" i="4"/>
  <c r="AE194" i="4" s="1"/>
  <c r="Z165" i="4"/>
  <c r="Y205" i="4"/>
  <c r="AE205" i="4" s="1"/>
  <c r="Y145" i="4"/>
  <c r="AE145" i="4" s="1"/>
  <c r="Z54" i="4"/>
  <c r="Y155" i="4"/>
  <c r="AE155" i="4" s="1"/>
  <c r="AB49" i="4"/>
  <c r="AC49" i="4" s="1"/>
  <c r="AD49" i="4" s="1"/>
  <c r="AF49" i="4" s="1"/>
  <c r="W49" i="4" s="1"/>
  <c r="Y106" i="4"/>
  <c r="AE106" i="4" s="1"/>
  <c r="Y212" i="4"/>
  <c r="AE212" i="4" s="1"/>
  <c r="AB239" i="4"/>
  <c r="AC239" i="4" s="1"/>
  <c r="AD239" i="4" s="1"/>
  <c r="AF239" i="4" s="1"/>
  <c r="W239" i="4" s="1"/>
  <c r="AA22" i="4"/>
  <c r="Z67" i="4"/>
  <c r="Z117" i="4"/>
  <c r="AA28" i="4"/>
  <c r="Z40" i="4"/>
  <c r="Z106" i="4"/>
  <c r="Z129" i="4"/>
  <c r="Y218" i="4"/>
  <c r="AE218" i="4" s="1"/>
  <c r="Z138" i="4"/>
  <c r="Z200" i="4"/>
  <c r="Y74" i="4"/>
  <c r="AE74" i="4" s="1"/>
  <c r="Z233" i="4"/>
  <c r="AB111" i="4"/>
  <c r="AC111" i="4" s="1"/>
  <c r="AD111" i="4" s="1"/>
  <c r="AF111" i="4" s="1"/>
  <c r="W111" i="4" s="1"/>
  <c r="AB93" i="4"/>
  <c r="AC93" i="4" s="1"/>
  <c r="AD93" i="4" s="1"/>
  <c r="AF93" i="4" s="1"/>
  <c r="W93" i="4" s="1"/>
  <c r="Z199" i="4"/>
  <c r="Z190" i="4"/>
  <c r="AB79" i="4"/>
  <c r="AC79" i="4" s="1"/>
  <c r="AD79" i="4" s="1"/>
  <c r="AF79" i="4" s="1"/>
  <c r="W79" i="4" s="1"/>
  <c r="Y170" i="4"/>
  <c r="AE170" i="4" s="1"/>
  <c r="Y210" i="4"/>
  <c r="AE210" i="4" s="1"/>
  <c r="AB165" i="4"/>
  <c r="AC165" i="4" s="1"/>
  <c r="AD165" i="4" s="1"/>
  <c r="AF165" i="4" s="1"/>
  <c r="W165" i="4" s="1"/>
  <c r="Z255" i="4"/>
  <c r="AB87" i="4"/>
  <c r="AC87" i="4" s="1"/>
  <c r="AD87" i="4" s="1"/>
  <c r="AF87" i="4" s="1"/>
  <c r="W87" i="4" s="1"/>
  <c r="Z251" i="4"/>
  <c r="AA97" i="4"/>
  <c r="AA83" i="4"/>
  <c r="AB222" i="4"/>
  <c r="AC222" i="4" s="1"/>
  <c r="AD222" i="4" s="1"/>
  <c r="AF222" i="4" s="1"/>
  <c r="W222" i="4" s="1"/>
  <c r="Z205" i="4"/>
  <c r="Y51" i="4"/>
  <c r="AE51" i="4" s="1"/>
  <c r="AB110" i="4"/>
  <c r="AC110" i="4" s="1"/>
  <c r="AD110" i="4" s="1"/>
  <c r="AF110" i="4" s="1"/>
  <c r="W110" i="4" s="1"/>
  <c r="AA192" i="4"/>
  <c r="Y98" i="4"/>
  <c r="AE98" i="4" s="1"/>
  <c r="AB28" i="4"/>
  <c r="AC28" i="4" s="1"/>
  <c r="AD28" i="4" s="1"/>
  <c r="AF28" i="4" s="1"/>
  <c r="W28" i="4" s="1"/>
  <c r="Z194" i="4"/>
  <c r="AB197" i="4"/>
  <c r="AC197" i="4" s="1"/>
  <c r="AD197" i="4" s="1"/>
  <c r="AF197" i="4" s="1"/>
  <c r="W197" i="4" s="1"/>
  <c r="AA51" i="4"/>
  <c r="Z170" i="4"/>
  <c r="AA45" i="4"/>
  <c r="Z219" i="4"/>
  <c r="Y128" i="4"/>
  <c r="AE128" i="4" s="1"/>
  <c r="Z59" i="4"/>
  <c r="Y150" i="4"/>
  <c r="AE150" i="4" s="1"/>
  <c r="AB255" i="4"/>
  <c r="AC255" i="4" s="1"/>
  <c r="AD255" i="4" s="1"/>
  <c r="AF255" i="4" s="1"/>
  <c r="W255" i="4" s="1"/>
  <c r="Z15" i="4"/>
  <c r="AB104" i="4"/>
  <c r="AC104" i="4" s="1"/>
  <c r="AD104" i="4" s="1"/>
  <c r="AF104" i="4" s="1"/>
  <c r="W104" i="4" s="1"/>
  <c r="Y174" i="4"/>
  <c r="AE174" i="4" s="1"/>
  <c r="AA84" i="4"/>
  <c r="AB233" i="4"/>
  <c r="AC233" i="4" s="1"/>
  <c r="AD233" i="4" s="1"/>
  <c r="AF233" i="4" s="1"/>
  <c r="W233" i="4" s="1"/>
  <c r="AA172" i="4"/>
  <c r="Y53" i="4"/>
  <c r="AE53" i="4" s="1"/>
  <c r="AB25" i="4"/>
  <c r="AC25" i="4" s="1"/>
  <c r="AD25" i="4" s="1"/>
  <c r="AF25" i="4" s="1"/>
  <c r="W25" i="4" s="1"/>
  <c r="Y125" i="4"/>
  <c r="AE125" i="4" s="1"/>
  <c r="AB18" i="4"/>
  <c r="AB27" i="4"/>
  <c r="AC27" i="4" s="1"/>
  <c r="AD27" i="4" s="1"/>
  <c r="AF27" i="4" s="1"/>
  <c r="W27" i="4" s="1"/>
  <c r="AA112" i="4"/>
  <c r="AA26" i="4"/>
  <c r="AB83" i="4"/>
  <c r="AC83" i="4" s="1"/>
  <c r="AD83" i="4" s="1"/>
  <c r="AF83" i="4" s="1"/>
  <c r="W83" i="4" s="1"/>
  <c r="AB186" i="4"/>
  <c r="AC186" i="4" s="1"/>
  <c r="AD186" i="4" s="1"/>
  <c r="AF186" i="4" s="1"/>
  <c r="W186" i="4" s="1"/>
  <c r="Z34" i="4"/>
  <c r="Y46" i="4"/>
  <c r="AE46" i="4" s="1"/>
  <c r="Y6" i="4"/>
  <c r="AE6" i="4" s="1"/>
  <c r="AB62" i="4"/>
  <c r="AC62" i="4" s="1"/>
  <c r="AD62" i="4" s="1"/>
  <c r="AF62" i="4" s="1"/>
  <c r="W62" i="4" s="1"/>
  <c r="AB150" i="4"/>
  <c r="AC150" i="4" s="1"/>
  <c r="AD150" i="4" s="1"/>
  <c r="AF150" i="4" s="1"/>
  <c r="W150" i="4" s="1"/>
  <c r="AA55" i="4"/>
  <c r="Y152" i="4"/>
  <c r="AE152" i="4" s="1"/>
  <c r="AB196" i="4"/>
  <c r="AC196" i="4" s="1"/>
  <c r="AD196" i="4" s="1"/>
  <c r="AF196" i="4" s="1"/>
  <c r="W196" i="4" s="1"/>
  <c r="Z154" i="4"/>
  <c r="AB118" i="4"/>
  <c r="AC118" i="4" s="1"/>
  <c r="AD118" i="4" s="1"/>
  <c r="AF118" i="4" s="1"/>
  <c r="W118" i="4" s="1"/>
  <c r="Y136" i="4"/>
  <c r="AE136" i="4" s="1"/>
  <c r="Y232" i="4"/>
  <c r="AE232" i="4" s="1"/>
  <c r="Z9" i="4"/>
  <c r="AA104" i="4"/>
  <c r="AA119" i="4"/>
  <c r="AA189" i="4"/>
  <c r="AB232" i="4"/>
  <c r="AC232" i="4" s="1"/>
  <c r="AD232" i="4" s="1"/>
  <c r="AF232" i="4" s="1"/>
  <c r="W232" i="4" s="1"/>
  <c r="AA147" i="4"/>
  <c r="AB35" i="4"/>
  <c r="AC35" i="4" s="1"/>
  <c r="AD35" i="4" s="1"/>
  <c r="AF35" i="4" s="1"/>
  <c r="W35" i="4" s="1"/>
  <c r="AA137" i="4"/>
  <c r="Z245" i="4"/>
  <c r="AA232" i="4"/>
  <c r="AA73" i="4"/>
  <c r="Y50" i="4"/>
  <c r="AE50" i="4" s="1"/>
  <c r="AB228" i="4"/>
  <c r="AC228" i="4" s="1"/>
  <c r="AD228" i="4" s="1"/>
  <c r="AF228" i="4" s="1"/>
  <c r="W228" i="4" s="1"/>
  <c r="AB15" i="4"/>
  <c r="AC15" i="4" s="1"/>
  <c r="AD15" i="4" s="1"/>
  <c r="AF15" i="4" s="1"/>
  <c r="W15" i="4" s="1"/>
  <c r="Z74" i="4"/>
  <c r="AB31" i="4"/>
  <c r="AC31" i="4" s="1"/>
  <c r="AD31" i="4" s="1"/>
  <c r="AF31" i="4" s="1"/>
  <c r="W31" i="4" s="1"/>
  <c r="AB191" i="4"/>
  <c r="AC191" i="4" s="1"/>
  <c r="AD191" i="4" s="1"/>
  <c r="AF191" i="4" s="1"/>
  <c r="W191" i="4" s="1"/>
  <c r="Z87" i="4"/>
  <c r="Z176" i="4"/>
  <c r="AB67" i="4"/>
  <c r="AC67" i="4" s="1"/>
  <c r="AD67" i="4" s="1"/>
  <c r="AF67" i="4" s="1"/>
  <c r="W67" i="4" s="1"/>
  <c r="AB201" i="4"/>
  <c r="AC201" i="4" s="1"/>
  <c r="AD201" i="4" s="1"/>
  <c r="AF201" i="4" s="1"/>
  <c r="W201" i="4" s="1"/>
  <c r="AA167" i="4"/>
  <c r="AA116" i="4"/>
  <c r="Z116" i="4"/>
  <c r="AB80" i="4"/>
  <c r="AC80" i="4" s="1"/>
  <c r="AD80" i="4" s="1"/>
  <c r="AF80" i="4" s="1"/>
  <c r="W80" i="4" s="1"/>
  <c r="Z141" i="4"/>
  <c r="Z82" i="4"/>
  <c r="Z161" i="4"/>
  <c r="Z102" i="4"/>
  <c r="Z160" i="4"/>
  <c r="Y39" i="4"/>
  <c r="AE39" i="4" s="1"/>
  <c r="Z57" i="4"/>
  <c r="Y182" i="4"/>
  <c r="AE182" i="4" s="1"/>
  <c r="Z139" i="4"/>
  <c r="AB162" i="4"/>
  <c r="AC162" i="4" s="1"/>
  <c r="AD162" i="4" s="1"/>
  <c r="AF162" i="4" s="1"/>
  <c r="W162" i="4" s="1"/>
  <c r="Z11" i="4"/>
  <c r="AB122" i="4"/>
  <c r="AC122" i="4" s="1"/>
  <c r="AD122" i="4" s="1"/>
  <c r="AF122" i="4" s="1"/>
  <c r="W122" i="4" s="1"/>
  <c r="AA31" i="4"/>
  <c r="AA145" i="4"/>
  <c r="Y69" i="4"/>
  <c r="AE69" i="4" s="1"/>
  <c r="AA102" i="4"/>
  <c r="Y169" i="4"/>
  <c r="AE169" i="4" s="1"/>
  <c r="Z227" i="4"/>
  <c r="Y83" i="4"/>
  <c r="AE83" i="4" s="1"/>
  <c r="Y32" i="4"/>
  <c r="AE32" i="4" s="1"/>
  <c r="Z136" i="4"/>
  <c r="Z130" i="4"/>
  <c r="Y153" i="4"/>
  <c r="AE153" i="4" s="1"/>
  <c r="AA127" i="4"/>
  <c r="Y189" i="4"/>
  <c r="AE189" i="4" s="1"/>
  <c r="AB92" i="4"/>
  <c r="AC92" i="4" s="1"/>
  <c r="AD92" i="4" s="1"/>
  <c r="AF92" i="4" s="1"/>
  <c r="W92" i="4" s="1"/>
  <c r="AA126" i="4"/>
  <c r="Z171" i="4"/>
  <c r="Y23" i="4"/>
  <c r="AE23" i="4" s="1"/>
  <c r="Y105" i="4"/>
  <c r="AE105" i="4" s="1"/>
  <c r="Y238" i="4"/>
  <c r="AE238" i="4" s="1"/>
  <c r="AB55" i="4"/>
  <c r="AC55" i="4" s="1"/>
  <c r="AD55" i="4" s="1"/>
  <c r="AF55" i="4" s="1"/>
  <c r="W55" i="4" s="1"/>
  <c r="AB69" i="4"/>
  <c r="AC69" i="4" s="1"/>
  <c r="AD69" i="4" s="1"/>
  <c r="AF69" i="4" s="1"/>
  <c r="W69" i="4" s="1"/>
  <c r="AA227" i="4"/>
  <c r="AB130" i="4"/>
  <c r="AC130" i="4" s="1"/>
  <c r="AD130" i="4" s="1"/>
  <c r="AF130" i="4" s="1"/>
  <c r="W130" i="4" s="1"/>
  <c r="AA128" i="4"/>
  <c r="Y11" i="4"/>
  <c r="AE11" i="4" s="1"/>
  <c r="AA164" i="4"/>
  <c r="Y84" i="4"/>
  <c r="AE84" i="4" s="1"/>
  <c r="Y24" i="4"/>
  <c r="AE24" i="4" s="1"/>
  <c r="Z180" i="4"/>
  <c r="Y47" i="4"/>
  <c r="AE47" i="4" s="1"/>
  <c r="AB72" i="4"/>
  <c r="AC72" i="4" s="1"/>
  <c r="AD72" i="4" s="1"/>
  <c r="AF72" i="4" s="1"/>
  <c r="W72" i="4" s="1"/>
  <c r="Y175" i="4"/>
  <c r="AE175" i="4" s="1"/>
  <c r="AB189" i="4"/>
  <c r="AC189" i="4" s="1"/>
  <c r="AD189" i="4" s="1"/>
  <c r="AF189" i="4" s="1"/>
  <c r="W189" i="4" s="1"/>
  <c r="AB108" i="4"/>
  <c r="AC108" i="4" s="1"/>
  <c r="AD108" i="4" s="1"/>
  <c r="AF108" i="4" s="1"/>
  <c r="W108" i="4" s="1"/>
  <c r="AB123" i="4"/>
  <c r="AC123" i="4" s="1"/>
  <c r="AD123" i="4" s="1"/>
  <c r="AF123" i="4" s="1"/>
  <c r="W123" i="4" s="1"/>
  <c r="Y228" i="4"/>
  <c r="AE228" i="4" s="1"/>
  <c r="Y160" i="4"/>
  <c r="AE160" i="4" s="1"/>
  <c r="AA187" i="4"/>
  <c r="AB40" i="4"/>
  <c r="AC40" i="4" s="1"/>
  <c r="AD40" i="4" s="1"/>
  <c r="AF40" i="4" s="1"/>
  <c r="W40" i="4" s="1"/>
  <c r="Z252" i="4"/>
  <c r="Y70" i="4"/>
  <c r="AE70" i="4" s="1"/>
  <c r="AA233" i="4"/>
  <c r="AB82" i="4"/>
  <c r="AC82" i="4" s="1"/>
  <c r="AD82" i="4" s="1"/>
  <c r="AF82" i="4" s="1"/>
  <c r="W82" i="4" s="1"/>
  <c r="AA37" i="4"/>
  <c r="Z16" i="4"/>
  <c r="Y97" i="4"/>
  <c r="AE97" i="4" s="1"/>
  <c r="Y192" i="4"/>
  <c r="AE192" i="4" s="1"/>
  <c r="AA67" i="4"/>
  <c r="Y67" i="4"/>
  <c r="AE67" i="4" s="1"/>
  <c r="AB86" i="4"/>
  <c r="AC86" i="4" s="1"/>
  <c r="AD86" i="4" s="1"/>
  <c r="AF86" i="4" s="1"/>
  <c r="W86" i="4" s="1"/>
  <c r="AA101" i="4"/>
  <c r="Z97" i="4"/>
  <c r="Z229" i="4"/>
  <c r="AB51" i="4"/>
  <c r="AC51" i="4" s="1"/>
  <c r="AD51" i="4" s="1"/>
  <c r="AF51" i="4" s="1"/>
  <c r="W51" i="4" s="1"/>
  <c r="AB89" i="4"/>
  <c r="AC89" i="4" s="1"/>
  <c r="AD89" i="4" s="1"/>
  <c r="AF89" i="4" s="1"/>
  <c r="W89" i="4" s="1"/>
  <c r="Y200" i="4"/>
  <c r="AE200" i="4" s="1"/>
  <c r="AB19" i="4"/>
  <c r="AC19" i="4" s="1"/>
  <c r="Y146" i="4"/>
  <c r="AE146" i="4" s="1"/>
  <c r="Z126" i="4"/>
  <c r="Z204" i="4"/>
  <c r="AA204" i="4"/>
  <c r="AA185" i="4"/>
  <c r="AB248" i="4"/>
  <c r="AC248" i="4" s="1"/>
  <c r="AD248" i="4" s="1"/>
  <c r="AF248" i="4" s="1"/>
  <c r="W248" i="4" s="1"/>
  <c r="Y251" i="4"/>
  <c r="AE251" i="4" s="1"/>
  <c r="Y144" i="4"/>
  <c r="AE144" i="4" s="1"/>
  <c r="Z45" i="4"/>
  <c r="AB8" i="4"/>
  <c r="AC8" i="4" s="1"/>
  <c r="AD8" i="4" s="1"/>
  <c r="AF8" i="4" s="1"/>
  <c r="W8" i="4" s="1"/>
  <c r="Y165" i="4"/>
  <c r="AE165" i="4" s="1"/>
  <c r="AB178" i="4"/>
  <c r="AC178" i="4" s="1"/>
  <c r="AD178" i="4" s="1"/>
  <c r="AF178" i="4" s="1"/>
  <c r="W178" i="4" s="1"/>
  <c r="Y81" i="4"/>
  <c r="AE81" i="4" s="1"/>
  <c r="AB207" i="4"/>
  <c r="AC207" i="4" s="1"/>
  <c r="AD207" i="4" s="1"/>
  <c r="AF207" i="4" s="1"/>
  <c r="W207" i="4" s="1"/>
  <c r="AA12" i="4"/>
  <c r="AB238" i="4"/>
  <c r="AC238" i="4" s="1"/>
  <c r="AD238" i="4" s="1"/>
  <c r="AF238" i="4" s="1"/>
  <c r="W238" i="4" s="1"/>
  <c r="Y117" i="4"/>
  <c r="AE117" i="4" s="1"/>
  <c r="AB42" i="4"/>
  <c r="AC42" i="4" s="1"/>
  <c r="AD42" i="4" s="1"/>
  <c r="AF42" i="4" s="1"/>
  <c r="W42" i="4" s="1"/>
  <c r="Z29" i="4"/>
  <c r="AA27" i="4"/>
  <c r="Y237" i="4"/>
  <c r="AE237" i="4" s="1"/>
  <c r="Y167" i="4"/>
  <c r="AE167" i="4" s="1"/>
  <c r="AB94" i="4"/>
  <c r="AC94" i="4" s="1"/>
  <c r="AD94" i="4" s="1"/>
  <c r="AF94" i="4" s="1"/>
  <c r="W94" i="4" s="1"/>
  <c r="AA165" i="4"/>
  <c r="AA208" i="4"/>
  <c r="AA47" i="4"/>
  <c r="Z50" i="4"/>
  <c r="AB132" i="4"/>
  <c r="AC132" i="4" s="1"/>
  <c r="AD132" i="4" s="1"/>
  <c r="AF132" i="4" s="1"/>
  <c r="W132" i="4" s="1"/>
  <c r="AA236" i="4"/>
  <c r="Z108" i="4"/>
  <c r="AA85" i="4"/>
  <c r="AA89" i="4"/>
  <c r="AB216" i="4"/>
  <c r="AC216" i="4" s="1"/>
  <c r="AD216" i="4" s="1"/>
  <c r="AF216" i="4" s="1"/>
  <c r="W216" i="4" s="1"/>
  <c r="AB219" i="4"/>
  <c r="AC219" i="4" s="1"/>
  <c r="AD219" i="4" s="1"/>
  <c r="AF219" i="4" s="1"/>
  <c r="W219" i="4" s="1"/>
  <c r="Z118" i="4"/>
  <c r="Z246" i="4"/>
  <c r="AA191" i="4"/>
  <c r="Y217" i="4"/>
  <c r="AE217" i="4" s="1"/>
  <c r="AA182" i="4"/>
  <c r="Z65" i="4"/>
  <c r="Z218" i="4"/>
  <c r="AB21" i="4"/>
  <c r="AC21" i="4" s="1"/>
  <c r="AD21" i="4" s="1"/>
  <c r="AF21" i="4" s="1"/>
  <c r="W21" i="4" s="1"/>
  <c r="Y48" i="4"/>
  <c r="AE48" i="4" s="1"/>
  <c r="Z47" i="4"/>
  <c r="Z178" i="4"/>
  <c r="AA242" i="4"/>
  <c r="Z68" i="4"/>
  <c r="AB170" i="4"/>
  <c r="AC170" i="4" s="1"/>
  <c r="AD170" i="4" s="1"/>
  <c r="AF170" i="4" s="1"/>
  <c r="W170" i="4" s="1"/>
  <c r="AA133" i="4"/>
  <c r="Y18" i="4"/>
  <c r="AA190" i="4"/>
  <c r="AA24" i="4"/>
  <c r="Z73" i="4"/>
  <c r="Z30" i="4"/>
  <c r="Z133" i="4"/>
  <c r="Y52" i="4"/>
  <c r="AE52" i="4" s="1"/>
  <c r="AB253" i="4"/>
  <c r="AC253" i="4" s="1"/>
  <c r="AD253" i="4" s="1"/>
  <c r="AF253" i="4" s="1"/>
  <c r="W253" i="4" s="1"/>
  <c r="AB244" i="4"/>
  <c r="AC244" i="4" s="1"/>
  <c r="AD244" i="4" s="1"/>
  <c r="AF244" i="4" s="1"/>
  <c r="W244" i="4" s="1"/>
  <c r="Y68" i="4"/>
  <c r="AE68" i="4" s="1"/>
  <c r="Y56" i="4"/>
  <c r="AE56" i="4" s="1"/>
  <c r="AA53" i="4"/>
  <c r="AB231" i="4"/>
  <c r="AC231" i="4" s="1"/>
  <c r="AD231" i="4" s="1"/>
  <c r="AF231" i="4" s="1"/>
  <c r="W231" i="4" s="1"/>
  <c r="AA148" i="4"/>
  <c r="Z119" i="4"/>
  <c r="Y45" i="4"/>
  <c r="AE45" i="4" s="1"/>
  <c r="AB192" i="4"/>
  <c r="AC192" i="4" s="1"/>
  <c r="AD192" i="4" s="1"/>
  <c r="AF192" i="4" s="1"/>
  <c r="W192" i="4" s="1"/>
  <c r="Z172" i="4"/>
  <c r="Z202" i="4"/>
  <c r="Z38" i="4"/>
  <c r="Z184" i="4"/>
  <c r="Z88" i="4"/>
  <c r="Z207" i="4"/>
  <c r="AB198" i="4"/>
  <c r="AC198" i="4" s="1"/>
  <c r="AD198" i="4" s="1"/>
  <c r="AF198" i="4" s="1"/>
  <c r="W198" i="4" s="1"/>
  <c r="AB121" i="4"/>
  <c r="AC121" i="4" s="1"/>
  <c r="AD121" i="4" s="1"/>
  <c r="AF121" i="4" s="1"/>
  <c r="W121" i="4" s="1"/>
  <c r="Z46" i="4"/>
  <c r="Z100" i="4"/>
  <c r="Y40" i="4"/>
  <c r="AE40" i="4" s="1"/>
  <c r="AB252" i="4"/>
  <c r="AC252" i="4" s="1"/>
  <c r="AD252" i="4" s="1"/>
  <c r="AF252" i="4" s="1"/>
  <c r="W252" i="4" s="1"/>
  <c r="Z157" i="4"/>
  <c r="Y186" i="4"/>
  <c r="AE186" i="4" s="1"/>
  <c r="Y99" i="4"/>
  <c r="AE99" i="4" s="1"/>
  <c r="Z91" i="4"/>
  <c r="AA250" i="4"/>
  <c r="Z63" i="4"/>
  <c r="AA188" i="4"/>
  <c r="Z107" i="4"/>
  <c r="AA118" i="4"/>
  <c r="Z104" i="4"/>
  <c r="AB218" i="4"/>
  <c r="AC218" i="4" s="1"/>
  <c r="AD218" i="4" s="1"/>
  <c r="AF218" i="4" s="1"/>
  <c r="W218" i="4" s="1"/>
  <c r="AA20" i="4"/>
  <c r="AB124" i="4"/>
  <c r="AC124" i="4" s="1"/>
  <c r="AD124" i="4" s="1"/>
  <c r="AF124" i="4" s="1"/>
  <c r="W124" i="4" s="1"/>
  <c r="AA11" i="4"/>
  <c r="Y244" i="4"/>
  <c r="AE244" i="4" s="1"/>
  <c r="Z192" i="4"/>
  <c r="Y229" i="4"/>
  <c r="AE229" i="4" s="1"/>
  <c r="AB167" i="4"/>
  <c r="AC167" i="4" s="1"/>
  <c r="AD167" i="4" s="1"/>
  <c r="AF167" i="4" s="1"/>
  <c r="W167" i="4" s="1"/>
  <c r="AB46" i="4"/>
  <c r="AC46" i="4" s="1"/>
  <c r="AD46" i="4" s="1"/>
  <c r="AF46" i="4" s="1"/>
  <c r="W46" i="4" s="1"/>
  <c r="AA186" i="4"/>
  <c r="Y177" i="4"/>
  <c r="AE177" i="4" s="1"/>
  <c r="AB116" i="4"/>
  <c r="AC116" i="4" s="1"/>
  <c r="AD116" i="4" s="1"/>
  <c r="AF116" i="4" s="1"/>
  <c r="W116" i="4" s="1"/>
  <c r="AA218" i="4"/>
  <c r="Y77" i="4"/>
  <c r="AE77" i="4" s="1"/>
  <c r="Z33" i="4"/>
  <c r="AA93" i="4"/>
  <c r="Z19" i="4"/>
  <c r="Z13" i="4"/>
  <c r="AB146" i="4"/>
  <c r="AC146" i="4" s="1"/>
  <c r="AD146" i="4" s="1"/>
  <c r="AF146" i="4" s="1"/>
  <c r="W146" i="4" s="1"/>
  <c r="Y227" i="4"/>
  <c r="AE227" i="4" s="1"/>
  <c r="Y179" i="4"/>
  <c r="AE179" i="4" s="1"/>
  <c r="Z151" i="4"/>
  <c r="Y95" i="4"/>
  <c r="AE95" i="4" s="1"/>
  <c r="Y196" i="4"/>
  <c r="AE196" i="4" s="1"/>
  <c r="Z185" i="4"/>
  <c r="Y156" i="4"/>
  <c r="AE156" i="4" s="1"/>
  <c r="Y33" i="4"/>
  <c r="AE33" i="4" s="1"/>
  <c r="Z250" i="4"/>
  <c r="AA94" i="4"/>
  <c r="Y197" i="4"/>
  <c r="AE197" i="4" s="1"/>
  <c r="AB160" i="4"/>
  <c r="AC160" i="4" s="1"/>
  <c r="AD160" i="4" s="1"/>
  <c r="AF160" i="4" s="1"/>
  <c r="W160" i="4" s="1"/>
  <c r="Y252" i="4"/>
  <c r="AE252" i="4" s="1"/>
  <c r="Z187" i="4"/>
  <c r="Z77" i="4"/>
  <c r="AA68" i="4"/>
  <c r="AB34" i="4"/>
  <c r="AC34" i="4" s="1"/>
  <c r="AD34" i="4" s="1"/>
  <c r="AF34" i="4" s="1"/>
  <c r="W34" i="4" s="1"/>
  <c r="AB74" i="4"/>
  <c r="AC74" i="4" s="1"/>
  <c r="AD74" i="4" s="1"/>
  <c r="AF74" i="4" s="1"/>
  <c r="W74" i="4" s="1"/>
  <c r="Z186" i="4"/>
  <c r="Y82" i="4"/>
  <c r="AE82" i="4" s="1"/>
  <c r="AB156" i="4"/>
  <c r="AC156" i="4" s="1"/>
  <c r="AD156" i="4" s="1"/>
  <c r="AF156" i="4" s="1"/>
  <c r="W156" i="4" s="1"/>
  <c r="AA76" i="4"/>
  <c r="AA96" i="4"/>
  <c r="Y254" i="4"/>
  <c r="AE254" i="4" s="1"/>
  <c r="AA61" i="4"/>
  <c r="AB88" i="4"/>
  <c r="AC88" i="4" s="1"/>
  <c r="AD88" i="4" s="1"/>
  <c r="AF88" i="4" s="1"/>
  <c r="W88" i="4" s="1"/>
  <c r="AA136" i="4"/>
  <c r="Y7" i="4"/>
  <c r="AE7" i="4" s="1"/>
  <c r="AB39" i="4"/>
  <c r="AC39" i="4" s="1"/>
  <c r="AD39" i="4" s="1"/>
  <c r="AF39" i="4" s="1"/>
  <c r="W39" i="4" s="1"/>
  <c r="Y110" i="4"/>
  <c r="AE110" i="4" s="1"/>
  <c r="Z175" i="4"/>
  <c r="Y64" i="4"/>
  <c r="AE64" i="4" s="1"/>
  <c r="AA194" i="4"/>
  <c r="Z41" i="4"/>
  <c r="AB22" i="4"/>
  <c r="AC22" i="4" s="1"/>
  <c r="AD22" i="4" s="1"/>
  <c r="AF22" i="4" s="1"/>
  <c r="W22" i="4" s="1"/>
  <c r="AA78" i="4"/>
  <c r="Z125" i="4"/>
  <c r="AB148" i="4"/>
  <c r="AC148" i="4" s="1"/>
  <c r="AD148" i="4" s="1"/>
  <c r="AF148" i="4" s="1"/>
  <c r="W148" i="4" s="1"/>
  <c r="Y140" i="4"/>
  <c r="AE140" i="4" s="1"/>
  <c r="AB220" i="4"/>
  <c r="AC220" i="4" s="1"/>
  <c r="AD220" i="4" s="1"/>
  <c r="AF220" i="4" s="1"/>
  <c r="W220" i="4" s="1"/>
  <c r="Y135" i="4"/>
  <c r="AE135" i="4" s="1"/>
  <c r="Y129" i="4"/>
  <c r="AE129" i="4" s="1"/>
  <c r="AA121" i="4"/>
  <c r="AA132" i="4"/>
  <c r="Z156" i="4"/>
  <c r="Z236" i="4"/>
  <c r="Y241" i="4"/>
  <c r="AE241" i="4" s="1"/>
  <c r="AA72" i="4"/>
  <c r="AA75" i="4"/>
  <c r="AB152" i="4"/>
  <c r="AC152" i="4" s="1"/>
  <c r="AD152" i="4" s="1"/>
  <c r="AF152" i="4" s="1"/>
  <c r="W152" i="4" s="1"/>
  <c r="AA58" i="4"/>
  <c r="AA39" i="4"/>
  <c r="AB20" i="4"/>
  <c r="AC20" i="4" s="1"/>
  <c r="AD20" i="4" s="1"/>
  <c r="AF20" i="4" s="1"/>
  <c r="W20" i="4" s="1"/>
  <c r="Y209" i="4"/>
  <c r="AE209" i="4" s="1"/>
  <c r="AB166" i="4"/>
  <c r="AC166" i="4" s="1"/>
  <c r="AD166" i="4" s="1"/>
  <c r="AF166" i="4" s="1"/>
  <c r="W166" i="4" s="1"/>
  <c r="Z216" i="4"/>
  <c r="Y133" i="4"/>
  <c r="AE133" i="4" s="1"/>
  <c r="AA155" i="4"/>
  <c r="Z249" i="4"/>
  <c r="AB115" i="4"/>
  <c r="AC115" i="4" s="1"/>
  <c r="AD115" i="4" s="1"/>
  <c r="AF115" i="4" s="1"/>
  <c r="W115" i="4" s="1"/>
  <c r="AB43" i="4"/>
  <c r="AC43" i="4" s="1"/>
  <c r="AD43" i="4" s="1"/>
  <c r="AF43" i="4" s="1"/>
  <c r="W43" i="4" s="1"/>
  <c r="Y12" i="4"/>
  <c r="AE12" i="4" s="1"/>
  <c r="AB109" i="4"/>
  <c r="AC109" i="4" s="1"/>
  <c r="AD109" i="4" s="1"/>
  <c r="AF109" i="4" s="1"/>
  <c r="W109" i="4" s="1"/>
  <c r="AB47" i="4"/>
  <c r="AC47" i="4" s="1"/>
  <c r="AD47" i="4" s="1"/>
  <c r="AF47" i="4" s="1"/>
  <c r="W47" i="4" s="1"/>
  <c r="Z85" i="4"/>
  <c r="AB52" i="4"/>
  <c r="AC52" i="4" s="1"/>
  <c r="AD52" i="4" s="1"/>
  <c r="AF52" i="4" s="1"/>
  <c r="W52" i="4" s="1"/>
  <c r="Z226" i="4"/>
  <c r="Z166" i="4"/>
  <c r="Z49" i="4"/>
  <c r="AB187" i="4"/>
  <c r="AC187" i="4" s="1"/>
  <c r="AD187" i="4" s="1"/>
  <c r="AF187" i="4" s="1"/>
  <c r="W187" i="4" s="1"/>
  <c r="Y118" i="4"/>
  <c r="AE118" i="4" s="1"/>
  <c r="AA169" i="4"/>
  <c r="AB112" i="4"/>
  <c r="AC112" i="4" s="1"/>
  <c r="AD112" i="4" s="1"/>
  <c r="AF112" i="4" s="1"/>
  <c r="W112" i="4" s="1"/>
  <c r="AB17" i="4"/>
  <c r="Z234" i="4"/>
  <c r="Z222" i="4"/>
  <c r="Z195" i="4"/>
  <c r="Z93" i="4"/>
  <c r="Z188" i="4"/>
  <c r="Y154" i="4"/>
  <c r="AE154" i="4" s="1"/>
  <c r="AA49" i="4"/>
  <c r="Y185" i="4"/>
  <c r="AE185" i="4" s="1"/>
  <c r="Y111" i="4"/>
  <c r="AE111" i="4" s="1"/>
  <c r="AB117" i="4"/>
  <c r="AC117" i="4" s="1"/>
  <c r="AD117" i="4" s="1"/>
  <c r="AF117" i="4" s="1"/>
  <c r="W117" i="4" s="1"/>
  <c r="AA60" i="4"/>
  <c r="AA92" i="4"/>
  <c r="Z12" i="4"/>
  <c r="Z150" i="4"/>
  <c r="Y30" i="4"/>
  <c r="AE30" i="4" s="1"/>
  <c r="AA79" i="4"/>
  <c r="AA246" i="4"/>
  <c r="AB33" i="4"/>
  <c r="AC33" i="4" s="1"/>
  <c r="AD33" i="4" s="1"/>
  <c r="AF33" i="4" s="1"/>
  <c r="W33" i="4" s="1"/>
  <c r="AA109" i="4"/>
  <c r="AB58" i="4"/>
  <c r="AC58" i="4" s="1"/>
  <c r="AD58" i="4" s="1"/>
  <c r="AF58" i="4" s="1"/>
  <c r="W58" i="4" s="1"/>
  <c r="AB175" i="4"/>
  <c r="AC175" i="4" s="1"/>
  <c r="AD175" i="4" s="1"/>
  <c r="AF175" i="4" s="1"/>
  <c r="W175" i="4" s="1"/>
  <c r="AA211" i="4"/>
  <c r="AA48" i="4"/>
  <c r="AA153" i="4"/>
  <c r="AB157" i="4"/>
  <c r="AC157" i="4" s="1"/>
  <c r="AD157" i="4" s="1"/>
  <c r="AF157" i="4" s="1"/>
  <c r="W157" i="4" s="1"/>
  <c r="AA95" i="4"/>
  <c r="AB44" i="3"/>
  <c r="AC44" i="3" s="1"/>
  <c r="AD44" i="3" s="1"/>
  <c r="AF44" i="3" s="1"/>
  <c r="W44" i="3" s="1"/>
  <c r="AA69" i="3"/>
  <c r="AA157" i="3"/>
  <c r="AB223" i="3"/>
  <c r="AC223" i="3" s="1"/>
  <c r="AD223" i="3" s="1"/>
  <c r="AF223" i="3" s="1"/>
  <c r="W223" i="3" s="1"/>
  <c r="Y43" i="3"/>
  <c r="AE43" i="3" s="1"/>
  <c r="Y233" i="3"/>
  <c r="AE233" i="3" s="1"/>
  <c r="Y109" i="3"/>
  <c r="AE109" i="3" s="1"/>
  <c r="Z29" i="3"/>
  <c r="Z200" i="3"/>
  <c r="AA91" i="3"/>
  <c r="AA164" i="3"/>
  <c r="AB64" i="3"/>
  <c r="AC64" i="3" s="1"/>
  <c r="AD64" i="3" s="1"/>
  <c r="AF64" i="3" s="1"/>
  <c r="W64" i="3" s="1"/>
  <c r="Y31" i="3"/>
  <c r="AE31" i="3" s="1"/>
  <c r="Y200" i="3"/>
  <c r="AE200" i="3" s="1"/>
  <c r="AB120" i="3"/>
  <c r="AC120" i="3" s="1"/>
  <c r="AD120" i="3" s="1"/>
  <c r="AF120" i="3" s="1"/>
  <c r="W120" i="3" s="1"/>
  <c r="Z165" i="3"/>
  <c r="Y155" i="3"/>
  <c r="AE155" i="3" s="1"/>
  <c r="Y18" i="3"/>
  <c r="Y138" i="3"/>
  <c r="AE138" i="3" s="1"/>
  <c r="AA251" i="3"/>
  <c r="Z235" i="3"/>
  <c r="AB181" i="3"/>
  <c r="AC181" i="3" s="1"/>
  <c r="AD181" i="3" s="1"/>
  <c r="AF181" i="3" s="1"/>
  <c r="W181" i="3" s="1"/>
  <c r="AB116" i="3"/>
  <c r="AC116" i="3" s="1"/>
  <c r="AD116" i="3" s="1"/>
  <c r="AF116" i="3" s="1"/>
  <c r="W116" i="3" s="1"/>
  <c r="Z136" i="3"/>
  <c r="Y209" i="3"/>
  <c r="AE209" i="3" s="1"/>
  <c r="Z173" i="3"/>
  <c r="AB217" i="3"/>
  <c r="AC217" i="3" s="1"/>
  <c r="AD217" i="3" s="1"/>
  <c r="AF217" i="3" s="1"/>
  <c r="W217" i="3" s="1"/>
  <c r="AB99" i="3"/>
  <c r="AC99" i="3" s="1"/>
  <c r="AD99" i="3" s="1"/>
  <c r="AF99" i="3" s="1"/>
  <c r="W99" i="3" s="1"/>
  <c r="AB186" i="3"/>
  <c r="AC186" i="3" s="1"/>
  <c r="AD186" i="3" s="1"/>
  <c r="AF186" i="3" s="1"/>
  <c r="W186" i="3" s="1"/>
  <c r="Y103" i="3"/>
  <c r="AE103" i="3" s="1"/>
  <c r="AA103" i="3"/>
  <c r="AA26" i="3"/>
  <c r="AA114" i="3"/>
  <c r="Z176" i="3"/>
  <c r="Y244" i="3"/>
  <c r="AE244" i="3" s="1"/>
  <c r="Z101" i="3"/>
  <c r="AA39" i="3"/>
  <c r="Z79" i="3"/>
  <c r="AB200" i="3"/>
  <c r="AC200" i="3" s="1"/>
  <c r="AD200" i="3" s="1"/>
  <c r="AF200" i="3" s="1"/>
  <c r="W200" i="3" s="1"/>
  <c r="AA232" i="3"/>
  <c r="AA53" i="3"/>
  <c r="Y29" i="3"/>
  <c r="AE29" i="3" s="1"/>
  <c r="AB87" i="3"/>
  <c r="AC87" i="3" s="1"/>
  <c r="AD87" i="3" s="1"/>
  <c r="AF87" i="3" s="1"/>
  <c r="W87" i="3" s="1"/>
  <c r="AA72" i="3"/>
  <c r="Y70" i="3"/>
  <c r="AE70" i="3" s="1"/>
  <c r="AB83" i="3"/>
  <c r="AC83" i="3" s="1"/>
  <c r="AD83" i="3" s="1"/>
  <c r="AF83" i="3" s="1"/>
  <c r="W83" i="3" s="1"/>
  <c r="AA29" i="3"/>
  <c r="Z117" i="3"/>
  <c r="Y152" i="3"/>
  <c r="AE152" i="3" s="1"/>
  <c r="AB177" i="3"/>
  <c r="AC177" i="3" s="1"/>
  <c r="AD177" i="3" s="1"/>
  <c r="AF177" i="3" s="1"/>
  <c r="W177" i="3" s="1"/>
  <c r="AA132" i="3"/>
  <c r="AA192" i="3"/>
  <c r="Z21" i="3"/>
  <c r="AB170" i="3"/>
  <c r="AC170" i="3" s="1"/>
  <c r="AD170" i="3" s="1"/>
  <c r="AF170" i="3" s="1"/>
  <c r="W170" i="3" s="1"/>
  <c r="Y15" i="3"/>
  <c r="AE15" i="3" s="1"/>
  <c r="AA188" i="3"/>
  <c r="AA189" i="3"/>
  <c r="Z108" i="3"/>
  <c r="AA151" i="3"/>
  <c r="AA85" i="3"/>
  <c r="AA21" i="3"/>
  <c r="AB41" i="3"/>
  <c r="AC41" i="3" s="1"/>
  <c r="AD41" i="3" s="1"/>
  <c r="AF41" i="3" s="1"/>
  <c r="W41" i="3" s="1"/>
  <c r="AA40" i="3"/>
  <c r="Y239" i="3"/>
  <c r="AE239" i="3" s="1"/>
  <c r="Z247" i="3"/>
  <c r="AB195" i="3"/>
  <c r="AC195" i="3" s="1"/>
  <c r="AD195" i="3" s="1"/>
  <c r="AF195" i="3" s="1"/>
  <c r="W195" i="3" s="1"/>
  <c r="Z243" i="3"/>
  <c r="Z211" i="3"/>
  <c r="AA131" i="3"/>
  <c r="AB62" i="3"/>
  <c r="AC62" i="3" s="1"/>
  <c r="AD62" i="3" s="1"/>
  <c r="AF62" i="3" s="1"/>
  <c r="W62" i="3" s="1"/>
  <c r="AA197" i="3"/>
  <c r="Z174" i="3"/>
  <c r="Z100" i="3"/>
  <c r="Y23" i="3"/>
  <c r="AA219" i="3"/>
  <c r="AB205" i="3"/>
  <c r="AC205" i="3" s="1"/>
  <c r="AD205" i="3" s="1"/>
  <c r="AF205" i="3" s="1"/>
  <c r="W205" i="3" s="1"/>
  <c r="AA171" i="3"/>
  <c r="AB206" i="3"/>
  <c r="AC206" i="3" s="1"/>
  <c r="AD206" i="3" s="1"/>
  <c r="AF206" i="3" s="1"/>
  <c r="W206" i="3" s="1"/>
  <c r="Y13" i="3"/>
  <c r="AE13" i="3" s="1"/>
  <c r="AB119" i="3"/>
  <c r="AC119" i="3" s="1"/>
  <c r="AD119" i="3" s="1"/>
  <c r="AF119" i="3" s="1"/>
  <c r="W119" i="3" s="1"/>
  <c r="Z53" i="3"/>
  <c r="Y66" i="3"/>
  <c r="AE66" i="3" s="1"/>
  <c r="Y50" i="3"/>
  <c r="AE50" i="3" s="1"/>
  <c r="Z207" i="3"/>
  <c r="Z249" i="3"/>
  <c r="AA56" i="3"/>
  <c r="Y65" i="3"/>
  <c r="AE65" i="3" s="1"/>
  <c r="AB28" i="3"/>
  <c r="AC28" i="3" s="1"/>
  <c r="AD28" i="3" s="1"/>
  <c r="AF28" i="3" s="1"/>
  <c r="W28" i="3" s="1"/>
  <c r="Y177" i="3"/>
  <c r="AE177" i="3" s="1"/>
  <c r="Z212" i="3"/>
  <c r="Y252" i="3"/>
  <c r="AE252" i="3" s="1"/>
  <c r="Z6" i="3"/>
  <c r="AB138" i="3"/>
  <c r="AC138" i="3" s="1"/>
  <c r="AD138" i="3" s="1"/>
  <c r="AF138" i="3" s="1"/>
  <c r="W138" i="3" s="1"/>
  <c r="Y64" i="3"/>
  <c r="AE64" i="3" s="1"/>
  <c r="AB20" i="3"/>
  <c r="AC20" i="3" s="1"/>
  <c r="AD20" i="3" s="1"/>
  <c r="AF20" i="3" s="1"/>
  <c r="W20" i="3" s="1"/>
  <c r="AA184" i="3"/>
  <c r="AA46" i="3"/>
  <c r="Z248" i="3"/>
  <c r="AB81" i="3"/>
  <c r="AC81" i="3" s="1"/>
  <c r="AD81" i="3" s="1"/>
  <c r="AF81" i="3" s="1"/>
  <c r="W81" i="3" s="1"/>
  <c r="Z228" i="3"/>
  <c r="Z208" i="3"/>
  <c r="Z245" i="3"/>
  <c r="Y243" i="3"/>
  <c r="AE243" i="3" s="1"/>
  <c r="AA147" i="3"/>
  <c r="AA230" i="3"/>
  <c r="Y168" i="3"/>
  <c r="AE168" i="3" s="1"/>
  <c r="Z73" i="3"/>
  <c r="Z137" i="3"/>
  <c r="AA202" i="3"/>
  <c r="AB126" i="3"/>
  <c r="AC126" i="3" s="1"/>
  <c r="AD126" i="3" s="1"/>
  <c r="AF126" i="3" s="1"/>
  <c r="W126" i="3" s="1"/>
  <c r="Z175" i="3"/>
  <c r="AB118" i="3"/>
  <c r="AC118" i="3" s="1"/>
  <c r="AD118" i="3" s="1"/>
  <c r="AF118" i="3" s="1"/>
  <c r="W118" i="3" s="1"/>
  <c r="AB162" i="3"/>
  <c r="AC162" i="3" s="1"/>
  <c r="AD162" i="3" s="1"/>
  <c r="AF162" i="3" s="1"/>
  <c r="W162" i="3" s="1"/>
  <c r="AA9" i="3"/>
  <c r="AB121" i="3"/>
  <c r="AC121" i="3" s="1"/>
  <c r="AD121" i="3" s="1"/>
  <c r="AF121" i="3" s="1"/>
  <c r="W121" i="3" s="1"/>
  <c r="Y46" i="3"/>
  <c r="AE46" i="3" s="1"/>
  <c r="Z112" i="3"/>
  <c r="Y89" i="3"/>
  <c r="AE89" i="3" s="1"/>
  <c r="Y68" i="3"/>
  <c r="AE68" i="3" s="1"/>
  <c r="AB75" i="3"/>
  <c r="AC75" i="3" s="1"/>
  <c r="AD75" i="3" s="1"/>
  <c r="AF75" i="3" s="1"/>
  <c r="W75" i="3" s="1"/>
  <c r="Z199" i="3"/>
  <c r="Z142" i="3"/>
  <c r="Y39" i="3"/>
  <c r="AE39" i="3" s="1"/>
  <c r="Z106" i="3"/>
  <c r="Z89" i="3"/>
  <c r="AA207" i="3"/>
  <c r="Z127" i="3"/>
  <c r="Z31" i="3"/>
  <c r="Y189" i="3"/>
  <c r="AE189" i="3" s="1"/>
  <c r="AB27" i="3"/>
  <c r="AC27" i="3" s="1"/>
  <c r="AD27" i="3" s="1"/>
  <c r="AF27" i="3" s="1"/>
  <c r="W27" i="3" s="1"/>
  <c r="AA32" i="3"/>
  <c r="AA179" i="3"/>
  <c r="AB235" i="3"/>
  <c r="AC235" i="3" s="1"/>
  <c r="AD235" i="3" s="1"/>
  <c r="AF235" i="3" s="1"/>
  <c r="W235" i="3" s="1"/>
  <c r="Y32" i="3"/>
  <c r="AE32" i="3" s="1"/>
  <c r="Y161" i="3"/>
  <c r="AE161" i="3" s="1"/>
  <c r="AA146" i="3"/>
  <c r="AA176" i="3"/>
  <c r="Y116" i="3"/>
  <c r="AE116" i="3" s="1"/>
  <c r="AA140" i="3"/>
  <c r="Y131" i="3"/>
  <c r="AE131" i="3" s="1"/>
  <c r="Z168" i="3"/>
  <c r="Z223" i="3"/>
  <c r="Z209" i="3"/>
  <c r="Z35" i="3"/>
  <c r="Z121" i="3"/>
  <c r="AA94" i="3"/>
  <c r="AB26" i="3"/>
  <c r="AC26" i="3" s="1"/>
  <c r="AD26" i="3" s="1"/>
  <c r="AF26" i="3" s="1"/>
  <c r="W26" i="3" s="1"/>
  <c r="AB201" i="3"/>
  <c r="AC201" i="3" s="1"/>
  <c r="AD201" i="3" s="1"/>
  <c r="AF201" i="3" s="1"/>
  <c r="W201" i="3" s="1"/>
  <c r="AA137" i="3"/>
  <c r="AA239" i="3"/>
  <c r="AA210" i="3"/>
  <c r="Z230" i="3"/>
  <c r="AA223" i="3"/>
  <c r="Y247" i="3"/>
  <c r="AE247" i="3" s="1"/>
  <c r="AB16" i="3"/>
  <c r="AC16" i="3" s="1"/>
  <c r="AD16" i="3" s="1"/>
  <c r="AF16" i="3" s="1"/>
  <c r="W16" i="3" s="1"/>
  <c r="AB97" i="3"/>
  <c r="AC97" i="3" s="1"/>
  <c r="AD97" i="3" s="1"/>
  <c r="AF97" i="3" s="1"/>
  <c r="W97" i="3" s="1"/>
  <c r="Y115" i="3"/>
  <c r="AE115" i="3" s="1"/>
  <c r="AA224" i="3"/>
  <c r="Z64" i="3"/>
  <c r="AB147" i="3"/>
  <c r="AC147" i="3" s="1"/>
  <c r="AD147" i="3" s="1"/>
  <c r="AF147" i="3" s="1"/>
  <c r="W147" i="3" s="1"/>
  <c r="Y119" i="3"/>
  <c r="AE119" i="3" s="1"/>
  <c r="Y16" i="3"/>
  <c r="AE16" i="3" s="1"/>
  <c r="Z222" i="3"/>
  <c r="AB49" i="3"/>
  <c r="AC49" i="3" s="1"/>
  <c r="AD49" i="3" s="1"/>
  <c r="AF49" i="3" s="1"/>
  <c r="W49" i="3" s="1"/>
  <c r="Y160" i="3"/>
  <c r="AE160" i="3" s="1"/>
  <c r="Y146" i="3"/>
  <c r="AE146" i="3" s="1"/>
  <c r="Y37" i="3"/>
  <c r="AE37" i="3" s="1"/>
  <c r="Y42" i="3"/>
  <c r="AE42" i="3" s="1"/>
  <c r="Z103" i="3"/>
  <c r="AB146" i="3"/>
  <c r="AC146" i="3" s="1"/>
  <c r="AD146" i="3" s="1"/>
  <c r="AF146" i="3" s="1"/>
  <c r="W146" i="3" s="1"/>
  <c r="Z229" i="3"/>
  <c r="AA242" i="3"/>
  <c r="Y204" i="3"/>
  <c r="AE204" i="3" s="1"/>
  <c r="AA104" i="3"/>
  <c r="Y140" i="3"/>
  <c r="AE140" i="3" s="1"/>
  <c r="Z166" i="3"/>
  <c r="Y254" i="3"/>
  <c r="AE254" i="3" s="1"/>
  <c r="AB241" i="3"/>
  <c r="AC241" i="3" s="1"/>
  <c r="AD241" i="3" s="1"/>
  <c r="AF241" i="3" s="1"/>
  <c r="W241" i="3" s="1"/>
  <c r="Z190" i="3"/>
  <c r="AB149" i="3"/>
  <c r="AC149" i="3" s="1"/>
  <c r="AD149" i="3" s="1"/>
  <c r="AF149" i="3" s="1"/>
  <c r="W149" i="3" s="1"/>
  <c r="Z167" i="3"/>
  <c r="AB168" i="3"/>
  <c r="AC168" i="3" s="1"/>
  <c r="AD168" i="3" s="1"/>
  <c r="AF168" i="3" s="1"/>
  <c r="W168" i="3" s="1"/>
  <c r="Y144" i="3"/>
  <c r="AE144" i="3" s="1"/>
  <c r="Z237" i="3"/>
  <c r="AA237" i="3"/>
  <c r="AB43" i="3"/>
  <c r="AC43" i="3" s="1"/>
  <c r="AD43" i="3" s="1"/>
  <c r="AF43" i="3" s="1"/>
  <c r="W43" i="3" s="1"/>
  <c r="Y253" i="3"/>
  <c r="AE253" i="3" s="1"/>
  <c r="AB245" i="3"/>
  <c r="AC245" i="3" s="1"/>
  <c r="AD245" i="3" s="1"/>
  <c r="AF245" i="3" s="1"/>
  <c r="W245" i="3" s="1"/>
  <c r="Y38" i="3"/>
  <c r="AE38" i="3" s="1"/>
  <c r="AB101" i="3"/>
  <c r="AC101" i="3" s="1"/>
  <c r="AD101" i="3" s="1"/>
  <c r="AF101" i="3" s="1"/>
  <c r="W101" i="3" s="1"/>
  <c r="AA206" i="3"/>
  <c r="Y41" i="3"/>
  <c r="AE41" i="3" s="1"/>
  <c r="AB151" i="3"/>
  <c r="AC151" i="3" s="1"/>
  <c r="AD151" i="3" s="1"/>
  <c r="AF151" i="3" s="1"/>
  <c r="W151" i="3" s="1"/>
  <c r="Z204" i="3"/>
  <c r="AB55" i="3"/>
  <c r="AC55" i="3" s="1"/>
  <c r="AD55" i="3" s="1"/>
  <c r="AF55" i="3" s="1"/>
  <c r="W55" i="3" s="1"/>
  <c r="AA79" i="3"/>
  <c r="AB188" i="3"/>
  <c r="AC188" i="3" s="1"/>
  <c r="AD188" i="3" s="1"/>
  <c r="AF188" i="3" s="1"/>
  <c r="W188" i="3" s="1"/>
  <c r="Z162" i="3"/>
  <c r="AA89" i="3"/>
  <c r="Y182" i="3"/>
  <c r="AE182" i="3" s="1"/>
  <c r="AA152" i="3"/>
  <c r="AA112" i="3"/>
  <c r="Y220" i="3"/>
  <c r="AE220" i="3" s="1"/>
  <c r="AB237" i="3"/>
  <c r="AC237" i="3" s="1"/>
  <c r="AD237" i="3" s="1"/>
  <c r="AF237" i="3" s="1"/>
  <c r="W237" i="3" s="1"/>
  <c r="Y128" i="3"/>
  <c r="AE128" i="3" s="1"/>
  <c r="Y186" i="3"/>
  <c r="AE186" i="3" s="1"/>
  <c r="Y85" i="3"/>
  <c r="AE85" i="3" s="1"/>
  <c r="AB239" i="3"/>
  <c r="AC239" i="3" s="1"/>
  <c r="AD239" i="3" s="1"/>
  <c r="AF239" i="3" s="1"/>
  <c r="W239" i="3" s="1"/>
  <c r="AB98" i="3"/>
  <c r="AC98" i="3" s="1"/>
  <c r="AD98" i="3" s="1"/>
  <c r="AF98" i="3" s="1"/>
  <c r="W98" i="3" s="1"/>
  <c r="Z51" i="3"/>
  <c r="AB250" i="3"/>
  <c r="AC250" i="3" s="1"/>
  <c r="AD250" i="3" s="1"/>
  <c r="AF250" i="3" s="1"/>
  <c r="W250" i="3" s="1"/>
  <c r="Z255" i="3"/>
  <c r="Z183" i="3"/>
  <c r="AA65" i="3"/>
  <c r="AA238" i="3"/>
  <c r="AB50" i="3"/>
  <c r="AC50" i="3" s="1"/>
  <c r="AD50" i="3" s="1"/>
  <c r="AF50" i="3" s="1"/>
  <c r="W50" i="3" s="1"/>
  <c r="AB34" i="3"/>
  <c r="AC34" i="3" s="1"/>
  <c r="AD34" i="3" s="1"/>
  <c r="AF34" i="3" s="1"/>
  <c r="W34" i="3" s="1"/>
  <c r="Y101" i="3"/>
  <c r="AE101" i="3" s="1"/>
  <c r="AA122" i="3"/>
  <c r="Y11" i="3"/>
  <c r="AA101" i="3"/>
  <c r="AA246" i="3"/>
  <c r="AA228" i="3"/>
  <c r="Y83" i="3"/>
  <c r="AE83" i="3" s="1"/>
  <c r="AA234" i="3"/>
  <c r="Z227" i="3"/>
  <c r="AB110" i="3"/>
  <c r="AC110" i="3" s="1"/>
  <c r="AD110" i="3" s="1"/>
  <c r="AF110" i="3" s="1"/>
  <c r="W110" i="3" s="1"/>
  <c r="Z181" i="3"/>
  <c r="AB71" i="3"/>
  <c r="AC71" i="3" s="1"/>
  <c r="AD71" i="3" s="1"/>
  <c r="AF71" i="3" s="1"/>
  <c r="W71" i="3" s="1"/>
  <c r="Z13" i="3"/>
  <c r="AA93" i="3"/>
  <c r="AB152" i="3"/>
  <c r="AC152" i="3" s="1"/>
  <c r="AD152" i="3" s="1"/>
  <c r="AF152" i="3" s="1"/>
  <c r="W152" i="3" s="1"/>
  <c r="Y47" i="3"/>
  <c r="AE47" i="3" s="1"/>
  <c r="Y9" i="3"/>
  <c r="AA117" i="3"/>
  <c r="AA235" i="3"/>
  <c r="AB211" i="3"/>
  <c r="AC211" i="3" s="1"/>
  <c r="AD211" i="3" s="1"/>
  <c r="AF211" i="3" s="1"/>
  <c r="W211" i="3" s="1"/>
  <c r="AA142" i="3"/>
  <c r="Y166" i="3"/>
  <c r="AE166" i="3" s="1"/>
  <c r="AA28" i="3"/>
  <c r="Y80" i="3"/>
  <c r="AE80" i="3" s="1"/>
  <c r="AB187" i="3"/>
  <c r="AC187" i="3" s="1"/>
  <c r="AD187" i="3" s="1"/>
  <c r="AF187" i="3" s="1"/>
  <c r="W187" i="3" s="1"/>
  <c r="Y226" i="3"/>
  <c r="AE226" i="3" s="1"/>
  <c r="AA254" i="3"/>
  <c r="AB141" i="3"/>
  <c r="AC141" i="3" s="1"/>
  <c r="AD141" i="3" s="1"/>
  <c r="AF141" i="3" s="1"/>
  <c r="W141" i="3" s="1"/>
  <c r="AA12" i="3"/>
  <c r="AB73" i="3"/>
  <c r="AC73" i="3" s="1"/>
  <c r="AD73" i="3" s="1"/>
  <c r="AF73" i="3" s="1"/>
  <c r="W73" i="3" s="1"/>
  <c r="AA178" i="3"/>
  <c r="Z28" i="3"/>
  <c r="AB232" i="3"/>
  <c r="AC232" i="3" s="1"/>
  <c r="AD232" i="3" s="1"/>
  <c r="AF232" i="3" s="1"/>
  <c r="W232" i="3" s="1"/>
  <c r="Z71" i="3"/>
  <c r="Z141" i="3"/>
  <c r="Y72" i="3"/>
  <c r="AE72" i="3" s="1"/>
  <c r="AA127" i="3"/>
  <c r="AB128" i="3"/>
  <c r="AC128" i="3" s="1"/>
  <c r="AD128" i="3" s="1"/>
  <c r="AF128" i="3" s="1"/>
  <c r="W128" i="3" s="1"/>
  <c r="Z40" i="3"/>
  <c r="Y145" i="3"/>
  <c r="AE145" i="3" s="1"/>
  <c r="AA71" i="3"/>
  <c r="AA107" i="3"/>
  <c r="AA220" i="3"/>
  <c r="Y12" i="3"/>
  <c r="Y75" i="3"/>
  <c r="AE75" i="3" s="1"/>
  <c r="Z147" i="3"/>
  <c r="Z97" i="3"/>
  <c r="Y183" i="3"/>
  <c r="AE183" i="3" s="1"/>
  <c r="Y178" i="3"/>
  <c r="AE178" i="3" s="1"/>
  <c r="AA58" i="3"/>
  <c r="Z58" i="3"/>
  <c r="AB51" i="3"/>
  <c r="AC51" i="3" s="1"/>
  <c r="AD51" i="3" s="1"/>
  <c r="AF51" i="3" s="1"/>
  <c r="W51" i="3" s="1"/>
  <c r="AB175" i="3"/>
  <c r="AC175" i="3" s="1"/>
  <c r="AD175" i="3" s="1"/>
  <c r="AF175" i="3" s="1"/>
  <c r="W175" i="3" s="1"/>
  <c r="AA60" i="3"/>
  <c r="Z18" i="3"/>
  <c r="AB215" i="3"/>
  <c r="AC215" i="3" s="1"/>
  <c r="AD215" i="3" s="1"/>
  <c r="AF215" i="3" s="1"/>
  <c r="W215" i="3" s="1"/>
  <c r="Z192" i="3"/>
  <c r="Y159" i="3"/>
  <c r="AE159" i="3" s="1"/>
  <c r="AB94" i="3"/>
  <c r="AC94" i="3" s="1"/>
  <c r="AD94" i="3" s="1"/>
  <c r="AF94" i="3" s="1"/>
  <c r="W94" i="3" s="1"/>
  <c r="Y99" i="3"/>
  <c r="AE99" i="3" s="1"/>
  <c r="AA144" i="3"/>
  <c r="AB45" i="3"/>
  <c r="AC45" i="3" s="1"/>
  <c r="AD45" i="3" s="1"/>
  <c r="AF45" i="3" s="1"/>
  <c r="W45" i="3" s="1"/>
  <c r="Z214" i="3"/>
  <c r="Y24" i="3"/>
  <c r="AE24" i="3" s="1"/>
  <c r="Y201" i="3"/>
  <c r="AE201" i="3" s="1"/>
  <c r="Z49" i="3"/>
  <c r="AA37" i="3"/>
  <c r="Y173" i="3"/>
  <c r="AE173" i="3" s="1"/>
  <c r="Y78" i="3"/>
  <c r="AE78" i="3" s="1"/>
  <c r="Z160" i="3"/>
  <c r="Z72" i="3"/>
  <c r="Z187" i="3"/>
  <c r="AB57" i="3"/>
  <c r="AC57" i="3" s="1"/>
  <c r="AD57" i="3" s="1"/>
  <c r="AF57" i="3" s="1"/>
  <c r="W57" i="3" s="1"/>
  <c r="AA24" i="3"/>
  <c r="AB21" i="3"/>
  <c r="AC21" i="3" s="1"/>
  <c r="AA41" i="3"/>
  <c r="Y96" i="3"/>
  <c r="AE96" i="3" s="1"/>
  <c r="AB18" i="3"/>
  <c r="AC18" i="3" s="1"/>
  <c r="AB253" i="3"/>
  <c r="AC253" i="3" s="1"/>
  <c r="AD253" i="3" s="1"/>
  <c r="AF253" i="3" s="1"/>
  <c r="W253" i="3" s="1"/>
  <c r="AB238" i="3"/>
  <c r="AC238" i="3" s="1"/>
  <c r="AD238" i="3" s="1"/>
  <c r="AF238" i="3" s="1"/>
  <c r="W238" i="3" s="1"/>
  <c r="Z122" i="3"/>
  <c r="Z241" i="3"/>
  <c r="Z126" i="3"/>
  <c r="Z111" i="3"/>
  <c r="AA62" i="3"/>
  <c r="Y53" i="3"/>
  <c r="AE53" i="3" s="1"/>
  <c r="Y195" i="3"/>
  <c r="AE195" i="3" s="1"/>
  <c r="Y246" i="3"/>
  <c r="AE246" i="3" s="1"/>
  <c r="AB176" i="3"/>
  <c r="AC176" i="3" s="1"/>
  <c r="AD176" i="3" s="1"/>
  <c r="AF176" i="3" s="1"/>
  <c r="W176" i="3" s="1"/>
  <c r="AA125" i="3"/>
  <c r="AB134" i="3"/>
  <c r="AC134" i="3" s="1"/>
  <c r="AD134" i="3" s="1"/>
  <c r="AF134" i="3" s="1"/>
  <c r="W134" i="3" s="1"/>
  <c r="AB171" i="3"/>
  <c r="AC171" i="3" s="1"/>
  <c r="AD171" i="3" s="1"/>
  <c r="AF171" i="3" s="1"/>
  <c r="W171" i="3" s="1"/>
  <c r="AA247" i="3"/>
  <c r="AA80" i="3"/>
  <c r="AB244" i="3"/>
  <c r="AC244" i="3" s="1"/>
  <c r="AD244" i="3" s="1"/>
  <c r="AF244" i="3" s="1"/>
  <c r="W244" i="3" s="1"/>
  <c r="Z99" i="3"/>
  <c r="Z86" i="3"/>
  <c r="AA165" i="3"/>
  <c r="Y94" i="3"/>
  <c r="AE94" i="3" s="1"/>
  <c r="AB185" i="3"/>
  <c r="AC185" i="3" s="1"/>
  <c r="AD185" i="3" s="1"/>
  <c r="AF185" i="3" s="1"/>
  <c r="W185" i="3" s="1"/>
  <c r="AA138" i="3"/>
  <c r="AB114" i="3"/>
  <c r="AC114" i="3" s="1"/>
  <c r="AD114" i="3" s="1"/>
  <c r="AF114" i="3" s="1"/>
  <c r="W114" i="3" s="1"/>
  <c r="AB105" i="3"/>
  <c r="AC105" i="3" s="1"/>
  <c r="AD105" i="3" s="1"/>
  <c r="AF105" i="3" s="1"/>
  <c r="W105" i="3" s="1"/>
  <c r="Y26" i="3"/>
  <c r="AE26" i="3" s="1"/>
  <c r="AA216" i="3"/>
  <c r="AB184" i="3"/>
  <c r="AC184" i="3" s="1"/>
  <c r="AD184" i="3" s="1"/>
  <c r="AF184" i="3" s="1"/>
  <c r="W184" i="3" s="1"/>
  <c r="Z43" i="3"/>
  <c r="Y229" i="3"/>
  <c r="AE229" i="3" s="1"/>
  <c r="AA213" i="3"/>
  <c r="Z98" i="3"/>
  <c r="Z224" i="3"/>
  <c r="AB249" i="3"/>
  <c r="AC249" i="3" s="1"/>
  <c r="AD249" i="3" s="1"/>
  <c r="AF249" i="3" s="1"/>
  <c r="W249" i="3" s="1"/>
  <c r="Z110" i="3"/>
  <c r="Y249" i="3"/>
  <c r="AE249" i="3" s="1"/>
  <c r="Y170" i="3"/>
  <c r="AE170" i="3" s="1"/>
  <c r="AA231" i="3"/>
  <c r="AA64" i="3"/>
  <c r="AA217" i="3"/>
  <c r="AA45" i="3"/>
  <c r="AA73" i="3"/>
  <c r="AB102" i="3"/>
  <c r="AC102" i="3" s="1"/>
  <c r="AD102" i="3" s="1"/>
  <c r="AF102" i="3" s="1"/>
  <c r="W102" i="3" s="1"/>
  <c r="Z159" i="3"/>
  <c r="Y158" i="3"/>
  <c r="AE158" i="3" s="1"/>
  <c r="AB29" i="3"/>
  <c r="AC29" i="3" s="1"/>
  <c r="AD29" i="3" s="1"/>
  <c r="AF29" i="3" s="1"/>
  <c r="W29" i="3" s="1"/>
  <c r="AB210" i="3"/>
  <c r="AC210" i="3" s="1"/>
  <c r="AD210" i="3" s="1"/>
  <c r="AF210" i="3" s="1"/>
  <c r="W210" i="3" s="1"/>
  <c r="Z148" i="3"/>
  <c r="AA51" i="3"/>
  <c r="Y84" i="3"/>
  <c r="AE84" i="3" s="1"/>
  <c r="AA123" i="3"/>
  <c r="AB221" i="3"/>
  <c r="AC221" i="3" s="1"/>
  <c r="AD221" i="3" s="1"/>
  <c r="AF221" i="3" s="1"/>
  <c r="W221" i="3" s="1"/>
  <c r="Y163" i="3"/>
  <c r="AE163" i="3" s="1"/>
  <c r="Z84" i="3"/>
  <c r="AB203" i="3"/>
  <c r="AC203" i="3" s="1"/>
  <c r="AD203" i="3" s="1"/>
  <c r="AF203" i="3" s="1"/>
  <c r="W203" i="3" s="1"/>
  <c r="AA253" i="3"/>
  <c r="AB145" i="3"/>
  <c r="AC145" i="3" s="1"/>
  <c r="AD145" i="3" s="1"/>
  <c r="AF145" i="3" s="1"/>
  <c r="W145" i="3" s="1"/>
  <c r="Z215" i="3"/>
  <c r="AA134" i="3"/>
  <c r="Z80" i="3"/>
  <c r="AA108" i="3"/>
  <c r="AA141" i="3"/>
  <c r="Z156" i="3"/>
  <c r="Y100" i="3"/>
  <c r="AE100" i="3" s="1"/>
  <c r="AB92" i="3"/>
  <c r="AC92" i="3" s="1"/>
  <c r="AD92" i="3" s="1"/>
  <c r="AF92" i="3" s="1"/>
  <c r="W92" i="3" s="1"/>
  <c r="AA116" i="3"/>
  <c r="Y251" i="3"/>
  <c r="AE251" i="3" s="1"/>
  <c r="Z124" i="3"/>
  <c r="Y176" i="3"/>
  <c r="AE176" i="3" s="1"/>
  <c r="Z91" i="3"/>
  <c r="Y151" i="3"/>
  <c r="AE151" i="3" s="1"/>
  <c r="AA36" i="3"/>
  <c r="AA233" i="3"/>
  <c r="AA248" i="3"/>
  <c r="Y237" i="3"/>
  <c r="AE237" i="3" s="1"/>
  <c r="Z217" i="3"/>
  <c r="Y198" i="3"/>
  <c r="AE198" i="3" s="1"/>
  <c r="Y90" i="3"/>
  <c r="AE90" i="3" s="1"/>
  <c r="AB7" i="3"/>
  <c r="AC7" i="3" s="1"/>
  <c r="AD7" i="3" s="1"/>
  <c r="AF7" i="3" s="1"/>
  <c r="W7" i="3" s="1"/>
  <c r="AA222" i="3"/>
  <c r="AB15" i="3"/>
  <c r="AC15" i="3" s="1"/>
  <c r="AD15" i="3" s="1"/>
  <c r="AF15" i="3" s="1"/>
  <c r="W15" i="3" s="1"/>
  <c r="AA130" i="3"/>
  <c r="Y235" i="3"/>
  <c r="AE235" i="3" s="1"/>
  <c r="Y221" i="3"/>
  <c r="AE221" i="3" s="1"/>
  <c r="Y169" i="3"/>
  <c r="AE169" i="3" s="1"/>
  <c r="Z150" i="3"/>
  <c r="Y91" i="3"/>
  <c r="AE91" i="3" s="1"/>
  <c r="Y149" i="3"/>
  <c r="AE149" i="3" s="1"/>
  <c r="AB219" i="3"/>
  <c r="AC219" i="3" s="1"/>
  <c r="AD219" i="3" s="1"/>
  <c r="AF219" i="3" s="1"/>
  <c r="W219" i="3" s="1"/>
  <c r="Z96" i="3"/>
  <c r="AB61" i="3"/>
  <c r="AC61" i="3" s="1"/>
  <c r="AD61" i="3" s="1"/>
  <c r="AF61" i="3" s="1"/>
  <c r="W61" i="3" s="1"/>
  <c r="Z7" i="3"/>
  <c r="Y153" i="3"/>
  <c r="AE153" i="3" s="1"/>
  <c r="AB222" i="3"/>
  <c r="AC222" i="3" s="1"/>
  <c r="AD222" i="3" s="1"/>
  <c r="AF222" i="3" s="1"/>
  <c r="W222" i="3" s="1"/>
  <c r="AB164" i="3"/>
  <c r="AC164" i="3" s="1"/>
  <c r="AD164" i="3" s="1"/>
  <c r="AF164" i="3" s="1"/>
  <c r="W164" i="3" s="1"/>
  <c r="Y206" i="3"/>
  <c r="AE206" i="3" s="1"/>
  <c r="Z120" i="3"/>
  <c r="AB30" i="3"/>
  <c r="AC30" i="3" s="1"/>
  <c r="AD30" i="3" s="1"/>
  <c r="AF30" i="3" s="1"/>
  <c r="W30" i="3" s="1"/>
  <c r="AA194" i="3"/>
  <c r="AA81" i="3"/>
  <c r="AA153" i="3"/>
  <c r="Y74" i="3"/>
  <c r="AE74" i="3" s="1"/>
  <c r="AB69" i="3"/>
  <c r="AC69" i="3" s="1"/>
  <c r="AD69" i="3" s="1"/>
  <c r="AF69" i="3" s="1"/>
  <c r="W69" i="3" s="1"/>
  <c r="Z37" i="3"/>
  <c r="Z179" i="3"/>
  <c r="AA25" i="3"/>
  <c r="Y104" i="3"/>
  <c r="AE104" i="3" s="1"/>
  <c r="AA18" i="3"/>
  <c r="Y10" i="3"/>
  <c r="AA50" i="3"/>
  <c r="Z157" i="3"/>
  <c r="Y174" i="3"/>
  <c r="AE174" i="3" s="1"/>
  <c r="Z144" i="3"/>
  <c r="Z226" i="3"/>
  <c r="AB109" i="3"/>
  <c r="AC109" i="3" s="1"/>
  <c r="AD109" i="3" s="1"/>
  <c r="AF109" i="3" s="1"/>
  <c r="W109" i="3" s="1"/>
  <c r="AB86" i="3"/>
  <c r="AC86" i="3" s="1"/>
  <c r="AD86" i="3" s="1"/>
  <c r="AF86" i="3" s="1"/>
  <c r="W86" i="3" s="1"/>
  <c r="Y202" i="3"/>
  <c r="AE202" i="3" s="1"/>
  <c r="Y59" i="3"/>
  <c r="AE59" i="3" s="1"/>
  <c r="Z92" i="3"/>
  <c r="Z78" i="3"/>
  <c r="AA66" i="3"/>
  <c r="AA14" i="3"/>
  <c r="Y63" i="3"/>
  <c r="AE63" i="3" s="1"/>
  <c r="Y164" i="3"/>
  <c r="AE164" i="3" s="1"/>
  <c r="AA150" i="3"/>
  <c r="AB46" i="3"/>
  <c r="AC46" i="3" s="1"/>
  <c r="AD46" i="3" s="1"/>
  <c r="AF46" i="3" s="1"/>
  <c r="W46" i="3" s="1"/>
  <c r="AB157" i="3"/>
  <c r="AC157" i="3" s="1"/>
  <c r="AD157" i="3" s="1"/>
  <c r="AF157" i="3" s="1"/>
  <c r="W157" i="3" s="1"/>
  <c r="AB229" i="3"/>
  <c r="AC229" i="3" s="1"/>
  <c r="AD229" i="3" s="1"/>
  <c r="AF229" i="3" s="1"/>
  <c r="W229" i="3" s="1"/>
  <c r="AB82" i="3"/>
  <c r="AC82" i="3" s="1"/>
  <c r="AD82" i="3" s="1"/>
  <c r="AF82" i="3" s="1"/>
  <c r="W82" i="3" s="1"/>
  <c r="Y212" i="3"/>
  <c r="AE212" i="3" s="1"/>
  <c r="AB180" i="3"/>
  <c r="AC180" i="3" s="1"/>
  <c r="AD180" i="3" s="1"/>
  <c r="AF180" i="3" s="1"/>
  <c r="W180" i="3" s="1"/>
  <c r="AA49" i="3"/>
  <c r="Z180" i="3"/>
  <c r="Z151" i="3"/>
  <c r="AA19" i="3"/>
  <c r="AB225" i="3"/>
  <c r="AC225" i="3" s="1"/>
  <c r="AD225" i="3" s="1"/>
  <c r="AF225" i="3" s="1"/>
  <c r="W225" i="3" s="1"/>
  <c r="AA229" i="3"/>
  <c r="Z67" i="3"/>
  <c r="Y141" i="3"/>
  <c r="AE141" i="3" s="1"/>
  <c r="Y248" i="3"/>
  <c r="AE248" i="3" s="1"/>
  <c r="AA149" i="3"/>
  <c r="Z198" i="3"/>
  <c r="Y6" i="3"/>
  <c r="AC6" i="3" s="1"/>
  <c r="AB42" i="3"/>
  <c r="AC42" i="3" s="1"/>
  <c r="AD42" i="3" s="1"/>
  <c r="AF42" i="3" s="1"/>
  <c r="W42" i="3" s="1"/>
  <c r="AB88" i="3"/>
  <c r="AC88" i="3" s="1"/>
  <c r="AD88" i="3" s="1"/>
  <c r="AF88" i="3" s="1"/>
  <c r="W88" i="3" s="1"/>
  <c r="Y217" i="3"/>
  <c r="AE217" i="3" s="1"/>
  <c r="AB14" i="3"/>
  <c r="AB60" i="3"/>
  <c r="AC60" i="3" s="1"/>
  <c r="AD60" i="3" s="1"/>
  <c r="AF60" i="3" s="1"/>
  <c r="W60" i="3" s="1"/>
  <c r="Z65" i="3"/>
  <c r="AA110" i="3"/>
  <c r="AA52" i="3"/>
  <c r="AA67" i="3"/>
  <c r="Y36" i="3"/>
  <c r="AE36" i="3" s="1"/>
  <c r="AA119" i="3"/>
  <c r="Z210" i="3"/>
  <c r="Y58" i="3"/>
  <c r="AE58" i="3" s="1"/>
  <c r="Z46" i="3"/>
  <c r="AB36" i="3"/>
  <c r="AC36" i="3" s="1"/>
  <c r="AD36" i="3" s="1"/>
  <c r="AF36" i="3" s="1"/>
  <c r="W36" i="3" s="1"/>
  <c r="AA200" i="3"/>
  <c r="Y156" i="3"/>
  <c r="AE156" i="3" s="1"/>
  <c r="AB247" i="3"/>
  <c r="AC247" i="3" s="1"/>
  <c r="AD247" i="3" s="1"/>
  <c r="AF247" i="3" s="1"/>
  <c r="W247" i="3" s="1"/>
  <c r="AA42" i="3"/>
  <c r="AA227" i="3"/>
  <c r="AA243" i="3"/>
  <c r="AA90" i="3"/>
  <c r="AA8" i="3"/>
  <c r="AB113" i="3"/>
  <c r="AC113" i="3" s="1"/>
  <c r="AD113" i="3" s="1"/>
  <c r="AF113" i="3" s="1"/>
  <c r="W113" i="3" s="1"/>
  <c r="AB218" i="3"/>
  <c r="AC218" i="3" s="1"/>
  <c r="AD218" i="3" s="1"/>
  <c r="AF218" i="3" s="1"/>
  <c r="W218" i="3" s="1"/>
  <c r="AB230" i="3"/>
  <c r="AC230" i="3" s="1"/>
  <c r="AD230" i="3" s="1"/>
  <c r="AF230" i="3" s="1"/>
  <c r="W230" i="3" s="1"/>
  <c r="Y77" i="3"/>
  <c r="AE77" i="3" s="1"/>
  <c r="AB158" i="3"/>
  <c r="AC158" i="3" s="1"/>
  <c r="AD158" i="3" s="1"/>
  <c r="AF158" i="3" s="1"/>
  <c r="W158" i="3" s="1"/>
  <c r="Z66" i="3"/>
  <c r="Z24" i="3"/>
  <c r="Z38" i="3"/>
  <c r="Z10" i="3"/>
  <c r="Y82" i="3"/>
  <c r="AE82" i="3" s="1"/>
  <c r="AB10" i="3"/>
  <c r="AA35" i="3"/>
  <c r="Y22" i="3"/>
  <c r="AE22" i="3" s="1"/>
  <c r="AB252" i="3"/>
  <c r="AC252" i="3" s="1"/>
  <c r="AD252" i="3" s="1"/>
  <c r="AF252" i="3" s="1"/>
  <c r="W252" i="3" s="1"/>
  <c r="Y187" i="3"/>
  <c r="AE187" i="3" s="1"/>
  <c r="Y105" i="3"/>
  <c r="AE105" i="3" s="1"/>
  <c r="AA162" i="3"/>
  <c r="AB172" i="3"/>
  <c r="AC172" i="3" s="1"/>
  <c r="AD172" i="3" s="1"/>
  <c r="AF172" i="3" s="1"/>
  <c r="W172" i="3" s="1"/>
  <c r="AA148" i="3"/>
  <c r="AB111" i="3"/>
  <c r="AC111" i="3" s="1"/>
  <c r="AD111" i="3" s="1"/>
  <c r="AF111" i="3" s="1"/>
  <c r="W111" i="3" s="1"/>
  <c r="AB209" i="3"/>
  <c r="AC209" i="3" s="1"/>
  <c r="AD209" i="3" s="1"/>
  <c r="AF209" i="3" s="1"/>
  <c r="W209" i="3" s="1"/>
  <c r="Y49" i="3"/>
  <c r="AE49" i="3" s="1"/>
  <c r="AB234" i="3"/>
  <c r="AC234" i="3" s="1"/>
  <c r="AD234" i="3" s="1"/>
  <c r="AF234" i="3" s="1"/>
  <c r="W234" i="3" s="1"/>
  <c r="AA34" i="3"/>
  <c r="AA95" i="3"/>
  <c r="Y108" i="3"/>
  <c r="AE108" i="3" s="1"/>
  <c r="AA61" i="3"/>
  <c r="Z23" i="3"/>
  <c r="AC23" i="3" s="1"/>
  <c r="AA191" i="3"/>
  <c r="Y133" i="3"/>
  <c r="AE133" i="3" s="1"/>
  <c r="AB11" i="3"/>
  <c r="AC11" i="3" s="1"/>
  <c r="AA159" i="3"/>
  <c r="Y142" i="3"/>
  <c r="AE142" i="3" s="1"/>
  <c r="Y184" i="3"/>
  <c r="AE184" i="3" s="1"/>
  <c r="AB213" i="3"/>
  <c r="AC213" i="3" s="1"/>
  <c r="AD213" i="3" s="1"/>
  <c r="AF213" i="3" s="1"/>
  <c r="W213" i="3" s="1"/>
  <c r="AB154" i="3"/>
  <c r="AC154" i="3" s="1"/>
  <c r="AD154" i="3" s="1"/>
  <c r="AF154" i="3" s="1"/>
  <c r="W154" i="3" s="1"/>
  <c r="AB235" i="2"/>
  <c r="AC235" i="2" s="1"/>
  <c r="AD235" i="2" s="1"/>
  <c r="AF235" i="2" s="1"/>
  <c r="W235" i="2" s="1"/>
  <c r="AA41" i="2"/>
  <c r="AA107" i="2"/>
  <c r="Y126" i="2"/>
  <c r="AE126" i="2" s="1"/>
  <c r="Z116" i="2"/>
  <c r="AB250" i="2"/>
  <c r="AC250" i="2" s="1"/>
  <c r="AD250" i="2" s="1"/>
  <c r="AF250" i="2" s="1"/>
  <c r="W250" i="2" s="1"/>
  <c r="Y45" i="2"/>
  <c r="AE45" i="2" s="1"/>
  <c r="AB108" i="2"/>
  <c r="AC108" i="2" s="1"/>
  <c r="AD108" i="2" s="1"/>
  <c r="AF108" i="2" s="1"/>
  <c r="W108" i="2" s="1"/>
  <c r="Y55" i="2"/>
  <c r="AE55" i="2" s="1"/>
  <c r="AB160" i="2"/>
  <c r="AC160" i="2" s="1"/>
  <c r="AD160" i="2" s="1"/>
  <c r="AF160" i="2" s="1"/>
  <c r="W160" i="2" s="1"/>
  <c r="Z124" i="2"/>
  <c r="AB188" i="2"/>
  <c r="AC188" i="2" s="1"/>
  <c r="AD188" i="2" s="1"/>
  <c r="AF188" i="2" s="1"/>
  <c r="W188" i="2" s="1"/>
  <c r="Y11" i="2"/>
  <c r="AB116" i="2"/>
  <c r="AC116" i="2" s="1"/>
  <c r="AD116" i="2" s="1"/>
  <c r="AF116" i="2" s="1"/>
  <c r="W116" i="2" s="1"/>
  <c r="Z21" i="2"/>
  <c r="AC21" i="2" s="1"/>
  <c r="AB113" i="2"/>
  <c r="AC113" i="2" s="1"/>
  <c r="AD113" i="2" s="1"/>
  <c r="AF113" i="2" s="1"/>
  <c r="W113" i="2" s="1"/>
  <c r="Y132" i="2"/>
  <c r="AE132" i="2" s="1"/>
  <c r="Y40" i="2"/>
  <c r="AE40" i="2" s="1"/>
  <c r="Z134" i="2"/>
  <c r="AA180" i="2"/>
  <c r="AA125" i="2"/>
  <c r="Z139" i="2"/>
  <c r="AA98" i="2"/>
  <c r="Y128" i="2"/>
  <c r="AE128" i="2" s="1"/>
  <c r="AA248" i="2"/>
  <c r="Z84" i="2"/>
  <c r="AA153" i="2"/>
  <c r="Y191" i="2"/>
  <c r="AE191" i="2" s="1"/>
  <c r="AA231" i="2"/>
  <c r="AA47" i="2"/>
  <c r="AA71" i="2"/>
  <c r="Y100" i="2"/>
  <c r="AE100" i="2" s="1"/>
  <c r="AA90" i="2"/>
  <c r="Y35" i="2"/>
  <c r="AE35" i="2" s="1"/>
  <c r="AB226" i="2"/>
  <c r="AC226" i="2" s="1"/>
  <c r="AD226" i="2" s="1"/>
  <c r="AF226" i="2" s="1"/>
  <c r="W226" i="2" s="1"/>
  <c r="AB233" i="2"/>
  <c r="AC233" i="2" s="1"/>
  <c r="AD233" i="2" s="1"/>
  <c r="AF233" i="2" s="1"/>
  <c r="W233" i="2" s="1"/>
  <c r="Z218" i="2"/>
  <c r="Z174" i="2"/>
  <c r="Z67" i="2"/>
  <c r="Y188" i="2"/>
  <c r="AE188" i="2" s="1"/>
  <c r="AB13" i="2"/>
  <c r="AC13" i="2" s="1"/>
  <c r="AD13" i="2" s="1"/>
  <c r="AF13" i="2" s="1"/>
  <c r="W13" i="2" s="1"/>
  <c r="Y234" i="2"/>
  <c r="AE234" i="2" s="1"/>
  <c r="AA246" i="2"/>
  <c r="Y101" i="2"/>
  <c r="AE101" i="2" s="1"/>
  <c r="Z95" i="2"/>
  <c r="Z69" i="2"/>
  <c r="AA183" i="2"/>
  <c r="AA158" i="2"/>
  <c r="Y185" i="2"/>
  <c r="AE185" i="2" s="1"/>
  <c r="Z85" i="2"/>
  <c r="Z93" i="2"/>
  <c r="AA151" i="2"/>
  <c r="Y31" i="2"/>
  <c r="AE31" i="2" s="1"/>
  <c r="AA34" i="2"/>
  <c r="AB93" i="2"/>
  <c r="AC93" i="2" s="1"/>
  <c r="AD93" i="2" s="1"/>
  <c r="AF93" i="2" s="1"/>
  <c r="W93" i="2" s="1"/>
  <c r="Y196" i="2"/>
  <c r="AE196" i="2" s="1"/>
  <c r="AB117" i="2"/>
  <c r="AC117" i="2" s="1"/>
  <c r="AD117" i="2" s="1"/>
  <c r="AF117" i="2" s="1"/>
  <c r="W117" i="2" s="1"/>
  <c r="AB86" i="2"/>
  <c r="AC86" i="2" s="1"/>
  <c r="AD86" i="2" s="1"/>
  <c r="AF86" i="2" s="1"/>
  <c r="W86" i="2" s="1"/>
  <c r="Z99" i="2"/>
  <c r="AA240" i="2"/>
  <c r="Z233" i="2"/>
  <c r="AB63" i="2"/>
  <c r="AC63" i="2" s="1"/>
  <c r="AD63" i="2" s="1"/>
  <c r="AF63" i="2" s="1"/>
  <c r="W63" i="2" s="1"/>
  <c r="Z70" i="2"/>
  <c r="AB73" i="2"/>
  <c r="AC73" i="2" s="1"/>
  <c r="AD73" i="2" s="1"/>
  <c r="AF73" i="2" s="1"/>
  <c r="W73" i="2" s="1"/>
  <c r="AA152" i="2"/>
  <c r="AA249" i="2"/>
  <c r="Y75" i="2"/>
  <c r="AE75" i="2" s="1"/>
  <c r="AA122" i="2"/>
  <c r="AB119" i="2"/>
  <c r="AC119" i="2" s="1"/>
  <c r="AD119" i="2" s="1"/>
  <c r="AF119" i="2" s="1"/>
  <c r="W119" i="2" s="1"/>
  <c r="AA167" i="2"/>
  <c r="AB97" i="2"/>
  <c r="AC97" i="2" s="1"/>
  <c r="AD97" i="2" s="1"/>
  <c r="AF97" i="2" s="1"/>
  <c r="W97" i="2" s="1"/>
  <c r="AA30" i="2"/>
  <c r="AB38" i="2"/>
  <c r="AC38" i="2" s="1"/>
  <c r="AD38" i="2" s="1"/>
  <c r="AF38" i="2" s="1"/>
  <c r="W38" i="2" s="1"/>
  <c r="Y186" i="2"/>
  <c r="AE186" i="2" s="1"/>
  <c r="AB177" i="2"/>
  <c r="AC177" i="2" s="1"/>
  <c r="AD177" i="2" s="1"/>
  <c r="AF177" i="2" s="1"/>
  <c r="W177" i="2" s="1"/>
  <c r="Z159" i="2"/>
  <c r="Y157" i="2"/>
  <c r="AE157" i="2" s="1"/>
  <c r="Z162" i="2"/>
  <c r="AA174" i="2"/>
  <c r="AB167" i="2"/>
  <c r="AC167" i="2" s="1"/>
  <c r="AD167" i="2" s="1"/>
  <c r="AF167" i="2" s="1"/>
  <c r="W167" i="2" s="1"/>
  <c r="Y217" i="2"/>
  <c r="AE217" i="2" s="1"/>
  <c r="Z114" i="2"/>
  <c r="Y170" i="2"/>
  <c r="AE170" i="2" s="1"/>
  <c r="AA67" i="2"/>
  <c r="AB48" i="2"/>
  <c r="AC48" i="2" s="1"/>
  <c r="AD48" i="2" s="1"/>
  <c r="AF48" i="2" s="1"/>
  <c r="W48" i="2" s="1"/>
  <c r="Y87" i="2"/>
  <c r="AE87" i="2" s="1"/>
  <c r="AB181" i="2"/>
  <c r="AC181" i="2" s="1"/>
  <c r="AD181" i="2" s="1"/>
  <c r="AF181" i="2" s="1"/>
  <c r="W181" i="2" s="1"/>
  <c r="AA121" i="2"/>
  <c r="Z38" i="2"/>
  <c r="Z222" i="2"/>
  <c r="AA27" i="2"/>
  <c r="AA77" i="2"/>
  <c r="Z230" i="2"/>
  <c r="Z156" i="2"/>
  <c r="Z189" i="2"/>
  <c r="AA224" i="2"/>
  <c r="AA175" i="2"/>
  <c r="Y44" i="2"/>
  <c r="AE44" i="2" s="1"/>
  <c r="Z11" i="2"/>
  <c r="AA194" i="2"/>
  <c r="Y16" i="2"/>
  <c r="AE16" i="2" s="1"/>
  <c r="Z177" i="2"/>
  <c r="AA10" i="2"/>
  <c r="AC10" i="2" s="1"/>
  <c r="Y145" i="2"/>
  <c r="AE145" i="2" s="1"/>
  <c r="AA9" i="2"/>
  <c r="AA60" i="2"/>
  <c r="Z178" i="2"/>
  <c r="AA33" i="2"/>
  <c r="AA17" i="2"/>
  <c r="AB37" i="2"/>
  <c r="AC37" i="2" s="1"/>
  <c r="AD37" i="2" s="1"/>
  <c r="AF37" i="2" s="1"/>
  <c r="W37" i="2" s="1"/>
  <c r="AB121" i="2"/>
  <c r="AC121" i="2" s="1"/>
  <c r="AD121" i="2" s="1"/>
  <c r="AF121" i="2" s="1"/>
  <c r="W121" i="2" s="1"/>
  <c r="Z226" i="2"/>
  <c r="AB109" i="2"/>
  <c r="AC109" i="2" s="1"/>
  <c r="AD109" i="2" s="1"/>
  <c r="AF109" i="2" s="1"/>
  <c r="W109" i="2" s="1"/>
  <c r="Y90" i="2"/>
  <c r="AE90" i="2" s="1"/>
  <c r="Y158" i="2"/>
  <c r="AE158" i="2" s="1"/>
  <c r="AA176" i="2"/>
  <c r="AA145" i="2"/>
  <c r="AB83" i="2"/>
  <c r="AC83" i="2" s="1"/>
  <c r="AD83" i="2" s="1"/>
  <c r="AF83" i="2" s="1"/>
  <c r="W83" i="2" s="1"/>
  <c r="Z213" i="2"/>
  <c r="Y241" i="2"/>
  <c r="AE241" i="2" s="1"/>
  <c r="AB132" i="2"/>
  <c r="AC132" i="2" s="1"/>
  <c r="AD132" i="2" s="1"/>
  <c r="AF132" i="2" s="1"/>
  <c r="W132" i="2" s="1"/>
  <c r="Z235" i="2"/>
  <c r="AB111" i="2"/>
  <c r="AC111" i="2" s="1"/>
  <c r="AD111" i="2" s="1"/>
  <c r="AF111" i="2" s="1"/>
  <c r="W111" i="2" s="1"/>
  <c r="Z168" i="2"/>
  <c r="Z115" i="2"/>
  <c r="AB125" i="2"/>
  <c r="AC125" i="2" s="1"/>
  <c r="AD125" i="2" s="1"/>
  <c r="AF125" i="2" s="1"/>
  <c r="W125" i="2" s="1"/>
  <c r="AB208" i="2"/>
  <c r="AC208" i="2" s="1"/>
  <c r="AD208" i="2" s="1"/>
  <c r="AF208" i="2" s="1"/>
  <c r="W208" i="2" s="1"/>
  <c r="AB194" i="2"/>
  <c r="AC194" i="2" s="1"/>
  <c r="AD194" i="2" s="1"/>
  <c r="AF194" i="2" s="1"/>
  <c r="W194" i="2" s="1"/>
  <c r="AA186" i="2"/>
  <c r="Y167" i="2"/>
  <c r="AE167" i="2" s="1"/>
  <c r="Y67" i="2"/>
  <c r="AE67" i="2" s="1"/>
  <c r="AB107" i="2"/>
  <c r="AC107" i="2" s="1"/>
  <c r="AD107" i="2" s="1"/>
  <c r="AF107" i="2" s="1"/>
  <c r="W107" i="2" s="1"/>
  <c r="AA50" i="2"/>
  <c r="Y79" i="2"/>
  <c r="AE79" i="2" s="1"/>
  <c r="AB106" i="2"/>
  <c r="AC106" i="2" s="1"/>
  <c r="AD106" i="2" s="1"/>
  <c r="AF106" i="2" s="1"/>
  <c r="W106" i="2" s="1"/>
  <c r="AB11" i="2"/>
  <c r="AC11" i="2" s="1"/>
  <c r="Z15" i="2"/>
  <c r="AB17" i="2"/>
  <c r="AA242" i="2"/>
  <c r="Y32" i="2"/>
  <c r="AE32" i="2" s="1"/>
  <c r="Y209" i="2"/>
  <c r="AE209" i="2" s="1"/>
  <c r="AB245" i="2"/>
  <c r="AC245" i="2" s="1"/>
  <c r="AD245" i="2" s="1"/>
  <c r="AF245" i="2" s="1"/>
  <c r="W245" i="2" s="1"/>
  <c r="Z183" i="2"/>
  <c r="Z141" i="2"/>
  <c r="Y212" i="2"/>
  <c r="AE212" i="2" s="1"/>
  <c r="AB143" i="2"/>
  <c r="AC143" i="2" s="1"/>
  <c r="AD143" i="2" s="1"/>
  <c r="AF143" i="2" s="1"/>
  <c r="W143" i="2" s="1"/>
  <c r="AB71" i="2"/>
  <c r="AC71" i="2" s="1"/>
  <c r="AD71" i="2" s="1"/>
  <c r="AF71" i="2" s="1"/>
  <c r="W71" i="2" s="1"/>
  <c r="Y73" i="2"/>
  <c r="AE73" i="2" s="1"/>
  <c r="AB244" i="2"/>
  <c r="AC244" i="2" s="1"/>
  <c r="AD244" i="2" s="1"/>
  <c r="AF244" i="2" s="1"/>
  <c r="W244" i="2" s="1"/>
  <c r="AB70" i="2"/>
  <c r="AC70" i="2" s="1"/>
  <c r="AD70" i="2" s="1"/>
  <c r="AF70" i="2" s="1"/>
  <c r="W70" i="2" s="1"/>
  <c r="Z148" i="2"/>
  <c r="AB253" i="2"/>
  <c r="AC253" i="2" s="1"/>
  <c r="AD253" i="2" s="1"/>
  <c r="AF253" i="2" s="1"/>
  <c r="W253" i="2" s="1"/>
  <c r="AA171" i="2"/>
  <c r="AA113" i="2"/>
  <c r="Z195" i="2"/>
  <c r="AA190" i="2"/>
  <c r="AB65" i="2"/>
  <c r="AC65" i="2" s="1"/>
  <c r="AD65" i="2" s="1"/>
  <c r="AF65" i="2" s="1"/>
  <c r="W65" i="2" s="1"/>
  <c r="Z89" i="2"/>
  <c r="AA70" i="2"/>
  <c r="AB47" i="2"/>
  <c r="AC47" i="2" s="1"/>
  <c r="AD47" i="2" s="1"/>
  <c r="AF47" i="2" s="1"/>
  <c r="W47" i="2" s="1"/>
  <c r="Y222" i="2"/>
  <c r="AE222" i="2" s="1"/>
  <c r="Z49" i="2"/>
  <c r="Y199" i="2"/>
  <c r="AE199" i="2" s="1"/>
  <c r="AA189" i="2"/>
  <c r="Y248" i="4"/>
  <c r="AE248" i="4" s="1"/>
  <c r="Z132" i="4"/>
  <c r="Y173" i="4"/>
  <c r="AE173" i="4" s="1"/>
  <c r="Y176" i="4"/>
  <c r="AE176" i="4" s="1"/>
  <c r="Y139" i="4"/>
  <c r="AE139" i="4" s="1"/>
  <c r="Y208" i="4"/>
  <c r="AE208" i="4" s="1"/>
  <c r="Z18" i="4"/>
  <c r="AB79" i="5"/>
  <c r="AC79" i="5" s="1"/>
  <c r="AD79" i="5" s="1"/>
  <c r="AF79" i="5" s="1"/>
  <c r="W79" i="5" s="1"/>
  <c r="AA251" i="5"/>
  <c r="AA51" i="5"/>
  <c r="AB38" i="5"/>
  <c r="AC38" i="5" s="1"/>
  <c r="AD38" i="5" s="1"/>
  <c r="AF38" i="5" s="1"/>
  <c r="W38" i="5" s="1"/>
  <c r="Y109" i="5"/>
  <c r="AE109" i="5" s="1"/>
  <c r="AA83" i="5"/>
  <c r="AB37" i="5"/>
  <c r="AC37" i="5" s="1"/>
  <c r="AD37" i="5" s="1"/>
  <c r="AF37" i="5" s="1"/>
  <c r="W37" i="5" s="1"/>
  <c r="AB142" i="5"/>
  <c r="AC142" i="5" s="1"/>
  <c r="AD142" i="5" s="1"/>
  <c r="AF142" i="5" s="1"/>
  <c r="W142" i="5" s="1"/>
  <c r="Y156" i="5"/>
  <c r="AE156" i="5" s="1"/>
  <c r="Y96" i="5"/>
  <c r="AE96" i="5" s="1"/>
  <c r="AB146" i="5"/>
  <c r="AC146" i="5" s="1"/>
  <c r="AD146" i="5" s="1"/>
  <c r="AF146" i="5" s="1"/>
  <c r="W146" i="5" s="1"/>
  <c r="AB184" i="5"/>
  <c r="AC184" i="5" s="1"/>
  <c r="AD184" i="5" s="1"/>
  <c r="AF184" i="5" s="1"/>
  <c r="W184" i="5" s="1"/>
  <c r="AB234" i="5"/>
  <c r="AC234" i="5" s="1"/>
  <c r="AD234" i="5" s="1"/>
  <c r="AF234" i="5" s="1"/>
  <c r="W234" i="5" s="1"/>
  <c r="AA59" i="5"/>
  <c r="AB163" i="5"/>
  <c r="AC163" i="5" s="1"/>
  <c r="AD163" i="5" s="1"/>
  <c r="AF163" i="5" s="1"/>
  <c r="W163" i="5" s="1"/>
  <c r="Y108" i="5"/>
  <c r="AE108" i="5" s="1"/>
  <c r="AA31" i="5"/>
  <c r="Z242" i="5"/>
  <c r="Z112" i="5"/>
  <c r="Z7" i="5"/>
  <c r="AA198" i="5"/>
  <c r="AB60" i="5"/>
  <c r="AC60" i="5" s="1"/>
  <c r="AD60" i="5" s="1"/>
  <c r="AF60" i="5" s="1"/>
  <c r="W60" i="5" s="1"/>
  <c r="AA193" i="5"/>
  <c r="AA34" i="5"/>
  <c r="AA64" i="5"/>
  <c r="Y175" i="5"/>
  <c r="AE175" i="5" s="1"/>
  <c r="AA138" i="5"/>
  <c r="Z188" i="5"/>
  <c r="Y73" i="5"/>
  <c r="AE73" i="5" s="1"/>
  <c r="Z99" i="5"/>
  <c r="Y111" i="5"/>
  <c r="AE111" i="5" s="1"/>
  <c r="AB171" i="5"/>
  <c r="AC171" i="5" s="1"/>
  <c r="AD171" i="5" s="1"/>
  <c r="AF171" i="5" s="1"/>
  <c r="W171" i="5" s="1"/>
  <c r="Z244" i="5"/>
  <c r="Z11" i="5"/>
  <c r="AA178" i="5"/>
  <c r="Z36" i="5"/>
  <c r="AB253" i="5"/>
  <c r="AC253" i="5" s="1"/>
  <c r="AD253" i="5" s="1"/>
  <c r="AF253" i="5" s="1"/>
  <c r="W253" i="5" s="1"/>
  <c r="AB214" i="5"/>
  <c r="AC214" i="5" s="1"/>
  <c r="AD214" i="5" s="1"/>
  <c r="AF214" i="5" s="1"/>
  <c r="W214" i="5" s="1"/>
  <c r="AA140" i="5"/>
  <c r="Y63" i="5"/>
  <c r="AE63" i="5" s="1"/>
  <c r="AA48" i="5"/>
  <c r="AA13" i="5"/>
  <c r="AA86" i="5"/>
  <c r="AB169" i="5"/>
  <c r="AC169" i="5" s="1"/>
  <c r="AD169" i="5" s="1"/>
  <c r="AF169" i="5" s="1"/>
  <c r="W169" i="5" s="1"/>
  <c r="AA215" i="5"/>
  <c r="AB84" i="5"/>
  <c r="AC84" i="5" s="1"/>
  <c r="AD84" i="5" s="1"/>
  <c r="AF84" i="5" s="1"/>
  <c r="W84" i="5" s="1"/>
  <c r="AA247" i="5"/>
  <c r="AB131" i="5"/>
  <c r="AC131" i="5" s="1"/>
  <c r="AD131" i="5" s="1"/>
  <c r="AF131" i="5" s="1"/>
  <c r="W131" i="5" s="1"/>
  <c r="Y21" i="5"/>
  <c r="AE21" i="5" s="1"/>
  <c r="AB94" i="5"/>
  <c r="AC94" i="5" s="1"/>
  <c r="AD94" i="5" s="1"/>
  <c r="AF94" i="5" s="1"/>
  <c r="W94" i="5" s="1"/>
  <c r="AA252" i="5"/>
  <c r="Y24" i="5"/>
  <c r="Y229" i="5"/>
  <c r="AE229" i="5" s="1"/>
  <c r="Z80" i="5"/>
  <c r="Z210" i="5"/>
  <c r="AA47" i="5"/>
  <c r="AB122" i="5"/>
  <c r="AC122" i="5" s="1"/>
  <c r="AD122" i="5" s="1"/>
  <c r="AF122" i="5" s="1"/>
  <c r="W122" i="5" s="1"/>
  <c r="Y126" i="5"/>
  <c r="AE126" i="5" s="1"/>
  <c r="AB132" i="5"/>
  <c r="AC132" i="5" s="1"/>
  <c r="AD132" i="5" s="1"/>
  <c r="AF132" i="5" s="1"/>
  <c r="W132" i="5" s="1"/>
  <c r="AA248" i="5"/>
  <c r="AA139" i="5"/>
  <c r="Y150" i="5"/>
  <c r="AE150" i="5" s="1"/>
  <c r="AB24" i="5"/>
  <c r="Y81" i="5"/>
  <c r="AE81" i="5" s="1"/>
  <c r="AB25" i="5"/>
  <c r="AC25" i="5" s="1"/>
  <c r="AB33" i="5"/>
  <c r="AC33" i="5" s="1"/>
  <c r="AD33" i="5" s="1"/>
  <c r="AF33" i="5" s="1"/>
  <c r="W33" i="5" s="1"/>
  <c r="AB120" i="5"/>
  <c r="AC120" i="5" s="1"/>
  <c r="AD120" i="5" s="1"/>
  <c r="AF120" i="5" s="1"/>
  <c r="W120" i="5" s="1"/>
  <c r="Y152" i="5"/>
  <c r="AE152" i="5" s="1"/>
  <c r="AA14" i="5"/>
  <c r="Y177" i="5"/>
  <c r="AE177" i="5" s="1"/>
  <c r="Z82" i="5"/>
  <c r="Z69" i="5"/>
  <c r="AB22" i="5"/>
  <c r="AC22" i="5" s="1"/>
  <c r="AD22" i="5" s="1"/>
  <c r="AF22" i="5" s="1"/>
  <c r="W22" i="5" s="1"/>
  <c r="Y183" i="5"/>
  <c r="AE183" i="5" s="1"/>
  <c r="Z249" i="5"/>
  <c r="AB164" i="5"/>
  <c r="AC164" i="5" s="1"/>
  <c r="AD164" i="5" s="1"/>
  <c r="AF164" i="5" s="1"/>
  <c r="W164" i="5" s="1"/>
  <c r="AB80" i="5"/>
  <c r="AC80" i="5" s="1"/>
  <c r="AD80" i="5" s="1"/>
  <c r="AF80" i="5" s="1"/>
  <c r="W80" i="5" s="1"/>
  <c r="AA183" i="5"/>
  <c r="Z187" i="5"/>
  <c r="Z233" i="5"/>
  <c r="Z26" i="5"/>
  <c r="Z45" i="5"/>
  <c r="AB10" i="5"/>
  <c r="AA195" i="5"/>
  <c r="AB233" i="5"/>
  <c r="AC233" i="5" s="1"/>
  <c r="AD233" i="5" s="1"/>
  <c r="AF233" i="5" s="1"/>
  <c r="W233" i="5" s="1"/>
  <c r="AB156" i="5"/>
  <c r="AC156" i="5" s="1"/>
  <c r="AD156" i="5" s="1"/>
  <c r="AF156" i="5" s="1"/>
  <c r="W156" i="5" s="1"/>
  <c r="AA227" i="5"/>
  <c r="AB11" i="5"/>
  <c r="Z15" i="5"/>
  <c r="Y100" i="5"/>
  <c r="AE100" i="5" s="1"/>
  <c r="AB58" i="5"/>
  <c r="AC58" i="5" s="1"/>
  <c r="AD58" i="5" s="1"/>
  <c r="AF58" i="5" s="1"/>
  <c r="W58" i="5" s="1"/>
  <c r="AA176" i="5"/>
  <c r="Y170" i="5"/>
  <c r="AE170" i="5" s="1"/>
  <c r="AA149" i="5"/>
  <c r="Y203" i="5"/>
  <c r="AE203" i="5" s="1"/>
  <c r="AA38" i="5"/>
  <c r="Y37" i="5"/>
  <c r="AE37" i="5" s="1"/>
  <c r="AB247" i="5"/>
  <c r="AC247" i="5" s="1"/>
  <c r="AD247" i="5" s="1"/>
  <c r="AF247" i="5" s="1"/>
  <c r="W247" i="5" s="1"/>
  <c r="AA112" i="5"/>
  <c r="AA129" i="5"/>
  <c r="AB170" i="5"/>
  <c r="AC170" i="5" s="1"/>
  <c r="AD170" i="5" s="1"/>
  <c r="AF170" i="5" s="1"/>
  <c r="W170" i="5" s="1"/>
  <c r="AA103" i="5"/>
  <c r="AB191" i="5"/>
  <c r="AC191" i="5" s="1"/>
  <c r="AD191" i="5" s="1"/>
  <c r="AF191" i="5" s="1"/>
  <c r="W191" i="5" s="1"/>
  <c r="Y207" i="5"/>
  <c r="AE207" i="5" s="1"/>
  <c r="Y252" i="5"/>
  <c r="AE252" i="5" s="1"/>
  <c r="Y243" i="5"/>
  <c r="AE243" i="5" s="1"/>
  <c r="Z84" i="5"/>
  <c r="Y88" i="5"/>
  <c r="AE88" i="5" s="1"/>
  <c r="Z216" i="5"/>
  <c r="Y237" i="5"/>
  <c r="AE237" i="5" s="1"/>
  <c r="AA220" i="5"/>
  <c r="AB12" i="5"/>
  <c r="AC12" i="5" s="1"/>
  <c r="AD12" i="5" s="1"/>
  <c r="AF12" i="5" s="1"/>
  <c r="W12" i="5" s="1"/>
  <c r="Y154" i="5"/>
  <c r="AE154" i="5" s="1"/>
  <c r="AA244" i="5"/>
  <c r="Z111" i="5"/>
  <c r="AA15" i="5"/>
  <c r="Z159" i="5"/>
  <c r="Y141" i="5"/>
  <c r="AE141" i="5" s="1"/>
  <c r="AB74" i="5"/>
  <c r="AC74" i="5" s="1"/>
  <c r="AD74" i="5" s="1"/>
  <c r="AF74" i="5" s="1"/>
  <c r="W74" i="5" s="1"/>
  <c r="AA210" i="5"/>
  <c r="AB72" i="5"/>
  <c r="AC72" i="5" s="1"/>
  <c r="AD72" i="5" s="1"/>
  <c r="AF72" i="5" s="1"/>
  <c r="W72" i="5" s="1"/>
  <c r="AA123" i="5"/>
  <c r="Z21" i="5"/>
  <c r="AA172" i="5"/>
  <c r="Y119" i="5"/>
  <c r="AE119" i="5" s="1"/>
  <c r="Z255" i="5"/>
  <c r="AB158" i="5"/>
  <c r="AC158" i="5" s="1"/>
  <c r="AD158" i="5" s="1"/>
  <c r="AF158" i="5" s="1"/>
  <c r="W158" i="5" s="1"/>
  <c r="AB93" i="5"/>
  <c r="AC93" i="5" s="1"/>
  <c r="AD93" i="5" s="1"/>
  <c r="AF93" i="5" s="1"/>
  <c r="W93" i="5" s="1"/>
  <c r="Z133" i="3"/>
  <c r="Y33" i="3"/>
  <c r="AE33" i="3" s="1"/>
  <c r="Z47" i="3"/>
  <c r="Y214" i="3"/>
  <c r="AE214" i="3" s="1"/>
  <c r="AA199" i="3"/>
  <c r="Z54" i="3"/>
  <c r="Y240" i="3"/>
  <c r="AE240" i="3" s="1"/>
  <c r="Z77" i="3"/>
  <c r="AB169" i="3"/>
  <c r="AC169" i="3" s="1"/>
  <c r="AD169" i="3" s="1"/>
  <c r="AF169" i="3" s="1"/>
  <c r="W169" i="3" s="1"/>
  <c r="AB220" i="3"/>
  <c r="AC220" i="3" s="1"/>
  <c r="AD220" i="3" s="1"/>
  <c r="AF220" i="3" s="1"/>
  <c r="W220" i="3" s="1"/>
  <c r="Z185" i="3"/>
  <c r="Z107" i="3"/>
  <c r="Z20" i="3"/>
  <c r="Y216" i="3"/>
  <c r="AE216" i="3" s="1"/>
  <c r="AB47" i="3"/>
  <c r="AC47" i="3" s="1"/>
  <c r="AD47" i="3" s="1"/>
  <c r="AF47" i="3" s="1"/>
  <c r="W47" i="3" s="1"/>
  <c r="AA236" i="3"/>
  <c r="AB243" i="3"/>
  <c r="AC243" i="3" s="1"/>
  <c r="AD243" i="3" s="1"/>
  <c r="AF243" i="3" s="1"/>
  <c r="W243" i="3" s="1"/>
  <c r="AB150" i="3"/>
  <c r="AC150" i="3" s="1"/>
  <c r="AD150" i="3" s="1"/>
  <c r="AF150" i="3" s="1"/>
  <c r="W150" i="3" s="1"/>
  <c r="AB107" i="3"/>
  <c r="AC107" i="3" s="1"/>
  <c r="AD107" i="3" s="1"/>
  <c r="AF107" i="3" s="1"/>
  <c r="W107" i="3" s="1"/>
  <c r="AA139" i="4"/>
  <c r="AA83" i="3"/>
  <c r="AB89" i="3"/>
  <c r="AC89" i="3" s="1"/>
  <c r="AD89" i="3" s="1"/>
  <c r="AF89" i="3" s="1"/>
  <c r="W89" i="3" s="1"/>
  <c r="Z64" i="4"/>
  <c r="AB229" i="4"/>
  <c r="AC229" i="4" s="1"/>
  <c r="AD229" i="4" s="1"/>
  <c r="AF229" i="4" s="1"/>
  <c r="W229" i="4" s="1"/>
  <c r="Z182" i="4"/>
  <c r="Z181" i="4"/>
  <c r="AA13" i="4"/>
  <c r="AB199" i="4"/>
  <c r="AC199" i="4" s="1"/>
  <c r="AD199" i="4" s="1"/>
  <c r="AF199" i="4" s="1"/>
  <c r="W199" i="4" s="1"/>
  <c r="AA14" i="4"/>
  <c r="AA245" i="4"/>
  <c r="AA141" i="4"/>
  <c r="AB136" i="4"/>
  <c r="AC136" i="4" s="1"/>
  <c r="AD136" i="4" s="1"/>
  <c r="AF136" i="4" s="1"/>
  <c r="W136" i="4" s="1"/>
  <c r="Z99" i="4"/>
  <c r="AB154" i="4"/>
  <c r="AC154" i="4" s="1"/>
  <c r="AD154" i="4" s="1"/>
  <c r="AF154" i="4" s="1"/>
  <c r="W154" i="4" s="1"/>
  <c r="AB13" i="4"/>
  <c r="AA149" i="4"/>
  <c r="AA29" i="4"/>
  <c r="Z234" i="3"/>
  <c r="AA82" i="3"/>
  <c r="AA77" i="3"/>
  <c r="AB132" i="3"/>
  <c r="AC132" i="3" s="1"/>
  <c r="AD132" i="3" s="1"/>
  <c r="AF132" i="3" s="1"/>
  <c r="W132" i="3" s="1"/>
  <c r="Y122" i="3"/>
  <c r="AE122" i="3" s="1"/>
  <c r="AA160" i="3"/>
  <c r="Z230" i="4"/>
  <c r="AA30" i="4"/>
  <c r="AA219" i="4"/>
  <c r="AA206" i="4"/>
  <c r="AB81" i="4"/>
  <c r="AC81" i="4" s="1"/>
  <c r="AD81" i="4" s="1"/>
  <c r="AF81" i="4" s="1"/>
  <c r="W81" i="4" s="1"/>
  <c r="Z58" i="4"/>
  <c r="AB182" i="4"/>
  <c r="AC182" i="4" s="1"/>
  <c r="AD182" i="4" s="1"/>
  <c r="AF182" i="4" s="1"/>
  <c r="W182" i="4" s="1"/>
  <c r="AB226" i="3"/>
  <c r="AC226" i="3" s="1"/>
  <c r="AD226" i="3" s="1"/>
  <c r="AF226" i="3" s="1"/>
  <c r="W226" i="3" s="1"/>
  <c r="Z123" i="3"/>
  <c r="Y7" i="3"/>
  <c r="AE7" i="3" s="1"/>
  <c r="AB25" i="3"/>
  <c r="AC25" i="3" s="1"/>
  <c r="AD25" i="3" s="1"/>
  <c r="AF25" i="3" s="1"/>
  <c r="W25" i="3" s="1"/>
  <c r="AB72" i="3"/>
  <c r="AC72" i="3" s="1"/>
  <c r="AD72" i="3" s="1"/>
  <c r="AF72" i="3" s="1"/>
  <c r="W72" i="3" s="1"/>
  <c r="Y93" i="3"/>
  <c r="AE93" i="3" s="1"/>
  <c r="Y30" i="3"/>
  <c r="AE30" i="3" s="1"/>
  <c r="AA99" i="3"/>
  <c r="AB212" i="3"/>
  <c r="AC212" i="3" s="1"/>
  <c r="AD212" i="3" s="1"/>
  <c r="AF212" i="3" s="1"/>
  <c r="W212" i="3" s="1"/>
  <c r="AB173" i="3"/>
  <c r="AC173" i="3" s="1"/>
  <c r="AD173" i="3" s="1"/>
  <c r="AF173" i="3" s="1"/>
  <c r="W173" i="3" s="1"/>
  <c r="Y60" i="3"/>
  <c r="AE60" i="3" s="1"/>
  <c r="Z191" i="3"/>
  <c r="AB23" i="3"/>
  <c r="Y66" i="4"/>
  <c r="AE66" i="4" s="1"/>
  <c r="Z220" i="3"/>
  <c r="Z139" i="3"/>
  <c r="AA174" i="3"/>
  <c r="AB163" i="3"/>
  <c r="AC163" i="3" s="1"/>
  <c r="AD163" i="3" s="1"/>
  <c r="AF163" i="3" s="1"/>
  <c r="W163" i="3" s="1"/>
  <c r="AA16" i="3"/>
  <c r="Z128" i="3"/>
  <c r="Z26" i="3"/>
  <c r="AB178" i="3"/>
  <c r="AC178" i="3" s="1"/>
  <c r="AD178" i="3" s="1"/>
  <c r="AF178" i="3" s="1"/>
  <c r="W178" i="3" s="1"/>
  <c r="Z184" i="3"/>
  <c r="Z155" i="5"/>
  <c r="Y125" i="3"/>
  <c r="AE125" i="3" s="1"/>
  <c r="Z167" i="5"/>
  <c r="AB121" i="5"/>
  <c r="AC121" i="5" s="1"/>
  <c r="AD121" i="5" s="1"/>
  <c r="AF121" i="5" s="1"/>
  <c r="W121" i="5" s="1"/>
  <c r="Y222" i="5"/>
  <c r="AE222" i="5" s="1"/>
  <c r="Y47" i="5"/>
  <c r="AE47" i="5" s="1"/>
  <c r="Y172" i="5"/>
  <c r="AE172" i="5" s="1"/>
  <c r="AA32" i="5"/>
  <c r="Z166" i="5"/>
  <c r="Z24" i="4"/>
  <c r="Z197" i="5"/>
  <c r="Y95" i="5"/>
  <c r="AE95" i="5" s="1"/>
  <c r="AA69" i="4"/>
  <c r="AB175" i="5"/>
  <c r="AC175" i="5" s="1"/>
  <c r="AD175" i="5" s="1"/>
  <c r="AF175" i="5" s="1"/>
  <c r="W175" i="5" s="1"/>
  <c r="AB250" i="5"/>
  <c r="AC250" i="5" s="1"/>
  <c r="AD250" i="5" s="1"/>
  <c r="AF250" i="5" s="1"/>
  <c r="W250" i="5" s="1"/>
  <c r="AA144" i="5"/>
  <c r="AB116" i="5"/>
  <c r="AC116" i="5" s="1"/>
  <c r="AD116" i="5" s="1"/>
  <c r="AF116" i="5" s="1"/>
  <c r="W116" i="5" s="1"/>
  <c r="AB115" i="5"/>
  <c r="AC115" i="5" s="1"/>
  <c r="AD115" i="5" s="1"/>
  <c r="AF115" i="5" s="1"/>
  <c r="W115" i="5" s="1"/>
  <c r="AA198" i="4"/>
  <c r="AB245" i="5"/>
  <c r="AC245" i="5" s="1"/>
  <c r="AD245" i="5" s="1"/>
  <c r="AF245" i="5" s="1"/>
  <c r="W245" i="5" s="1"/>
  <c r="AA239" i="4"/>
  <c r="Y245" i="4"/>
  <c r="AE245" i="4" s="1"/>
  <c r="AB29" i="4"/>
  <c r="AC29" i="4" s="1"/>
  <c r="AD29" i="4" s="1"/>
  <c r="AF29" i="4" s="1"/>
  <c r="W29" i="4" s="1"/>
  <c r="Y16" i="4"/>
  <c r="AE16" i="4" s="1"/>
  <c r="AB36" i="5"/>
  <c r="AC36" i="5" s="1"/>
  <c r="AD36" i="5" s="1"/>
  <c r="AF36" i="5" s="1"/>
  <c r="W36" i="5" s="1"/>
  <c r="Y203" i="4"/>
  <c r="AE203" i="4" s="1"/>
  <c r="Z95" i="4"/>
  <c r="Z173" i="4"/>
  <c r="Z7" i="4"/>
  <c r="Y216" i="4"/>
  <c r="AE216" i="4" s="1"/>
  <c r="Y62" i="4"/>
  <c r="AE62" i="4" s="1"/>
  <c r="AB127" i="4"/>
  <c r="AC127" i="4" s="1"/>
  <c r="AD127" i="4" s="1"/>
  <c r="AF127" i="4" s="1"/>
  <c r="W127" i="4" s="1"/>
  <c r="AB209" i="4"/>
  <c r="AC209" i="4" s="1"/>
  <c r="AD209" i="4" s="1"/>
  <c r="AF209" i="4" s="1"/>
  <c r="W209" i="4" s="1"/>
  <c r="Y240" i="4"/>
  <c r="AE240" i="4" s="1"/>
  <c r="Y104" i="4"/>
  <c r="AE104" i="4" s="1"/>
  <c r="AA43" i="4"/>
  <c r="AB194" i="4"/>
  <c r="AC194" i="4" s="1"/>
  <c r="AD194" i="4" s="1"/>
  <c r="AF194" i="4" s="1"/>
  <c r="W194" i="4" s="1"/>
  <c r="Z72" i="4"/>
  <c r="AA144" i="4"/>
  <c r="AB141" i="4"/>
  <c r="AC141" i="4" s="1"/>
  <c r="AD141" i="4" s="1"/>
  <c r="AF141" i="4" s="1"/>
  <c r="W141" i="4" s="1"/>
  <c r="Z51" i="4"/>
  <c r="AA176" i="4"/>
  <c r="Y63" i="4"/>
  <c r="AE63" i="4" s="1"/>
  <c r="AA81" i="4"/>
  <c r="Z244" i="4"/>
  <c r="Y38" i="4"/>
  <c r="AE38" i="4" s="1"/>
  <c r="Y10" i="4"/>
  <c r="Y234" i="4"/>
  <c r="AE234" i="4" s="1"/>
  <c r="Y235" i="4"/>
  <c r="AE235" i="4" s="1"/>
  <c r="Y14" i="4"/>
  <c r="AE14" i="4" s="1"/>
  <c r="Z10" i="4"/>
  <c r="Z158" i="4"/>
  <c r="AA108" i="4"/>
  <c r="Z55" i="4"/>
  <c r="Z86" i="4"/>
  <c r="AA158" i="4"/>
  <c r="AA7" i="4"/>
  <c r="AB246" i="4"/>
  <c r="AC246" i="4" s="1"/>
  <c r="AD246" i="4" s="1"/>
  <c r="AF246" i="4" s="1"/>
  <c r="W246" i="4" s="1"/>
  <c r="Z164" i="4"/>
  <c r="AA196" i="4"/>
  <c r="AA111" i="4"/>
  <c r="Z193" i="4"/>
  <c r="Z37" i="4"/>
  <c r="AB120" i="4"/>
  <c r="AC120" i="4" s="1"/>
  <c r="AD120" i="4" s="1"/>
  <c r="AF120" i="4" s="1"/>
  <c r="W120" i="4" s="1"/>
  <c r="AA197" i="4"/>
  <c r="Y43" i="4"/>
  <c r="AE43" i="4" s="1"/>
  <c r="AA105" i="4"/>
  <c r="Y112" i="4"/>
  <c r="AE112" i="4" s="1"/>
  <c r="Z101" i="4"/>
  <c r="Y134" i="4"/>
  <c r="AE134" i="4" s="1"/>
  <c r="AB221" i="4"/>
  <c r="AC221" i="4" s="1"/>
  <c r="AD221" i="4" s="1"/>
  <c r="AF221" i="4" s="1"/>
  <c r="W221" i="4" s="1"/>
  <c r="Y102" i="4"/>
  <c r="AE102" i="4" s="1"/>
  <c r="AB180" i="4"/>
  <c r="AC180" i="4" s="1"/>
  <c r="AD180" i="4" s="1"/>
  <c r="AF180" i="4" s="1"/>
  <c r="W180" i="4" s="1"/>
  <c r="Y8" i="4"/>
  <c r="AE8" i="4" s="1"/>
  <c r="AA114" i="4"/>
  <c r="Z131" i="4"/>
  <c r="AB101" i="4"/>
  <c r="AC101" i="4" s="1"/>
  <c r="AD101" i="4" s="1"/>
  <c r="AF101" i="4" s="1"/>
  <c r="W101" i="4" s="1"/>
  <c r="Y188" i="4"/>
  <c r="AE188" i="4" s="1"/>
  <c r="Y87" i="4"/>
  <c r="AE87" i="4" s="1"/>
  <c r="Z56" i="4"/>
  <c r="AA213" i="4"/>
  <c r="Y148" i="4"/>
  <c r="AE148" i="4" s="1"/>
  <c r="Z81" i="4"/>
  <c r="AB145" i="4"/>
  <c r="AC145" i="4" s="1"/>
  <c r="AD145" i="4" s="1"/>
  <c r="AF145" i="4" s="1"/>
  <c r="W145" i="4" s="1"/>
  <c r="Y233" i="4"/>
  <c r="AE233" i="4" s="1"/>
  <c r="Z214" i="4"/>
  <c r="Y21" i="4"/>
  <c r="AE21" i="4" s="1"/>
  <c r="AB107" i="4"/>
  <c r="AC107" i="4" s="1"/>
  <c r="AD107" i="4" s="1"/>
  <c r="AF107" i="4" s="1"/>
  <c r="W107" i="4" s="1"/>
  <c r="Y151" i="4"/>
  <c r="AE151" i="4" s="1"/>
  <c r="AB163" i="4"/>
  <c r="AC163" i="4" s="1"/>
  <c r="AD163" i="4" s="1"/>
  <c r="AF163" i="4" s="1"/>
  <c r="W163" i="4" s="1"/>
  <c r="AA138" i="4"/>
  <c r="AA17" i="4"/>
  <c r="AC17" i="4" s="1"/>
  <c r="AC9" i="3"/>
  <c r="AC12" i="3"/>
  <c r="AC15" i="6"/>
  <c r="AC11" i="6"/>
  <c r="AC25" i="6"/>
  <c r="AC10" i="5"/>
  <c r="AC24" i="5"/>
  <c r="AC8" i="5"/>
  <c r="AC18" i="2"/>
  <c r="AC20" i="2"/>
  <c r="AC6" i="2"/>
  <c r="AC14" i="2"/>
  <c r="AC12" i="2"/>
  <c r="AC26" i="2"/>
  <c r="AC19" i="2"/>
  <c r="AC17" i="3"/>
  <c r="AC19" i="3"/>
  <c r="AC18" i="7"/>
  <c r="AC7" i="7"/>
  <c r="AC25" i="7"/>
  <c r="AC19" i="7"/>
  <c r="AE10" i="7"/>
  <c r="AE25" i="7"/>
  <c r="AE18" i="7"/>
  <c r="AE7" i="7"/>
  <c r="AE19" i="7"/>
  <c r="AC18" i="4"/>
  <c r="A51" i="8"/>
  <c r="AE10" i="5" l="1"/>
  <c r="AE11" i="5"/>
  <c r="AE8" i="5"/>
  <c r="AC7" i="5"/>
  <c r="AC18" i="5"/>
  <c r="AC15" i="5"/>
  <c r="AE12" i="3"/>
  <c r="AC9" i="6"/>
  <c r="AE17" i="4"/>
  <c r="AC11" i="5"/>
  <c r="AE14" i="3"/>
  <c r="AC14" i="3"/>
  <c r="AC10" i="6"/>
  <c r="AC6" i="6"/>
  <c r="AE11" i="3"/>
  <c r="AE7" i="6"/>
  <c r="AE6" i="3"/>
  <c r="AC17" i="2"/>
  <c r="AC13" i="4"/>
  <c r="AE18" i="4"/>
  <c r="AC8" i="6"/>
  <c r="AE9" i="5"/>
  <c r="AE9" i="2"/>
  <c r="AE25" i="6"/>
  <c r="AE10" i="4"/>
  <c r="AE10" i="3"/>
  <c r="AE6" i="2"/>
  <c r="AE24" i="6"/>
  <c r="AE19" i="4"/>
  <c r="AE19" i="3"/>
  <c r="AC10" i="3"/>
  <c r="AD9" i="3" s="1"/>
  <c r="AF9" i="3" s="1"/>
  <c r="AE18" i="2"/>
  <c r="AE25" i="5"/>
  <c r="AE18" i="6"/>
  <c r="AE9" i="6"/>
  <c r="AE20" i="2"/>
  <c r="AE15" i="5"/>
  <c r="AE19" i="2"/>
  <c r="AE21" i="2"/>
  <c r="AE7" i="5"/>
  <c r="AE11" i="6"/>
  <c r="AE9" i="3"/>
  <c r="AE21" i="3"/>
  <c r="AE26" i="2"/>
  <c r="AE12" i="2"/>
  <c r="AE18" i="5"/>
  <c r="AE14" i="5"/>
  <c r="AE6" i="5"/>
  <c r="AE8" i="6"/>
  <c r="AE17" i="2"/>
  <c r="AE6" i="6"/>
  <c r="AC10" i="4"/>
  <c r="AD17" i="4" s="1"/>
  <c r="AF17" i="4" s="1"/>
  <c r="AE13" i="4"/>
  <c r="AE14" i="2"/>
  <c r="AE24" i="5"/>
  <c r="AE15" i="6"/>
  <c r="AE14" i="6"/>
  <c r="AE17" i="3"/>
  <c r="AE11" i="2"/>
  <c r="AE18" i="3"/>
  <c r="AE23" i="3"/>
  <c r="AE10" i="2"/>
  <c r="AE22" i="6"/>
  <c r="AD11" i="3"/>
  <c r="AF11" i="3" s="1"/>
  <c r="AD10" i="2"/>
  <c r="AD6" i="6"/>
  <c r="AF6" i="6" s="1"/>
  <c r="AD9" i="6"/>
  <c r="AF9" i="6" s="1"/>
  <c r="AD15" i="6"/>
  <c r="AF15" i="6" s="1"/>
  <c r="AD14" i="6"/>
  <c r="AD11" i="6"/>
  <c r="AF11" i="6" s="1"/>
  <c r="AD8" i="6"/>
  <c r="AF8" i="6" s="1"/>
  <c r="AD10" i="6"/>
  <c r="AF10" i="6" s="1"/>
  <c r="AD25" i="6"/>
  <c r="AD7" i="6"/>
  <c r="AF7" i="6" s="1"/>
  <c r="AD18" i="6"/>
  <c r="AF18" i="6" s="1"/>
  <c r="AD22" i="6"/>
  <c r="AF22" i="6" s="1"/>
  <c r="AD6" i="5"/>
  <c r="AD7" i="5"/>
  <c r="AF7" i="5" s="1"/>
  <c r="AD14" i="5"/>
  <c r="AD9" i="5"/>
  <c r="AF9" i="5" s="1"/>
  <c r="AD10" i="5"/>
  <c r="AF10" i="5" s="1"/>
  <c r="AD25" i="5"/>
  <c r="AF25" i="5" s="1"/>
  <c r="AD11" i="5"/>
  <c r="AF11" i="5" s="1"/>
  <c r="AD18" i="5"/>
  <c r="AF18" i="5" s="1"/>
  <c r="AD24" i="5"/>
  <c r="AF24" i="5" s="1"/>
  <c r="AD8" i="5"/>
  <c r="AF8" i="5" s="1"/>
  <c r="AD15" i="5"/>
  <c r="AD20" i="2"/>
  <c r="AD17" i="2"/>
  <c r="AF17" i="2" s="1"/>
  <c r="AD6" i="2"/>
  <c r="AF6" i="2" s="1"/>
  <c r="AD14" i="2"/>
  <c r="AD11" i="2"/>
  <c r="AF11" i="2" s="1"/>
  <c r="AD18" i="2"/>
  <c r="AF18" i="2" s="1"/>
  <c r="AD21" i="2"/>
  <c r="AF21" i="2" s="1"/>
  <c r="AD12" i="2"/>
  <c r="AD19" i="2"/>
  <c r="AD26" i="2"/>
  <c r="AD12" i="3"/>
  <c r="AF12" i="3" s="1"/>
  <c r="AD10" i="3"/>
  <c r="AF10" i="3" s="1"/>
  <c r="AD14" i="3"/>
  <c r="AF14" i="3" s="1"/>
  <c r="AD18" i="3"/>
  <c r="AD21" i="3"/>
  <c r="AD17" i="3"/>
  <c r="AF17" i="3" s="1"/>
  <c r="AD23" i="3"/>
  <c r="AD19" i="3"/>
  <c r="AD19" i="7"/>
  <c r="AF19" i="7" s="1"/>
  <c r="AD7" i="7"/>
  <c r="AF7" i="7" s="1"/>
  <c r="AD18" i="7"/>
  <c r="AF18" i="7" s="1"/>
  <c r="AD25" i="7"/>
  <c r="AF25" i="7" s="1"/>
  <c r="AD19" i="4"/>
  <c r="A52" i="8"/>
  <c r="AF6" i="5" l="1"/>
  <c r="AF25" i="6"/>
  <c r="AD6" i="3"/>
  <c r="AF6" i="3" s="1"/>
  <c r="AF14" i="5"/>
  <c r="W24" i="5" s="1"/>
  <c r="AF20" i="2"/>
  <c r="AD13" i="4"/>
  <c r="AF13" i="4" s="1"/>
  <c r="AF23" i="3"/>
  <c r="AD10" i="4"/>
  <c r="AF10" i="4" s="1"/>
  <c r="AF15" i="5"/>
  <c r="AF19" i="4"/>
  <c r="AF26" i="2"/>
  <c r="AF10" i="2"/>
  <c r="AD18" i="4"/>
  <c r="AF18" i="4" s="1"/>
  <c r="AF21" i="3"/>
  <c r="AF14" i="2"/>
  <c r="W18" i="2" s="1"/>
  <c r="AF19" i="3"/>
  <c r="W19" i="3" s="1"/>
  <c r="AF19" i="2"/>
  <c r="AF12" i="2"/>
  <c r="AF18" i="3"/>
  <c r="AF14" i="6"/>
  <c r="W8" i="6" s="1"/>
  <c r="W14" i="6"/>
  <c r="W6" i="5"/>
  <c r="W25" i="5"/>
  <c r="W11" i="5"/>
  <c r="W7" i="7"/>
  <c r="M262" i="7" s="1"/>
  <c r="W18" i="7"/>
  <c r="W19" i="7"/>
  <c r="W25" i="7"/>
  <c r="A53" i="8"/>
  <c r="A54" i="8" s="1"/>
  <c r="A55" i="8" s="1"/>
  <c r="W17" i="4" l="1"/>
  <c r="W21" i="3"/>
  <c r="W21" i="2"/>
  <c r="W18" i="3"/>
  <c r="W11" i="3"/>
  <c r="W12" i="2"/>
  <c r="W19" i="4"/>
  <c r="W14" i="3"/>
  <c r="W26" i="2"/>
  <c r="W8" i="5"/>
  <c r="W19" i="2"/>
  <c r="W7" i="5"/>
  <c r="W11" i="2"/>
  <c r="W7" i="6"/>
  <c r="L263" i="6" s="1"/>
  <c r="W22" i="6"/>
  <c r="W9" i="6"/>
  <c r="W6" i="3"/>
  <c r="W15" i="6"/>
  <c r="W10" i="3"/>
  <c r="W14" i="2"/>
  <c r="W12" i="3"/>
  <c r="L273" i="3" s="1"/>
  <c r="W6" i="2"/>
  <c r="O268" i="2" s="1"/>
  <c r="W18" i="6"/>
  <c r="W6" i="6"/>
  <c r="W10" i="4"/>
  <c r="W23" i="3"/>
  <c r="W17" i="2"/>
  <c r="W10" i="5"/>
  <c r="R282" i="5" s="1"/>
  <c r="B282" i="5" s="1"/>
  <c r="Q282" i="5" s="1"/>
  <c r="W25" i="6"/>
  <c r="W10" i="2"/>
  <c r="W18" i="4"/>
  <c r="W20" i="2"/>
  <c r="W9" i="5"/>
  <c r="W10" i="6"/>
  <c r="W13" i="4"/>
  <c r="W17" i="3"/>
  <c r="O271" i="3" s="1"/>
  <c r="W18" i="5"/>
  <c r="W14" i="5"/>
  <c r="M262" i="5" s="1"/>
  <c r="W11" i="6"/>
  <c r="W9" i="3"/>
  <c r="W15" i="5"/>
  <c r="R267" i="6"/>
  <c r="B267" i="6" s="1"/>
  <c r="Q267" i="6" s="1"/>
  <c r="O267" i="6"/>
  <c r="N267" i="6"/>
  <c r="M267" i="6"/>
  <c r="O260" i="5"/>
  <c r="R267" i="5"/>
  <c r="B267" i="5" s="1"/>
  <c r="G16" i="11" s="1"/>
  <c r="R268" i="5"/>
  <c r="B268" i="5" s="1"/>
  <c r="Q268" i="5" s="1"/>
  <c r="O268" i="5"/>
  <c r="M268" i="5"/>
  <c r="N263" i="5"/>
  <c r="L268" i="5"/>
  <c r="O263" i="5"/>
  <c r="M267" i="5"/>
  <c r="L260" i="5"/>
  <c r="M260" i="5"/>
  <c r="R263" i="5"/>
  <c r="B263" i="5" s="1"/>
  <c r="Q263" i="5" s="1"/>
  <c r="L263" i="5"/>
  <c r="N279" i="5"/>
  <c r="N268" i="5"/>
  <c r="M263" i="5"/>
  <c r="R260" i="5"/>
  <c r="B260" i="5" s="1"/>
  <c r="Q260" i="5" s="1"/>
  <c r="N260" i="5"/>
  <c r="L267" i="5"/>
  <c r="N267" i="5"/>
  <c r="O267" i="5"/>
  <c r="M264" i="2"/>
  <c r="O275" i="2"/>
  <c r="N264" i="2"/>
  <c r="R266" i="2"/>
  <c r="B266" i="2" s="1"/>
  <c r="C15" i="11" s="1"/>
  <c r="M266" i="3"/>
  <c r="L285" i="3"/>
  <c r="L274" i="3"/>
  <c r="O267" i="3"/>
  <c r="L264" i="3"/>
  <c r="O268" i="3"/>
  <c r="R264" i="3"/>
  <c r="B264" i="3" s="1"/>
  <c r="Q264" i="3" s="1"/>
  <c r="R269" i="3"/>
  <c r="B269" i="3" s="1"/>
  <c r="C42" i="11" s="1"/>
  <c r="O279" i="3"/>
  <c r="R274" i="3"/>
  <c r="B274" i="3" s="1"/>
  <c r="C47" i="11" s="1"/>
  <c r="N264" i="3"/>
  <c r="O282" i="3"/>
  <c r="R266" i="3"/>
  <c r="B266" i="3" s="1"/>
  <c r="C39" i="11" s="1"/>
  <c r="L269" i="3"/>
  <c r="O276" i="3"/>
  <c r="O264" i="3"/>
  <c r="N268" i="3"/>
  <c r="M268" i="3"/>
  <c r="L270" i="3"/>
  <c r="M264" i="3"/>
  <c r="N267" i="3"/>
  <c r="N271" i="7"/>
  <c r="O261" i="7"/>
  <c r="L277" i="7"/>
  <c r="O263" i="7"/>
  <c r="M281" i="7"/>
  <c r="M261" i="7"/>
  <c r="M275" i="7"/>
  <c r="N269" i="7"/>
  <c r="M288" i="7"/>
  <c r="N274" i="7"/>
  <c r="L283" i="7"/>
  <c r="O271" i="7"/>
  <c r="R260" i="7"/>
  <c r="B260" i="7" s="1"/>
  <c r="Q260" i="7" s="1"/>
  <c r="L284" i="7"/>
  <c r="N259" i="7"/>
  <c r="N261" i="7"/>
  <c r="O279" i="7"/>
  <c r="M268" i="7"/>
  <c r="R264" i="7"/>
  <c r="B264" i="7" s="1"/>
  <c r="Q264" i="7" s="1"/>
  <c r="R261" i="7"/>
  <c r="B261" i="7" s="1"/>
  <c r="G58" i="11" s="1"/>
  <c r="L261" i="7"/>
  <c r="N268" i="7"/>
  <c r="N264" i="7"/>
  <c r="N279" i="7"/>
  <c r="R262" i="7"/>
  <c r="B262" i="7" s="1"/>
  <c r="Q262" i="7" s="1"/>
  <c r="N265" i="7"/>
  <c r="O266" i="7"/>
  <c r="R269" i="7"/>
  <c r="B269" i="7" s="1"/>
  <c r="Q269" i="7" s="1"/>
  <c r="R278" i="7"/>
  <c r="B278" i="7" s="1"/>
  <c r="Q278" i="7" s="1"/>
  <c r="O276" i="7"/>
  <c r="R270" i="7"/>
  <c r="B270" i="7" s="1"/>
  <c r="G67" i="11" s="1"/>
  <c r="L278" i="7"/>
  <c r="L286" i="7"/>
  <c r="L260" i="7"/>
  <c r="N282" i="7"/>
  <c r="R279" i="7"/>
  <c r="B279" i="7" s="1"/>
  <c r="Q279" i="7" s="1"/>
  <c r="L263" i="7"/>
  <c r="O269" i="7"/>
  <c r="R271" i="7"/>
  <c r="B271" i="7" s="1"/>
  <c r="G68" i="11" s="1"/>
  <c r="L271" i="7"/>
  <c r="L273" i="7"/>
  <c r="N280" i="7"/>
  <c r="N276" i="7"/>
  <c r="R273" i="7"/>
  <c r="B273" i="7" s="1"/>
  <c r="G70" i="11" s="1"/>
  <c r="L265" i="7"/>
  <c r="M277" i="7"/>
  <c r="M276" i="7"/>
  <c r="L288" i="7"/>
  <c r="M286" i="7"/>
  <c r="M266" i="7"/>
  <c r="R284" i="7"/>
  <c r="B284" i="7" s="1"/>
  <c r="Q284" i="7" s="1"/>
  <c r="O277" i="7"/>
  <c r="O273" i="7"/>
  <c r="L266" i="7"/>
  <c r="N270" i="7"/>
  <c r="R281" i="7"/>
  <c r="B281" i="7" s="1"/>
  <c r="Q281" i="7" s="1"/>
  <c r="M259" i="7"/>
  <c r="L287" i="7"/>
  <c r="N273" i="7"/>
  <c r="N266" i="7"/>
  <c r="R277" i="7"/>
  <c r="B277" i="7" s="1"/>
  <c r="G74" i="11" s="1"/>
  <c r="O268" i="7"/>
  <c r="N284" i="7"/>
  <c r="R267" i="7"/>
  <c r="B267" i="7" s="1"/>
  <c r="Q267" i="7" s="1"/>
  <c r="L282" i="7"/>
  <c r="M271" i="7"/>
  <c r="O264" i="7"/>
  <c r="R266" i="7"/>
  <c r="B266" i="7" s="1"/>
  <c r="Q266" i="7" s="1"/>
  <c r="L279" i="7"/>
  <c r="O259" i="7"/>
  <c r="M264" i="7"/>
  <c r="N286" i="7"/>
  <c r="L281" i="7"/>
  <c r="O278" i="7"/>
  <c r="R263" i="7"/>
  <c r="B263" i="7" s="1"/>
  <c r="Q263" i="7" s="1"/>
  <c r="L259" i="7"/>
  <c r="O262" i="7"/>
  <c r="L269" i="7"/>
  <c r="M284" i="7"/>
  <c r="O267" i="7"/>
  <c r="L275" i="7"/>
  <c r="O287" i="7"/>
  <c r="R274" i="7"/>
  <c r="B274" i="7" s="1"/>
  <c r="G71" i="11" s="1"/>
  <c r="M270" i="7"/>
  <c r="M285" i="7"/>
  <c r="M279" i="7"/>
  <c r="O272" i="7"/>
  <c r="N281" i="7"/>
  <c r="M272" i="7"/>
  <c r="N262" i="7"/>
  <c r="L268" i="7"/>
  <c r="O265" i="7"/>
  <c r="M263" i="7"/>
  <c r="O286" i="7"/>
  <c r="N275" i="7"/>
  <c r="O285" i="7"/>
  <c r="O283" i="7"/>
  <c r="M265" i="7"/>
  <c r="O281" i="7"/>
  <c r="R276" i="7"/>
  <c r="B276" i="7" s="1"/>
  <c r="G73" i="11" s="1"/>
  <c r="M269" i="7"/>
  <c r="M274" i="7"/>
  <c r="N263" i="7"/>
  <c r="L267" i="7"/>
  <c r="O274" i="7"/>
  <c r="O288" i="7"/>
  <c r="O280" i="7"/>
  <c r="R286" i="7"/>
  <c r="B286" i="7" s="1"/>
  <c r="Q286" i="7" s="1"/>
  <c r="M267" i="7"/>
  <c r="L280" i="7"/>
  <c r="N287" i="7"/>
  <c r="R275" i="7"/>
  <c r="B275" i="7" s="1"/>
  <c r="G72" i="11" s="1"/>
  <c r="N277" i="7"/>
  <c r="L270" i="7"/>
  <c r="N260" i="7"/>
  <c r="M287" i="7"/>
  <c r="M278" i="7"/>
  <c r="N283" i="7"/>
  <c r="R283" i="7"/>
  <c r="B283" i="7" s="1"/>
  <c r="Q283" i="7" s="1"/>
  <c r="R272" i="7"/>
  <c r="B272" i="7" s="1"/>
  <c r="G69" i="11" s="1"/>
  <c r="L285" i="7"/>
  <c r="R259" i="7"/>
  <c r="B259" i="7" s="1"/>
  <c r="Q259" i="7" s="1"/>
  <c r="O284" i="7"/>
  <c r="M280" i="7"/>
  <c r="M273" i="7"/>
  <c r="O260" i="7"/>
  <c r="L276" i="7"/>
  <c r="N267" i="7"/>
  <c r="N272" i="7"/>
  <c r="M283" i="7"/>
  <c r="L264" i="7"/>
  <c r="R285" i="7"/>
  <c r="B285" i="7" s="1"/>
  <c r="Q285" i="7" s="1"/>
  <c r="M260" i="7"/>
  <c r="N278" i="7"/>
  <c r="L274" i="7"/>
  <c r="N288" i="7"/>
  <c r="N285" i="7"/>
  <c r="R280" i="7"/>
  <c r="B280" i="7" s="1"/>
  <c r="Q280" i="7" s="1"/>
  <c r="O275" i="7"/>
  <c r="O282" i="7"/>
  <c r="R288" i="7"/>
  <c r="B288" i="7" s="1"/>
  <c r="Q288" i="7" s="1"/>
  <c r="L262" i="7"/>
  <c r="R287" i="7"/>
  <c r="B287" i="7" s="1"/>
  <c r="Q287" i="7" s="1"/>
  <c r="R268" i="7"/>
  <c r="B268" i="7" s="1"/>
  <c r="Q268" i="7" s="1"/>
  <c r="R282" i="7"/>
  <c r="B282" i="7" s="1"/>
  <c r="Q282" i="7" s="1"/>
  <c r="L272" i="7"/>
  <c r="O270" i="7"/>
  <c r="M282" i="7"/>
  <c r="R265" i="7"/>
  <c r="B265" i="7" s="1"/>
  <c r="Q265" i="7" s="1"/>
  <c r="R286" i="4"/>
  <c r="B286" i="4" s="1"/>
  <c r="Q286" i="4" s="1"/>
  <c r="L278" i="4"/>
  <c r="O265" i="4"/>
  <c r="O283" i="4"/>
  <c r="O263" i="4"/>
  <c r="M263" i="4"/>
  <c r="L283" i="4"/>
  <c r="O272" i="4"/>
  <c r="O260" i="4"/>
  <c r="L263" i="4"/>
  <c r="R271" i="4"/>
  <c r="B271" i="4" s="1"/>
  <c r="Q271" i="4" s="1"/>
  <c r="R282" i="4"/>
  <c r="B282" i="4" s="1"/>
  <c r="Q282" i="4" s="1"/>
  <c r="N274" i="4"/>
  <c r="L261" i="4"/>
  <c r="L273" i="4"/>
  <c r="R287" i="4"/>
  <c r="B287" i="4" s="1"/>
  <c r="Q287" i="4" s="1"/>
  <c r="N278" i="4"/>
  <c r="L259" i="4"/>
  <c r="R270" i="4"/>
  <c r="B270" i="4" s="1"/>
  <c r="L267" i="4"/>
  <c r="R261" i="4"/>
  <c r="B261" i="4" s="1"/>
  <c r="R263" i="4"/>
  <c r="B263" i="4" s="1"/>
  <c r="O277" i="4"/>
  <c r="N263" i="4"/>
  <c r="N271" i="4"/>
  <c r="M276" i="4"/>
  <c r="R284" i="4"/>
  <c r="B284" i="4" s="1"/>
  <c r="Q284" i="4" s="1"/>
  <c r="O271" i="4"/>
  <c r="N287" i="4"/>
  <c r="N259" i="4"/>
  <c r="R269" i="4"/>
  <c r="B269" i="4" s="1"/>
  <c r="C66" i="11" s="1"/>
  <c r="M285" i="4"/>
  <c r="A56" i="8"/>
  <c r="O270" i="6" l="1"/>
  <c r="L269" i="6"/>
  <c r="R279" i="3"/>
  <c r="B279" i="3" s="1"/>
  <c r="Q279" i="3" s="1"/>
  <c r="O287" i="3"/>
  <c r="L264" i="2"/>
  <c r="M269" i="2"/>
  <c r="O264" i="2"/>
  <c r="L266" i="2"/>
  <c r="N264" i="6"/>
  <c r="M277" i="6"/>
  <c r="N273" i="6"/>
  <c r="N276" i="6"/>
  <c r="O279" i="6"/>
  <c r="M262" i="6"/>
  <c r="N274" i="6"/>
  <c r="N280" i="2"/>
  <c r="L278" i="2"/>
  <c r="R268" i="2"/>
  <c r="B268" i="2" s="1"/>
  <c r="Q268" i="2" s="1"/>
  <c r="L282" i="2"/>
  <c r="R275" i="5"/>
  <c r="B275" i="5" s="1"/>
  <c r="G24" i="11" s="1"/>
  <c r="O263" i="6"/>
  <c r="M272" i="6"/>
  <c r="M281" i="6"/>
  <c r="N266" i="6"/>
  <c r="N272" i="6"/>
  <c r="R276" i="6"/>
  <c r="B276" i="6" s="1"/>
  <c r="M288" i="6"/>
  <c r="R264" i="2"/>
  <c r="B264" i="2" s="1"/>
  <c r="C13" i="11" s="1"/>
  <c r="R261" i="2"/>
  <c r="B261" i="2" s="1"/>
  <c r="C10" i="11" s="1"/>
  <c r="O283" i="2"/>
  <c r="R278" i="6"/>
  <c r="B278" i="6" s="1"/>
  <c r="G51" i="11" s="1"/>
  <c r="M284" i="6"/>
  <c r="R264" i="6"/>
  <c r="B264" i="6" s="1"/>
  <c r="Q264" i="6" s="1"/>
  <c r="O277" i="6"/>
  <c r="N263" i="6"/>
  <c r="M264" i="6"/>
  <c r="R287" i="6"/>
  <c r="B287" i="6" s="1"/>
  <c r="Q287" i="6" s="1"/>
  <c r="N261" i="2"/>
  <c r="M272" i="2"/>
  <c r="N268" i="2"/>
  <c r="R274" i="6"/>
  <c r="B274" i="6" s="1"/>
  <c r="Q274" i="6" s="1"/>
  <c r="N271" i="6"/>
  <c r="R259" i="6"/>
  <c r="B259" i="6" s="1"/>
  <c r="L282" i="6"/>
  <c r="L274" i="6"/>
  <c r="O276" i="6"/>
  <c r="L288" i="5"/>
  <c r="R270" i="2"/>
  <c r="B270" i="2" s="1"/>
  <c r="C19" i="11" s="1"/>
  <c r="L265" i="6"/>
  <c r="R269" i="6"/>
  <c r="B269" i="6" s="1"/>
  <c r="M265" i="3"/>
  <c r="M273" i="3"/>
  <c r="O288" i="2"/>
  <c r="L268" i="2"/>
  <c r="R263" i="2"/>
  <c r="B263" i="2" s="1"/>
  <c r="Q263" i="2" s="1"/>
  <c r="M261" i="2"/>
  <c r="R262" i="6"/>
  <c r="B262" i="6" s="1"/>
  <c r="Q262" i="6" s="1"/>
  <c r="O268" i="6"/>
  <c r="N270" i="6"/>
  <c r="R275" i="6"/>
  <c r="B275" i="6" s="1"/>
  <c r="Q275" i="6" s="1"/>
  <c r="O262" i="6"/>
  <c r="R288" i="6"/>
  <c r="B288" i="6" s="1"/>
  <c r="Q288" i="6" s="1"/>
  <c r="O273" i="4"/>
  <c r="M268" i="6"/>
  <c r="N282" i="6"/>
  <c r="R273" i="3"/>
  <c r="B273" i="3" s="1"/>
  <c r="C46" i="11" s="1"/>
  <c r="M266" i="2"/>
  <c r="L261" i="2"/>
  <c r="P261" i="2" s="1"/>
  <c r="B10" i="11" s="1"/>
  <c r="A10" i="11" s="1"/>
  <c r="O266" i="2"/>
  <c r="R277" i="2"/>
  <c r="B277" i="2" s="1"/>
  <c r="C26" i="11" s="1"/>
  <c r="N270" i="5"/>
  <c r="N279" i="6"/>
  <c r="N275" i="6"/>
  <c r="O275" i="6"/>
  <c r="O260" i="6"/>
  <c r="M261" i="6"/>
  <c r="N288" i="6"/>
  <c r="R263" i="6"/>
  <c r="B263" i="6" s="1"/>
  <c r="Q263" i="6" s="1"/>
  <c r="M274" i="6"/>
  <c r="L284" i="6"/>
  <c r="N276" i="3"/>
  <c r="N266" i="2"/>
  <c r="M268" i="2"/>
  <c r="O261" i="2"/>
  <c r="N280" i="6"/>
  <c r="O280" i="6"/>
  <c r="N259" i="6"/>
  <c r="N284" i="6"/>
  <c r="L262" i="6"/>
  <c r="O283" i="6"/>
  <c r="L281" i="3"/>
  <c r="N270" i="3"/>
  <c r="M287" i="2"/>
  <c r="M278" i="2"/>
  <c r="L266" i="5"/>
  <c r="R262" i="5"/>
  <c r="B262" i="5" s="1"/>
  <c r="O270" i="4"/>
  <c r="M272" i="4"/>
  <c r="N282" i="4"/>
  <c r="N272" i="4"/>
  <c r="N267" i="2"/>
  <c r="L269" i="2"/>
  <c r="R287" i="2"/>
  <c r="B287" i="2" s="1"/>
  <c r="Q287" i="2" s="1"/>
  <c r="O269" i="2"/>
  <c r="O265" i="2"/>
  <c r="N288" i="2"/>
  <c r="M285" i="5"/>
  <c r="N278" i="5"/>
  <c r="O287" i="5"/>
  <c r="L285" i="5"/>
  <c r="R270" i="5"/>
  <c r="B270" i="5" s="1"/>
  <c r="Q270" i="5" s="1"/>
  <c r="R259" i="5"/>
  <c r="B259" i="5" s="1"/>
  <c r="G8" i="11" s="1"/>
  <c r="R261" i="5"/>
  <c r="B261" i="5" s="1"/>
  <c r="G10" i="11" s="1"/>
  <c r="M273" i="5"/>
  <c r="N269" i="5"/>
  <c r="N283" i="5"/>
  <c r="O277" i="5"/>
  <c r="R281" i="5"/>
  <c r="B281" i="5" s="1"/>
  <c r="Q281" i="5" s="1"/>
  <c r="L275" i="5"/>
  <c r="L265" i="5"/>
  <c r="O270" i="5"/>
  <c r="R280" i="5"/>
  <c r="B280" i="5" s="1"/>
  <c r="Q280" i="5" s="1"/>
  <c r="L282" i="5"/>
  <c r="L270" i="5"/>
  <c r="O279" i="5"/>
  <c r="N265" i="5"/>
  <c r="M276" i="5"/>
  <c r="R272" i="5"/>
  <c r="B272" i="5" s="1"/>
  <c r="Q272" i="5" s="1"/>
  <c r="M288" i="5"/>
  <c r="O261" i="5"/>
  <c r="M269" i="5"/>
  <c r="O282" i="5"/>
  <c r="L261" i="5"/>
  <c r="N273" i="5"/>
  <c r="M272" i="5"/>
  <c r="M271" i="5"/>
  <c r="R287" i="5"/>
  <c r="B287" i="5" s="1"/>
  <c r="Q287" i="5" s="1"/>
  <c r="M287" i="5"/>
  <c r="L277" i="5"/>
  <c r="N274" i="5"/>
  <c r="O271" i="5"/>
  <c r="M275" i="5"/>
  <c r="M270" i="5"/>
  <c r="N261" i="5"/>
  <c r="M266" i="5"/>
  <c r="R286" i="5"/>
  <c r="B286" i="5" s="1"/>
  <c r="Q286" i="5" s="1"/>
  <c r="R284" i="5"/>
  <c r="B284" i="5" s="1"/>
  <c r="Q284" i="5" s="1"/>
  <c r="L286" i="5"/>
  <c r="M280" i="5"/>
  <c r="L276" i="5"/>
  <c r="L283" i="5"/>
  <c r="L287" i="5"/>
  <c r="P287" i="5" s="1"/>
  <c r="R271" i="5"/>
  <c r="B271" i="5" s="1"/>
  <c r="G20" i="11" s="1"/>
  <c r="L262" i="5"/>
  <c r="O269" i="5"/>
  <c r="N288" i="5"/>
  <c r="R266" i="5"/>
  <c r="B266" i="5" s="1"/>
  <c r="Q266" i="5" s="1"/>
  <c r="M261" i="5"/>
  <c r="O266" i="5"/>
  <c r="L273" i="5"/>
  <c r="M274" i="5"/>
  <c r="N264" i="5"/>
  <c r="O284" i="3"/>
  <c r="R288" i="3"/>
  <c r="B288" i="3" s="1"/>
  <c r="Q288" i="3" s="1"/>
  <c r="O259" i="2"/>
  <c r="M284" i="2"/>
  <c r="N285" i="5"/>
  <c r="N282" i="5"/>
  <c r="O274" i="4"/>
  <c r="M269" i="4"/>
  <c r="R267" i="4"/>
  <c r="B267" i="4" s="1"/>
  <c r="Q267" i="4" s="1"/>
  <c r="N260" i="4"/>
  <c r="N264" i="4"/>
  <c r="O280" i="4"/>
  <c r="L288" i="4"/>
  <c r="L266" i="4"/>
  <c r="O281" i="4"/>
  <c r="M277" i="4"/>
  <c r="M266" i="4"/>
  <c r="R280" i="4"/>
  <c r="B280" i="4" s="1"/>
  <c r="Q280" i="4" s="1"/>
  <c r="O275" i="4"/>
  <c r="L264" i="4"/>
  <c r="O259" i="4"/>
  <c r="R268" i="4"/>
  <c r="B268" i="4" s="1"/>
  <c r="N262" i="4"/>
  <c r="L286" i="4"/>
  <c r="L281" i="4"/>
  <c r="N273" i="4"/>
  <c r="L287" i="4"/>
  <c r="R281" i="4"/>
  <c r="B281" i="4" s="1"/>
  <c r="Q281" i="4" s="1"/>
  <c r="M260" i="4"/>
  <c r="M261" i="4"/>
  <c r="R274" i="4"/>
  <c r="B274" i="4" s="1"/>
  <c r="N267" i="4"/>
  <c r="M282" i="4"/>
  <c r="N270" i="4"/>
  <c r="L285" i="4"/>
  <c r="N275" i="4"/>
  <c r="M274" i="4"/>
  <c r="R285" i="4"/>
  <c r="B285" i="4" s="1"/>
  <c r="Q285" i="4" s="1"/>
  <c r="R276" i="4"/>
  <c r="B276" i="4" s="1"/>
  <c r="C73" i="11" s="1"/>
  <c r="N276" i="4"/>
  <c r="L272" i="4"/>
  <c r="O284" i="4"/>
  <c r="N281" i="4"/>
  <c r="O262" i="4"/>
  <c r="O288" i="4"/>
  <c r="R278" i="4"/>
  <c r="B278" i="4" s="1"/>
  <c r="C75" i="11" s="1"/>
  <c r="L271" i="4"/>
  <c r="O261" i="4"/>
  <c r="L284" i="4"/>
  <c r="L282" i="4"/>
  <c r="M262" i="4"/>
  <c r="L269" i="4"/>
  <c r="M267" i="4"/>
  <c r="O286" i="4"/>
  <c r="R272" i="4"/>
  <c r="B272" i="4" s="1"/>
  <c r="Q272" i="4" s="1"/>
  <c r="R262" i="4"/>
  <c r="B262" i="4" s="1"/>
  <c r="C59" i="11" s="1"/>
  <c r="M271" i="4"/>
  <c r="M273" i="4"/>
  <c r="P273" i="4" s="1"/>
  <c r="B70" i="11" s="1"/>
  <c r="A70" i="11" s="1"/>
  <c r="M278" i="4"/>
  <c r="O267" i="4"/>
  <c r="M264" i="4"/>
  <c r="N268" i="4"/>
  <c r="R259" i="4"/>
  <c r="B259" i="4" s="1"/>
  <c r="C56" i="11" s="1"/>
  <c r="M268" i="4"/>
  <c r="N266" i="4"/>
  <c r="R260" i="4"/>
  <c r="B260" i="4" s="1"/>
  <c r="C57" i="11" s="1"/>
  <c r="R264" i="4"/>
  <c r="B264" i="4" s="1"/>
  <c r="Q264" i="4" s="1"/>
  <c r="M280" i="4"/>
  <c r="N288" i="4"/>
  <c r="R283" i="4"/>
  <c r="B283" i="4" s="1"/>
  <c r="Q283" i="4" s="1"/>
  <c r="R265" i="4"/>
  <c r="B265" i="4" s="1"/>
  <c r="N277" i="4"/>
  <c r="M281" i="4"/>
  <c r="M270" i="4"/>
  <c r="N261" i="4"/>
  <c r="N285" i="4"/>
  <c r="M287" i="4"/>
  <c r="M288" i="4"/>
  <c r="O266" i="4"/>
  <c r="L260" i="4"/>
  <c r="M265" i="4"/>
  <c r="O276" i="4"/>
  <c r="N284" i="4"/>
  <c r="L268" i="4"/>
  <c r="R266" i="4"/>
  <c r="B266" i="4" s="1"/>
  <c r="L280" i="4"/>
  <c r="L265" i="4"/>
  <c r="L274" i="4"/>
  <c r="R277" i="4"/>
  <c r="B277" i="4" s="1"/>
  <c r="Q277" i="4" s="1"/>
  <c r="O268" i="4"/>
  <c r="M279" i="4"/>
  <c r="N283" i="4"/>
  <c r="L276" i="4"/>
  <c r="R273" i="4"/>
  <c r="B273" i="4" s="1"/>
  <c r="C70" i="11" s="1"/>
  <c r="O287" i="4"/>
  <c r="N280" i="4"/>
  <c r="R288" i="4"/>
  <c r="B288" i="4" s="1"/>
  <c r="Q288" i="4" s="1"/>
  <c r="M275" i="4"/>
  <c r="L279" i="3"/>
  <c r="M271" i="3"/>
  <c r="M278" i="3"/>
  <c r="N263" i="3"/>
  <c r="N261" i="3"/>
  <c r="N283" i="3"/>
  <c r="M265" i="2"/>
  <c r="R288" i="2"/>
  <c r="B288" i="2" s="1"/>
  <c r="Q288" i="2" s="1"/>
  <c r="N270" i="2"/>
  <c r="O271" i="2"/>
  <c r="R269" i="5"/>
  <c r="B269" i="5" s="1"/>
  <c r="G18" i="11" s="1"/>
  <c r="M277" i="5"/>
  <c r="L278" i="5"/>
  <c r="L259" i="5"/>
  <c r="P259" i="5" s="1"/>
  <c r="F8" i="11" s="1"/>
  <c r="E8" i="11" s="1"/>
  <c r="M282" i="5"/>
  <c r="R261" i="3"/>
  <c r="B261" i="3" s="1"/>
  <c r="C34" i="11" s="1"/>
  <c r="L281" i="5"/>
  <c r="O264" i="5"/>
  <c r="M281" i="5"/>
  <c r="N276" i="5"/>
  <c r="N265" i="2"/>
  <c r="M282" i="2"/>
  <c r="L286" i="2"/>
  <c r="P286" i="2" s="1"/>
  <c r="M275" i="2"/>
  <c r="L275" i="2"/>
  <c r="R284" i="2"/>
  <c r="B284" i="2" s="1"/>
  <c r="Q284" i="2" s="1"/>
  <c r="O282" i="2"/>
  <c r="N283" i="2"/>
  <c r="R271" i="2"/>
  <c r="B271" i="2" s="1"/>
  <c r="Q271" i="2" s="1"/>
  <c r="L263" i="2"/>
  <c r="O280" i="2"/>
  <c r="N276" i="2"/>
  <c r="R275" i="2"/>
  <c r="B275" i="2" s="1"/>
  <c r="Q275" i="2" s="1"/>
  <c r="O263" i="2"/>
  <c r="O260" i="2"/>
  <c r="R267" i="2"/>
  <c r="B267" i="2" s="1"/>
  <c r="C16" i="11" s="1"/>
  <c r="O285" i="2"/>
  <c r="L273" i="2"/>
  <c r="M270" i="2"/>
  <c r="P270" i="2" s="1"/>
  <c r="B19" i="11" s="1"/>
  <c r="A19" i="11" s="1"/>
  <c r="N269" i="2"/>
  <c r="L260" i="2"/>
  <c r="N274" i="2"/>
  <c r="O287" i="2"/>
  <c r="R281" i="2"/>
  <c r="B281" i="2" s="1"/>
  <c r="Q281" i="2" s="1"/>
  <c r="N260" i="2"/>
  <c r="P260" i="2" s="1"/>
  <c r="B9" i="11" s="1"/>
  <c r="A9" i="11" s="1"/>
  <c r="R280" i="2"/>
  <c r="B280" i="2" s="1"/>
  <c r="Q280" i="2" s="1"/>
  <c r="N277" i="2"/>
  <c r="L279" i="2"/>
  <c r="L280" i="2"/>
  <c r="O278" i="2"/>
  <c r="M267" i="2"/>
  <c r="M274" i="2"/>
  <c r="L262" i="2"/>
  <c r="P262" i="2" s="1"/>
  <c r="B11" i="11" s="1"/>
  <c r="A11" i="11" s="1"/>
  <c r="M277" i="2"/>
  <c r="N285" i="2"/>
  <c r="R285" i="2"/>
  <c r="B285" i="2" s="1"/>
  <c r="Q285" i="2" s="1"/>
  <c r="M283" i="2"/>
  <c r="O286" i="2"/>
  <c r="M273" i="2"/>
  <c r="M288" i="2"/>
  <c r="M262" i="2"/>
  <c r="O273" i="2"/>
  <c r="N271" i="2"/>
  <c r="N284" i="2"/>
  <c r="M271" i="2"/>
  <c r="L285" i="2"/>
  <c r="O281" i="2"/>
  <c r="L270" i="2"/>
  <c r="M279" i="2"/>
  <c r="R259" i="2"/>
  <c r="B259" i="2" s="1"/>
  <c r="C8" i="11" s="1"/>
  <c r="M281" i="2"/>
  <c r="N275" i="2"/>
  <c r="M260" i="2"/>
  <c r="R282" i="2"/>
  <c r="B282" i="2" s="1"/>
  <c r="Q282" i="2" s="1"/>
  <c r="O272" i="2"/>
  <c r="R273" i="2"/>
  <c r="B273" i="2" s="1"/>
  <c r="Q273" i="2" s="1"/>
  <c r="R274" i="2"/>
  <c r="B274" i="2" s="1"/>
  <c r="Q274" i="2" s="1"/>
  <c r="R278" i="2"/>
  <c r="B278" i="2" s="1"/>
  <c r="C27" i="11" s="1"/>
  <c r="M263" i="2"/>
  <c r="P263" i="2" s="1"/>
  <c r="B12" i="11" s="1"/>
  <c r="A12" i="11" s="1"/>
  <c r="R286" i="2"/>
  <c r="B286" i="2" s="1"/>
  <c r="Q286" i="2" s="1"/>
  <c r="N259" i="2"/>
  <c r="L271" i="2"/>
  <c r="N262" i="2"/>
  <c r="L288" i="2"/>
  <c r="O277" i="2"/>
  <c r="N287" i="2"/>
  <c r="L281" i="2"/>
  <c r="P281" i="2" s="1"/>
  <c r="L259" i="2"/>
  <c r="N278" i="2"/>
  <c r="P278" i="2" s="1"/>
  <c r="B27" i="11" s="1"/>
  <c r="A27" i="11" s="1"/>
  <c r="R269" i="2"/>
  <c r="B269" i="2" s="1"/>
  <c r="C18" i="11" s="1"/>
  <c r="M286" i="2"/>
  <c r="L277" i="2"/>
  <c r="P277" i="2" s="1"/>
  <c r="B26" i="11" s="1"/>
  <c r="A26" i="11" s="1"/>
  <c r="M285" i="2"/>
  <c r="L283" i="2"/>
  <c r="P283" i="2" s="1"/>
  <c r="N273" i="2"/>
  <c r="P273" i="2" s="1"/>
  <c r="B22" i="11" s="1"/>
  <c r="A22" i="11" s="1"/>
  <c r="O267" i="2"/>
  <c r="P267" i="2" s="1"/>
  <c r="B16" i="11" s="1"/>
  <c r="A16" i="11" s="1"/>
  <c r="M259" i="2"/>
  <c r="N282" i="2"/>
  <c r="L267" i="2"/>
  <c r="L284" i="2"/>
  <c r="N272" i="2"/>
  <c r="M279" i="3"/>
  <c r="L277" i="3"/>
  <c r="P277" i="3" s="1"/>
  <c r="B50" i="11" s="1"/>
  <c r="A50" i="11" s="1"/>
  <c r="M276" i="2"/>
  <c r="P276" i="2" s="1"/>
  <c r="B25" i="11" s="1"/>
  <c r="A25" i="11" s="1"/>
  <c r="R276" i="2"/>
  <c r="B276" i="2" s="1"/>
  <c r="C25" i="11" s="1"/>
  <c r="O276" i="2"/>
  <c r="N266" i="5"/>
  <c r="R279" i="5"/>
  <c r="B279" i="5" s="1"/>
  <c r="Q279" i="5" s="1"/>
  <c r="M278" i="5"/>
  <c r="L276" i="3"/>
  <c r="P276" i="3" s="1"/>
  <c r="B49" i="11" s="1"/>
  <c r="A49" i="11" s="1"/>
  <c r="N286" i="4"/>
  <c r="O270" i="3"/>
  <c r="N278" i="3"/>
  <c r="N272" i="3"/>
  <c r="O262" i="2"/>
  <c r="L279" i="4"/>
  <c r="N265" i="4"/>
  <c r="N279" i="4"/>
  <c r="O264" i="4"/>
  <c r="O285" i="4"/>
  <c r="O282" i="4"/>
  <c r="M286" i="4"/>
  <c r="M284" i="4"/>
  <c r="N282" i="3"/>
  <c r="R262" i="2"/>
  <c r="B262" i="2" s="1"/>
  <c r="C11" i="11" s="1"/>
  <c r="O279" i="4"/>
  <c r="M283" i="4"/>
  <c r="M259" i="4"/>
  <c r="L270" i="4"/>
  <c r="P270" i="4" s="1"/>
  <c r="B67" i="11" s="1"/>
  <c r="A67" i="11" s="1"/>
  <c r="O269" i="4"/>
  <c r="L275" i="4"/>
  <c r="L263" i="3"/>
  <c r="P263" i="3" s="1"/>
  <c r="B36" i="11" s="1"/>
  <c r="A36" i="11" s="1"/>
  <c r="L288" i="3"/>
  <c r="P288" i="3" s="1"/>
  <c r="R281" i="3"/>
  <c r="B281" i="3" s="1"/>
  <c r="Q281" i="3" s="1"/>
  <c r="M287" i="3"/>
  <c r="R262" i="3"/>
  <c r="B262" i="3" s="1"/>
  <c r="Q262" i="3" s="1"/>
  <c r="N286" i="2"/>
  <c r="R272" i="2"/>
  <c r="B272" i="2" s="1"/>
  <c r="C21" i="11" s="1"/>
  <c r="N263" i="2"/>
  <c r="M280" i="2"/>
  <c r="N262" i="5"/>
  <c r="M265" i="5"/>
  <c r="L272" i="5"/>
  <c r="P272" i="5" s="1"/>
  <c r="F21" i="11" s="1"/>
  <c r="E21" i="11" s="1"/>
  <c r="O274" i="5"/>
  <c r="R277" i="5"/>
  <c r="B277" i="5" s="1"/>
  <c r="G26" i="11" s="1"/>
  <c r="R282" i="3"/>
  <c r="B282" i="3" s="1"/>
  <c r="Q282" i="3" s="1"/>
  <c r="M280" i="3"/>
  <c r="O280" i="3"/>
  <c r="O277" i="3"/>
  <c r="O274" i="2"/>
  <c r="L274" i="2"/>
  <c r="P274" i="2" s="1"/>
  <c r="B23" i="11" s="1"/>
  <c r="A23" i="11" s="1"/>
  <c r="R279" i="2"/>
  <c r="B279" i="2" s="1"/>
  <c r="Q279" i="2" s="1"/>
  <c r="L287" i="2"/>
  <c r="N281" i="2"/>
  <c r="L276" i="2"/>
  <c r="O281" i="5"/>
  <c r="L264" i="5"/>
  <c r="M283" i="5"/>
  <c r="R265" i="5"/>
  <c r="B265" i="5" s="1"/>
  <c r="G14" i="11" s="1"/>
  <c r="L280" i="5"/>
  <c r="N259" i="5"/>
  <c r="O278" i="5"/>
  <c r="Q276" i="6"/>
  <c r="G49" i="11"/>
  <c r="R275" i="4"/>
  <c r="B275" i="4" s="1"/>
  <c r="C72" i="11" s="1"/>
  <c r="L277" i="4"/>
  <c r="P277" i="4" s="1"/>
  <c r="B74" i="11" s="1"/>
  <c r="A74" i="11" s="1"/>
  <c r="N269" i="4"/>
  <c r="O278" i="4"/>
  <c r="R279" i="4"/>
  <c r="B279" i="4" s="1"/>
  <c r="Q279" i="4" s="1"/>
  <c r="L262" i="4"/>
  <c r="R272" i="3"/>
  <c r="B272" i="3" s="1"/>
  <c r="N279" i="3"/>
  <c r="N271" i="3"/>
  <c r="L286" i="3"/>
  <c r="P286" i="3" s="1"/>
  <c r="L272" i="2"/>
  <c r="P272" i="2" s="1"/>
  <c r="B21" i="11" s="1"/>
  <c r="A21" i="11" s="1"/>
  <c r="O270" i="2"/>
  <c r="O279" i="2"/>
  <c r="R283" i="2"/>
  <c r="B283" i="2" s="1"/>
  <c r="Q283" i="2" s="1"/>
  <c r="N279" i="2"/>
  <c r="O284" i="2"/>
  <c r="R260" i="2"/>
  <c r="B260" i="2" s="1"/>
  <c r="C9" i="11" s="1"/>
  <c r="R265" i="2"/>
  <c r="B265" i="2" s="1"/>
  <c r="Q265" i="2" s="1"/>
  <c r="L265" i="2"/>
  <c r="P265" i="2" s="1"/>
  <c r="B14" i="11" s="1"/>
  <c r="A14" i="11" s="1"/>
  <c r="L269" i="5"/>
  <c r="P269" i="5" s="1"/>
  <c r="F18" i="11" s="1"/>
  <c r="E18" i="11" s="1"/>
  <c r="R276" i="5"/>
  <c r="B276" i="5" s="1"/>
  <c r="G25" i="11" s="1"/>
  <c r="O284" i="5"/>
  <c r="N271" i="5"/>
  <c r="R273" i="5"/>
  <c r="B273" i="5" s="1"/>
  <c r="Q273" i="5" s="1"/>
  <c r="L268" i="6"/>
  <c r="L272" i="6"/>
  <c r="L283" i="6"/>
  <c r="P283" i="6" s="1"/>
  <c r="L278" i="6"/>
  <c r="R261" i="6"/>
  <c r="B261" i="6" s="1"/>
  <c r="Q261" i="6" s="1"/>
  <c r="O261" i="3"/>
  <c r="R280" i="3"/>
  <c r="B280" i="3" s="1"/>
  <c r="Q280" i="3" s="1"/>
  <c r="N275" i="3"/>
  <c r="M269" i="3"/>
  <c r="L275" i="3"/>
  <c r="N265" i="3"/>
  <c r="P265" i="3" s="1"/>
  <c r="B38" i="11" s="1"/>
  <c r="A38" i="11" s="1"/>
  <c r="M282" i="3"/>
  <c r="N266" i="3"/>
  <c r="L259" i="3"/>
  <c r="M276" i="3"/>
  <c r="N287" i="3"/>
  <c r="M277" i="3"/>
  <c r="N259" i="3"/>
  <c r="M260" i="3"/>
  <c r="M262" i="3"/>
  <c r="N280" i="3"/>
  <c r="M280" i="6"/>
  <c r="R272" i="6"/>
  <c r="B272" i="6" s="1"/>
  <c r="Q272" i="6" s="1"/>
  <c r="L260" i="6"/>
  <c r="M260" i="6"/>
  <c r="R282" i="6"/>
  <c r="B282" i="6" s="1"/>
  <c r="Q282" i="6" s="1"/>
  <c r="N277" i="6"/>
  <c r="R271" i="6"/>
  <c r="B271" i="6" s="1"/>
  <c r="G44" i="11" s="1"/>
  <c r="R268" i="6"/>
  <c r="B268" i="6" s="1"/>
  <c r="G41" i="11" s="1"/>
  <c r="O269" i="6"/>
  <c r="M283" i="6"/>
  <c r="M270" i="6"/>
  <c r="L288" i="6"/>
  <c r="P288" i="6" s="1"/>
  <c r="L266" i="6"/>
  <c r="P266" i="6" s="1"/>
  <c r="F39" i="11" s="1"/>
  <c r="E39" i="11" s="1"/>
  <c r="O281" i="6"/>
  <c r="O282" i="6"/>
  <c r="O259" i="6"/>
  <c r="O284" i="6"/>
  <c r="P284" i="6" s="1"/>
  <c r="L271" i="6"/>
  <c r="N269" i="3"/>
  <c r="R265" i="3"/>
  <c r="B265" i="3" s="1"/>
  <c r="C38" i="11" s="1"/>
  <c r="R287" i="3"/>
  <c r="B287" i="3" s="1"/>
  <c r="Q287" i="3" s="1"/>
  <c r="M274" i="3"/>
  <c r="P274" i="3" s="1"/>
  <c r="B47" i="11" s="1"/>
  <c r="A47" i="11" s="1"/>
  <c r="O281" i="3"/>
  <c r="O262" i="3"/>
  <c r="O265" i="3"/>
  <c r="L265" i="3"/>
  <c r="M259" i="3"/>
  <c r="O278" i="3"/>
  <c r="M263" i="3"/>
  <c r="R278" i="3"/>
  <c r="B278" i="3" s="1"/>
  <c r="C51" i="11" s="1"/>
  <c r="O272" i="3"/>
  <c r="O273" i="3"/>
  <c r="L280" i="3"/>
  <c r="R285" i="3"/>
  <c r="B285" i="3" s="1"/>
  <c r="Q285" i="3" s="1"/>
  <c r="R271" i="3"/>
  <c r="B271" i="3" s="1"/>
  <c r="Q271" i="3" s="1"/>
  <c r="O260" i="3"/>
  <c r="M261" i="3"/>
  <c r="O265" i="6"/>
  <c r="N269" i="6"/>
  <c r="L280" i="6"/>
  <c r="P280" i="6" s="1"/>
  <c r="N268" i="6"/>
  <c r="L270" i="6"/>
  <c r="N281" i="6"/>
  <c r="O271" i="6"/>
  <c r="M259" i="6"/>
  <c r="M279" i="6"/>
  <c r="M266" i="6"/>
  <c r="M273" i="6"/>
  <c r="L261" i="6"/>
  <c r="O287" i="6"/>
  <c r="R273" i="6"/>
  <c r="B273" i="6" s="1"/>
  <c r="N283" i="6"/>
  <c r="O285" i="3"/>
  <c r="R283" i="3"/>
  <c r="B283" i="3" s="1"/>
  <c r="Q283" i="3" s="1"/>
  <c r="R284" i="3"/>
  <c r="B284" i="3" s="1"/>
  <c r="Q284" i="3" s="1"/>
  <c r="N262" i="3"/>
  <c r="O275" i="3"/>
  <c r="R275" i="3"/>
  <c r="B275" i="3" s="1"/>
  <c r="C48" i="11" s="1"/>
  <c r="N277" i="3"/>
  <c r="O283" i="3"/>
  <c r="R270" i="3"/>
  <c r="B270" i="3" s="1"/>
  <c r="C43" i="11" s="1"/>
  <c r="N286" i="6"/>
  <c r="P286" i="6" s="1"/>
  <c r="L279" i="6"/>
  <c r="R266" i="6"/>
  <c r="B266" i="6" s="1"/>
  <c r="G39" i="11" s="1"/>
  <c r="L285" i="6"/>
  <c r="L273" i="6"/>
  <c r="L287" i="6"/>
  <c r="M275" i="6"/>
  <c r="O286" i="6"/>
  <c r="N260" i="6"/>
  <c r="P260" i="6" s="1"/>
  <c r="F33" i="11" s="1"/>
  <c r="E33" i="11" s="1"/>
  <c r="M281" i="3"/>
  <c r="M285" i="3"/>
  <c r="M267" i="3"/>
  <c r="N285" i="3"/>
  <c r="L278" i="3"/>
  <c r="L261" i="3"/>
  <c r="P261" i="3" s="1"/>
  <c r="B34" i="11" s="1"/>
  <c r="A34" i="11" s="1"/>
  <c r="L283" i="3"/>
  <c r="M272" i="3"/>
  <c r="M286" i="3"/>
  <c r="R268" i="3"/>
  <c r="B268" i="3" s="1"/>
  <c r="C41" i="11" s="1"/>
  <c r="N260" i="3"/>
  <c r="R267" i="3"/>
  <c r="B267" i="3" s="1"/>
  <c r="Q267" i="3" s="1"/>
  <c r="O274" i="3"/>
  <c r="O288" i="3"/>
  <c r="R260" i="3"/>
  <c r="B260" i="3" s="1"/>
  <c r="Q260" i="3" s="1"/>
  <c r="L266" i="3"/>
  <c r="P266" i="3" s="1"/>
  <c r="B39" i="11" s="1"/>
  <c r="A39" i="11" s="1"/>
  <c r="O266" i="3"/>
  <c r="M283" i="3"/>
  <c r="L271" i="3"/>
  <c r="O265" i="5"/>
  <c r="O286" i="5"/>
  <c r="N272" i="5"/>
  <c r="M264" i="5"/>
  <c r="P264" i="5" s="1"/>
  <c r="F13" i="11" s="1"/>
  <c r="E13" i="11" s="1"/>
  <c r="N281" i="5"/>
  <c r="N280" i="5"/>
  <c r="M284" i="5"/>
  <c r="M286" i="5"/>
  <c r="O288" i="5"/>
  <c r="R264" i="5"/>
  <c r="B264" i="5" s="1"/>
  <c r="Q264" i="5" s="1"/>
  <c r="R283" i="5"/>
  <c r="B283" i="5" s="1"/>
  <c r="Q283" i="5" s="1"/>
  <c r="O280" i="5"/>
  <c r="R278" i="5"/>
  <c r="B278" i="5" s="1"/>
  <c r="Q278" i="5" s="1"/>
  <c r="R288" i="5"/>
  <c r="B288" i="5" s="1"/>
  <c r="Q288" i="5" s="1"/>
  <c r="O259" i="5"/>
  <c r="R285" i="5"/>
  <c r="B285" i="5" s="1"/>
  <c r="Q285" i="5" s="1"/>
  <c r="N287" i="5"/>
  <c r="L271" i="5"/>
  <c r="R283" i="6"/>
  <c r="B283" i="6" s="1"/>
  <c r="Q283" i="6" s="1"/>
  <c r="R270" i="6"/>
  <c r="B270" i="6" s="1"/>
  <c r="G43" i="11" s="1"/>
  <c r="N287" i="6"/>
  <c r="L264" i="6"/>
  <c r="R265" i="6"/>
  <c r="B265" i="6" s="1"/>
  <c r="G38" i="11" s="1"/>
  <c r="L277" i="6"/>
  <c r="N285" i="6"/>
  <c r="M282" i="6"/>
  <c r="L286" i="6"/>
  <c r="N262" i="6"/>
  <c r="P262" i="6" s="1"/>
  <c r="F35" i="11" s="1"/>
  <c r="E35" i="11" s="1"/>
  <c r="R285" i="6"/>
  <c r="B285" i="6" s="1"/>
  <c r="Q285" i="6" s="1"/>
  <c r="R281" i="6"/>
  <c r="B281" i="6" s="1"/>
  <c r="Q281" i="6" s="1"/>
  <c r="R280" i="6"/>
  <c r="B280" i="6" s="1"/>
  <c r="Q280" i="6" s="1"/>
  <c r="M287" i="6"/>
  <c r="N261" i="6"/>
  <c r="M286" i="6"/>
  <c r="L259" i="6"/>
  <c r="M271" i="6"/>
  <c r="P271" i="6" s="1"/>
  <c r="F44" i="11" s="1"/>
  <c r="E44" i="11" s="1"/>
  <c r="M285" i="6"/>
  <c r="P285" i="6" s="1"/>
  <c r="L287" i="3"/>
  <c r="L282" i="3"/>
  <c r="L284" i="3"/>
  <c r="N273" i="3"/>
  <c r="N286" i="3"/>
  <c r="M275" i="3"/>
  <c r="M288" i="3"/>
  <c r="R276" i="3"/>
  <c r="B276" i="3" s="1"/>
  <c r="C49" i="11" s="1"/>
  <c r="M284" i="3"/>
  <c r="M276" i="6"/>
  <c r="N278" i="6"/>
  <c r="L276" i="6"/>
  <c r="N265" i="6"/>
  <c r="O274" i="6"/>
  <c r="M265" i="6"/>
  <c r="P265" i="6" s="1"/>
  <c r="F38" i="11" s="1"/>
  <c r="E38" i="11" s="1"/>
  <c r="O266" i="6"/>
  <c r="P264" i="7"/>
  <c r="F61" i="11" s="1"/>
  <c r="E61" i="11" s="1"/>
  <c r="R277" i="3"/>
  <c r="B277" i="3" s="1"/>
  <c r="Q277" i="3" s="1"/>
  <c r="L272" i="3"/>
  <c r="N288" i="3"/>
  <c r="M270" i="3"/>
  <c r="L260" i="3"/>
  <c r="R263" i="3"/>
  <c r="B263" i="3" s="1"/>
  <c r="Q263" i="3" s="1"/>
  <c r="O263" i="3"/>
  <c r="L267" i="3"/>
  <c r="L262" i="3"/>
  <c r="N284" i="3"/>
  <c r="O259" i="3"/>
  <c r="R286" i="3"/>
  <c r="B286" i="3" s="1"/>
  <c r="Q286" i="3" s="1"/>
  <c r="N281" i="3"/>
  <c r="P281" i="3" s="1"/>
  <c r="L268" i="3"/>
  <c r="P268" i="3" s="1"/>
  <c r="B41" i="11" s="1"/>
  <c r="A41" i="11" s="1"/>
  <c r="O269" i="3"/>
  <c r="P269" i="3" s="1"/>
  <c r="B42" i="11" s="1"/>
  <c r="A42" i="11" s="1"/>
  <c r="R259" i="3"/>
  <c r="B259" i="3" s="1"/>
  <c r="Q259" i="3" s="1"/>
  <c r="N274" i="3"/>
  <c r="O286" i="3"/>
  <c r="G17" i="11"/>
  <c r="O275" i="5"/>
  <c r="R274" i="5"/>
  <c r="B274" i="5" s="1"/>
  <c r="Q274" i="5" s="1"/>
  <c r="O276" i="5"/>
  <c r="N277" i="5"/>
  <c r="P277" i="5" s="1"/>
  <c r="F26" i="11" s="1"/>
  <c r="E26" i="11" s="1"/>
  <c r="O273" i="5"/>
  <c r="O262" i="5"/>
  <c r="N275" i="5"/>
  <c r="M279" i="5"/>
  <c r="O272" i="5"/>
  <c r="L279" i="5"/>
  <c r="N286" i="5"/>
  <c r="L284" i="5"/>
  <c r="N284" i="5"/>
  <c r="O283" i="5"/>
  <c r="M259" i="5"/>
  <c r="O285" i="5"/>
  <c r="L274" i="5"/>
  <c r="R284" i="6"/>
  <c r="B284" i="6" s="1"/>
  <c r="Q284" i="6" s="1"/>
  <c r="R279" i="6"/>
  <c r="B279" i="6" s="1"/>
  <c r="Q279" i="6" s="1"/>
  <c r="O285" i="6"/>
  <c r="M263" i="6"/>
  <c r="P263" i="6" s="1"/>
  <c r="F36" i="11" s="1"/>
  <c r="E36" i="11" s="1"/>
  <c r="R260" i="6"/>
  <c r="B260" i="6" s="1"/>
  <c r="G33" i="11" s="1"/>
  <c r="M269" i="6"/>
  <c r="P269" i="6" s="1"/>
  <c r="F42" i="11" s="1"/>
  <c r="E42" i="11" s="1"/>
  <c r="R277" i="6"/>
  <c r="B277" i="6" s="1"/>
  <c r="G50" i="11" s="1"/>
  <c r="O278" i="6"/>
  <c r="M278" i="6"/>
  <c r="L267" i="6"/>
  <c r="P267" i="6" s="1"/>
  <c r="F40" i="11" s="1"/>
  <c r="E40" i="11" s="1"/>
  <c r="O273" i="6"/>
  <c r="L275" i="6"/>
  <c r="R286" i="6"/>
  <c r="B286" i="6" s="1"/>
  <c r="Q286" i="6" s="1"/>
  <c r="O261" i="6"/>
  <c r="O272" i="6"/>
  <c r="O264" i="6"/>
  <c r="O288" i="6"/>
  <c r="L281" i="6"/>
  <c r="P281" i="6" s="1"/>
  <c r="Q261" i="2"/>
  <c r="Q271" i="6"/>
  <c r="P274" i="6"/>
  <c r="F47" i="11" s="1"/>
  <c r="E47" i="11" s="1"/>
  <c r="Q277" i="6"/>
  <c r="P270" i="6"/>
  <c r="F43" i="11" s="1"/>
  <c r="E43" i="11" s="1"/>
  <c r="Q260" i="6"/>
  <c r="G12" i="11"/>
  <c r="P272" i="6"/>
  <c r="F45" i="11" s="1"/>
  <c r="E45" i="11" s="1"/>
  <c r="G22" i="11"/>
  <c r="G37" i="11"/>
  <c r="G40" i="11"/>
  <c r="G75" i="11"/>
  <c r="P288" i="2"/>
  <c r="G35" i="11"/>
  <c r="G45" i="11"/>
  <c r="G47" i="11"/>
  <c r="Q278" i="6"/>
  <c r="P274" i="4"/>
  <c r="B71" i="11" s="1"/>
  <c r="A71" i="11" s="1"/>
  <c r="C64" i="11"/>
  <c r="Q267" i="5"/>
  <c r="Q261" i="5"/>
  <c r="Q275" i="3"/>
  <c r="P274" i="5"/>
  <c r="F23" i="11" s="1"/>
  <c r="E23" i="11" s="1"/>
  <c r="Q276" i="5"/>
  <c r="P268" i="5"/>
  <c r="F17" i="11" s="1"/>
  <c r="E17" i="11" s="1"/>
  <c r="Q271" i="5"/>
  <c r="C40" i="11"/>
  <c r="P260" i="5"/>
  <c r="F9" i="11" s="1"/>
  <c r="E9" i="11" s="1"/>
  <c r="Q269" i="5"/>
  <c r="P266" i="5"/>
  <c r="F15" i="11" s="1"/>
  <c r="E15" i="11" s="1"/>
  <c r="G9" i="11"/>
  <c r="P263" i="5"/>
  <c r="F12" i="11" s="1"/>
  <c r="E12" i="11" s="1"/>
  <c r="G15" i="11"/>
  <c r="P267" i="5"/>
  <c r="F16" i="11" s="1"/>
  <c r="E16" i="11" s="1"/>
  <c r="C23" i="11"/>
  <c r="Q261" i="7"/>
  <c r="C61" i="11"/>
  <c r="Q261" i="3"/>
  <c r="Q270" i="2"/>
  <c r="Q277" i="2"/>
  <c r="C37" i="11"/>
  <c r="C17" i="11"/>
  <c r="P284" i="2"/>
  <c r="P276" i="7"/>
  <c r="F73" i="11" s="1"/>
  <c r="E73" i="11" s="1"/>
  <c r="P284" i="7"/>
  <c r="P268" i="2"/>
  <c r="B17" i="11" s="1"/>
  <c r="A17" i="11" s="1"/>
  <c r="G66" i="11"/>
  <c r="C12" i="11"/>
  <c r="Q267" i="2"/>
  <c r="Q266" i="2"/>
  <c r="P259" i="2"/>
  <c r="B8" i="11" s="1"/>
  <c r="A8" i="11" s="1"/>
  <c r="P266" i="2"/>
  <c r="B15" i="11" s="1"/>
  <c r="A15" i="11" s="1"/>
  <c r="G61" i="11"/>
  <c r="Q270" i="7"/>
  <c r="P283" i="3"/>
  <c r="C68" i="11"/>
  <c r="P268" i="7"/>
  <c r="F65" i="11" s="1"/>
  <c r="E65" i="11" s="1"/>
  <c r="Q271" i="7"/>
  <c r="Q274" i="3"/>
  <c r="Q259" i="4"/>
  <c r="G60" i="11"/>
  <c r="G63" i="11"/>
  <c r="P286" i="7"/>
  <c r="Q276" i="4"/>
  <c r="P265" i="7"/>
  <c r="F62" i="11" s="1"/>
  <c r="E62" i="11" s="1"/>
  <c r="P266" i="7"/>
  <c r="F63" i="11" s="1"/>
  <c r="E63" i="11" s="1"/>
  <c r="P261" i="7"/>
  <c r="F58" i="11" s="1"/>
  <c r="E58" i="11" s="1"/>
  <c r="G64" i="11"/>
  <c r="Q273" i="7"/>
  <c r="P271" i="7"/>
  <c r="F68" i="11" s="1"/>
  <c r="E68" i="11" s="1"/>
  <c r="G56" i="11"/>
  <c r="P279" i="7"/>
  <c r="C50" i="11"/>
  <c r="P284" i="3"/>
  <c r="G59" i="11"/>
  <c r="G57" i="11"/>
  <c r="P259" i="7"/>
  <c r="F56" i="11" s="1"/>
  <c r="E56" i="11" s="1"/>
  <c r="Q266" i="3"/>
  <c r="Q273" i="3"/>
  <c r="Q277" i="7"/>
  <c r="P275" i="7"/>
  <c r="F72" i="11" s="1"/>
  <c r="E72" i="11" s="1"/>
  <c r="Q269" i="3"/>
  <c r="C44" i="11"/>
  <c r="C69" i="11"/>
  <c r="Q276" i="7"/>
  <c r="P269" i="7"/>
  <c r="F66" i="11" s="1"/>
  <c r="E66" i="11" s="1"/>
  <c r="Q275" i="7"/>
  <c r="Q274" i="7"/>
  <c r="P273" i="7"/>
  <c r="F70" i="11" s="1"/>
  <c r="E70" i="11" s="1"/>
  <c r="P277" i="7"/>
  <c r="F74" i="11" s="1"/>
  <c r="E74" i="11" s="1"/>
  <c r="P262" i="3"/>
  <c r="B35" i="11" s="1"/>
  <c r="A35" i="11" s="1"/>
  <c r="P264" i="3"/>
  <c r="B37" i="11" s="1"/>
  <c r="A37" i="11" s="1"/>
  <c r="P262" i="7"/>
  <c r="F59" i="11" s="1"/>
  <c r="E59" i="11" s="1"/>
  <c r="P283" i="7"/>
  <c r="P270" i="7"/>
  <c r="F67" i="11" s="1"/>
  <c r="E67" i="11" s="1"/>
  <c r="C45" i="11"/>
  <c r="Q272" i="3"/>
  <c r="P274" i="7"/>
  <c r="F71" i="11" s="1"/>
  <c r="E71" i="11" s="1"/>
  <c r="P263" i="7"/>
  <c r="F60" i="11" s="1"/>
  <c r="E60" i="11" s="1"/>
  <c r="P281" i="7"/>
  <c r="P285" i="7"/>
  <c r="P260" i="7"/>
  <c r="F57" i="11" s="1"/>
  <c r="E57" i="11" s="1"/>
  <c r="P278" i="7"/>
  <c r="F75" i="11" s="1"/>
  <c r="E75" i="11" s="1"/>
  <c r="P267" i="7"/>
  <c r="F64" i="11" s="1"/>
  <c r="E64" i="11" s="1"/>
  <c r="P287" i="7"/>
  <c r="Q272" i="7"/>
  <c r="P288" i="7"/>
  <c r="P280" i="7"/>
  <c r="G62" i="11"/>
  <c r="G65" i="11"/>
  <c r="P272" i="7"/>
  <c r="F69" i="11" s="1"/>
  <c r="E69" i="11" s="1"/>
  <c r="Q262" i="4"/>
  <c r="P282" i="7"/>
  <c r="P263" i="4"/>
  <c r="B60" i="11" s="1"/>
  <c r="A60" i="11" s="1"/>
  <c r="Q273" i="4"/>
  <c r="P278" i="4"/>
  <c r="B75" i="11" s="1"/>
  <c r="A75" i="11" s="1"/>
  <c r="P288" i="4"/>
  <c r="Q275" i="4"/>
  <c r="P259" i="4"/>
  <c r="B56" i="11" s="1"/>
  <c r="A56" i="11" s="1"/>
  <c r="P282" i="4"/>
  <c r="Q269" i="4"/>
  <c r="P284" i="4"/>
  <c r="Q261" i="4"/>
  <c r="C58" i="11"/>
  <c r="P271" i="4"/>
  <c r="B68" i="11" s="1"/>
  <c r="A68" i="11" s="1"/>
  <c r="C71" i="11"/>
  <c r="Q274" i="4"/>
  <c r="Q268" i="4"/>
  <c r="C65" i="11"/>
  <c r="C63" i="11"/>
  <c r="Q266" i="4"/>
  <c r="C60" i="11"/>
  <c r="Q263" i="4"/>
  <c r="Q270" i="4"/>
  <c r="C67" i="11"/>
  <c r="C62" i="11"/>
  <c r="Q265" i="4"/>
  <c r="P266" i="4"/>
  <c r="B63" i="11" s="1"/>
  <c r="A63" i="11" s="1"/>
  <c r="A57" i="8"/>
  <c r="A58" i="8" s="1"/>
  <c r="A59" i="8" s="1"/>
  <c r="Q265" i="3" l="1"/>
  <c r="Q262" i="2"/>
  <c r="C20" i="11"/>
  <c r="Q270" i="6"/>
  <c r="C14" i="11"/>
  <c r="Q259" i="5"/>
  <c r="P275" i="6"/>
  <c r="F48" i="11" s="1"/>
  <c r="E48" i="11" s="1"/>
  <c r="P287" i="3"/>
  <c r="P264" i="6"/>
  <c r="F37" i="11" s="1"/>
  <c r="E37" i="11" s="1"/>
  <c r="P279" i="6"/>
  <c r="P282" i="6"/>
  <c r="P278" i="6"/>
  <c r="F51" i="11" s="1"/>
  <c r="E51" i="11" s="1"/>
  <c r="P280" i="5"/>
  <c r="P270" i="3"/>
  <c r="B43" i="11" s="1"/>
  <c r="A43" i="11" s="1"/>
  <c r="P279" i="2"/>
  <c r="P275" i="4"/>
  <c r="B72" i="11" s="1"/>
  <c r="A72" i="11" s="1"/>
  <c r="P276" i="4"/>
  <c r="B73" i="11" s="1"/>
  <c r="A73" i="11" s="1"/>
  <c r="P260" i="4"/>
  <c r="B57" i="11" s="1"/>
  <c r="A57" i="11" s="1"/>
  <c r="P288" i="5"/>
  <c r="P286" i="5"/>
  <c r="P282" i="5"/>
  <c r="P270" i="5"/>
  <c r="F19" i="11" s="1"/>
  <c r="E19" i="11" s="1"/>
  <c r="P285" i="5"/>
  <c r="P265" i="4"/>
  <c r="B62" i="11" s="1"/>
  <c r="A62" i="11" s="1"/>
  <c r="P272" i="4"/>
  <c r="B69" i="11" s="1"/>
  <c r="A69" i="11" s="1"/>
  <c r="P281" i="4"/>
  <c r="P264" i="2"/>
  <c r="B13" i="11" s="1"/>
  <c r="A13" i="11" s="1"/>
  <c r="Q278" i="4"/>
  <c r="C33" i="11"/>
  <c r="Q264" i="2"/>
  <c r="Q270" i="3"/>
  <c r="Q275" i="5"/>
  <c r="G36" i="11"/>
  <c r="Q259" i="6"/>
  <c r="G32" i="11"/>
  <c r="G23" i="11"/>
  <c r="Q276" i="3"/>
  <c r="Q260" i="2"/>
  <c r="P272" i="3"/>
  <c r="B45" i="11" s="1"/>
  <c r="A45" i="11" s="1"/>
  <c r="P287" i="6"/>
  <c r="P277" i="6"/>
  <c r="F50" i="11" s="1"/>
  <c r="E50" i="11" s="1"/>
  <c r="P271" i="3"/>
  <c r="B44" i="11" s="1"/>
  <c r="A44" i="11" s="1"/>
  <c r="P260" i="3"/>
  <c r="B33" i="11" s="1"/>
  <c r="A33" i="11" s="1"/>
  <c r="P267" i="3"/>
  <c r="B40" i="11" s="1"/>
  <c r="A40" i="11" s="1"/>
  <c r="P275" i="3"/>
  <c r="B48" i="11" s="1"/>
  <c r="A48" i="11" s="1"/>
  <c r="P261" i="6"/>
  <c r="F34" i="11" s="1"/>
  <c r="E34" i="11" s="1"/>
  <c r="P268" i="6"/>
  <c r="F41" i="11" s="1"/>
  <c r="E41" i="11" s="1"/>
  <c r="P280" i="3"/>
  <c r="P259" i="3"/>
  <c r="B32" i="11" s="1"/>
  <c r="A32" i="11" s="1"/>
  <c r="P262" i="4"/>
  <c r="B59" i="11" s="1"/>
  <c r="A59" i="11" s="1"/>
  <c r="P278" i="5"/>
  <c r="F27" i="11" s="1"/>
  <c r="E27" i="11" s="1"/>
  <c r="P286" i="4"/>
  <c r="P282" i="2"/>
  <c r="P271" i="2"/>
  <c r="B20" i="11" s="1"/>
  <c r="A20" i="11" s="1"/>
  <c r="P285" i="2"/>
  <c r="P283" i="4"/>
  <c r="P268" i="4"/>
  <c r="B65" i="11" s="1"/>
  <c r="A65" i="11" s="1"/>
  <c r="P280" i="4"/>
  <c r="P267" i="4"/>
  <c r="B64" i="11" s="1"/>
  <c r="A64" i="11" s="1"/>
  <c r="P269" i="4"/>
  <c r="B66" i="11" s="1"/>
  <c r="A66" i="11" s="1"/>
  <c r="P264" i="4"/>
  <c r="B61" i="11" s="1"/>
  <c r="A61" i="11" s="1"/>
  <c r="P276" i="5"/>
  <c r="F25" i="11" s="1"/>
  <c r="E25" i="11" s="1"/>
  <c r="P275" i="5"/>
  <c r="F24" i="11" s="1"/>
  <c r="E24" i="11" s="1"/>
  <c r="P273" i="5"/>
  <c r="F22" i="11" s="1"/>
  <c r="E22" i="11" s="1"/>
  <c r="P265" i="5"/>
  <c r="F14" i="11" s="1"/>
  <c r="E14" i="11" s="1"/>
  <c r="G48" i="11"/>
  <c r="Q269" i="6"/>
  <c r="G42" i="11"/>
  <c r="Q278" i="2"/>
  <c r="G21" i="11"/>
  <c r="C22" i="11"/>
  <c r="G13" i="11"/>
  <c r="P283" i="5"/>
  <c r="P262" i="5"/>
  <c r="F11" i="11" s="1"/>
  <c r="E11" i="11" s="1"/>
  <c r="P276" i="6"/>
  <c r="F49" i="11" s="1"/>
  <c r="E49" i="11" s="1"/>
  <c r="P282" i="3"/>
  <c r="P284" i="5"/>
  <c r="P285" i="3"/>
  <c r="P273" i="6"/>
  <c r="F46" i="11" s="1"/>
  <c r="E46" i="11" s="1"/>
  <c r="P273" i="3"/>
  <c r="B46" i="11" s="1"/>
  <c r="A46" i="11" s="1"/>
  <c r="P259" i="6"/>
  <c r="F32" i="11" s="1"/>
  <c r="E32" i="11" s="1"/>
  <c r="P287" i="2"/>
  <c r="P278" i="3"/>
  <c r="B51" i="11" s="1"/>
  <c r="A51" i="11" s="1"/>
  <c r="P280" i="2"/>
  <c r="P275" i="2"/>
  <c r="B24" i="11" s="1"/>
  <c r="A24" i="11" s="1"/>
  <c r="P281" i="5"/>
  <c r="P279" i="3"/>
  <c r="P279" i="4"/>
  <c r="P261" i="4"/>
  <c r="B58" i="11" s="1"/>
  <c r="A58" i="11" s="1"/>
  <c r="P285" i="4"/>
  <c r="P287" i="4"/>
  <c r="P271" i="5"/>
  <c r="F20" i="11" s="1"/>
  <c r="E20" i="11" s="1"/>
  <c r="P261" i="5"/>
  <c r="F10" i="11" s="1"/>
  <c r="E10" i="11" s="1"/>
  <c r="P279" i="5"/>
  <c r="G11" i="11"/>
  <c r="Q262" i="5"/>
  <c r="Q269" i="2"/>
  <c r="G34" i="11"/>
  <c r="Q277" i="5"/>
  <c r="Q265" i="6"/>
  <c r="Q266" i="6"/>
  <c r="Q260" i="4"/>
  <c r="Q268" i="3"/>
  <c r="C36" i="11"/>
  <c r="C35" i="11"/>
  <c r="G19" i="11"/>
  <c r="C32" i="11"/>
  <c r="C74" i="11"/>
  <c r="G46" i="11"/>
  <c r="Q273" i="6"/>
  <c r="Q272" i="2"/>
  <c r="C24" i="11"/>
  <c r="Q276" i="2"/>
  <c r="P269" i="2"/>
  <c r="B18" i="11" s="1"/>
  <c r="A18" i="11" s="1"/>
  <c r="Q278" i="3"/>
  <c r="G27" i="11"/>
  <c r="Q265" i="5"/>
  <c r="Q259" i="2"/>
  <c r="Q268" i="6"/>
  <c r="A105" i="8"/>
  <c r="A117" i="8"/>
  <c r="A106" i="8" l="1"/>
  <c r="A118" i="8"/>
  <c r="A107" i="8" l="1"/>
  <c r="A119" i="8"/>
  <c r="A108" i="8" l="1"/>
  <c r="A120" i="8"/>
  <c r="A109" i="8" l="1"/>
  <c r="A121" i="8"/>
  <c r="A110" i="8" l="1"/>
  <c r="A122" i="8"/>
  <c r="A111" i="8" l="1"/>
  <c r="A123" i="8"/>
  <c r="A112" i="8" l="1"/>
  <c r="A113" i="8" s="1"/>
  <c r="A124" i="8"/>
  <c r="A162" i="8" s="1"/>
  <c r="A163" i="8" s="1"/>
  <c r="A164" i="8" s="1"/>
  <c r="A165" i="8" s="1"/>
  <c r="A166" i="8" s="1"/>
  <c r="A167" i="8" s="1"/>
  <c r="A168" i="8" s="1"/>
  <c r="A169" i="8" s="1"/>
  <c r="A170" i="8" s="1"/>
  <c r="A171" i="8" s="1"/>
  <c r="A172" i="8" s="1"/>
  <c r="A173" i="8" s="1"/>
  <c r="A174" i="8" s="1"/>
  <c r="A175" i="8" s="1"/>
  <c r="A114" i="8" l="1"/>
  <c r="A115" i="8" s="1"/>
  <c r="A116" i="8" s="1"/>
  <c r="A177" i="8"/>
  <c r="A406" i="8"/>
  <c r="A407" i="8" s="1"/>
  <c r="A408" i="8" s="1"/>
  <c r="A409" i="8" s="1"/>
  <c r="A410" i="8" s="1"/>
  <c r="A411" i="8" s="1"/>
  <c r="A412" i="8" s="1"/>
  <c r="A413" i="8" s="1"/>
  <c r="A414" i="8" s="1"/>
  <c r="A415" i="8" s="1"/>
  <c r="A416" i="8" s="1"/>
  <c r="A417" i="8" s="1"/>
  <c r="A418" i="8" s="1"/>
  <c r="A419" i="8" s="1"/>
  <c r="A229" i="8"/>
  <c r="A230" i="8" s="1"/>
  <c r="A231" i="8" s="1"/>
  <c r="A232" i="8" s="1"/>
  <c r="A233" i="8" s="1"/>
  <c r="A234" i="8" s="1"/>
  <c r="A235" i="8" s="1"/>
  <c r="A236" i="8" s="1"/>
  <c r="A237" i="8" s="1"/>
  <c r="A238" i="8" s="1"/>
  <c r="A239" i="8" s="1"/>
  <c r="A240" i="8" s="1"/>
  <c r="A241" i="8" s="1"/>
  <c r="A242" i="8" s="1"/>
  <c r="A243" i="8" s="1"/>
  <c r="A244" i="8" s="1"/>
  <c r="A245" i="8" s="1"/>
  <c r="A246" i="8" s="1"/>
  <c r="A247" i="8" s="1"/>
  <c r="A178" i="8" l="1"/>
  <c r="A179" i="8" l="1"/>
  <c r="A180" i="8" l="1"/>
  <c r="A181" i="8" l="1"/>
  <c r="A182" i="8" l="1"/>
  <c r="A183" i="8" l="1"/>
  <c r="A184" i="8" l="1"/>
  <c r="A185" i="8" l="1"/>
  <c r="A186" i="8" l="1"/>
  <c r="A187" i="8" l="1"/>
  <c r="A188" i="8" l="1"/>
  <c r="A189" i="8" l="1"/>
  <c r="A190" i="8" l="1"/>
  <c r="A191" i="8" l="1"/>
  <c r="A192" i="8" l="1"/>
  <c r="A193" i="8" l="1"/>
  <c r="A194" i="8" l="1"/>
  <c r="A195" i="8" l="1"/>
  <c r="A196" i="8" l="1"/>
  <c r="A197" i="8" l="1"/>
  <c r="A198" i="8" l="1"/>
  <c r="A199" i="8" l="1"/>
  <c r="A200" i="8" s="1"/>
  <c r="A201" i="8" s="1"/>
  <c r="A202" i="8" s="1"/>
  <c r="A203" i="8" s="1"/>
  <c r="A204" i="8" s="1"/>
  <c r="A205" i="8" s="1"/>
  <c r="A206" i="8" s="1"/>
  <c r="A207" i="8" s="1"/>
  <c r="A208" i="8" s="1"/>
  <c r="A209" i="8" s="1"/>
  <c r="A210" i="8" s="1"/>
  <c r="A211" i="8" s="1"/>
  <c r="A212" i="8" s="1"/>
  <c r="A213" i="8" s="1"/>
  <c r="A214" i="8" s="1"/>
  <c r="A215" i="8" s="1"/>
  <c r="A216" i="8" s="1"/>
  <c r="A279" i="8" l="1"/>
  <c r="A280" i="8" s="1"/>
  <c r="A281" i="8" s="1"/>
  <c r="A282" i="8" s="1"/>
  <c r="A283" i="8" s="1"/>
  <c r="A284" i="8" s="1"/>
  <c r="A285" i="8" s="1"/>
  <c r="A286" i="8" s="1"/>
  <c r="A287" i="8" s="1"/>
  <c r="A288" i="8" s="1"/>
  <c r="A289" i="8" s="1"/>
  <c r="A290" i="8" s="1"/>
  <c r="A291" i="8" s="1"/>
  <c r="A292" i="8" s="1"/>
  <c r="A293" i="8" s="1"/>
  <c r="A294" i="8" s="1"/>
  <c r="A295" i="8" s="1"/>
  <c r="A296" i="8" s="1"/>
  <c r="A297" i="8" s="1"/>
  <c r="A546" i="8" l="1"/>
  <c r="A547" i="8" l="1"/>
  <c r="A548" i="8" l="1"/>
  <c r="A549" i="8" l="1"/>
  <c r="A550" i="8" l="1"/>
  <c r="A551" i="8" l="1"/>
  <c r="A552" i="8" l="1"/>
  <c r="A553" i="8" l="1"/>
  <c r="A554" i="8" l="1"/>
  <c r="A555" i="8" l="1"/>
  <c r="A556" i="8" l="1"/>
  <c r="A557" i="8" l="1"/>
  <c r="A307" i="8" l="1"/>
  <c r="A308" i="8"/>
  <c r="A309" i="8"/>
  <c r="A330" i="8"/>
  <c r="A331" i="8"/>
  <c r="A332" i="8"/>
  <c r="A333" i="8"/>
  <c r="P23" i="1"/>
  <c r="P18" i="1"/>
  <c r="P10" i="1"/>
  <c r="P7" i="1"/>
  <c r="O25" i="1"/>
  <c r="O24" i="1"/>
  <c r="O23" i="1"/>
  <c r="O22" i="1"/>
  <c r="O21" i="1"/>
  <c r="O20" i="1"/>
  <c r="O19" i="1"/>
  <c r="O18" i="1"/>
  <c r="O17" i="1"/>
  <c r="O16" i="1"/>
  <c r="O15" i="1"/>
  <c r="O14" i="1"/>
  <c r="O13" i="1"/>
  <c r="O12" i="1"/>
  <c r="O11" i="1"/>
  <c r="O10" i="1"/>
  <c r="O8" i="1"/>
  <c r="O7" i="1"/>
  <c r="P21" i="1"/>
  <c r="P16" i="1"/>
  <c r="P13" i="1"/>
  <c r="P11" i="1"/>
  <c r="P8" i="1"/>
  <c r="N25" i="1"/>
  <c r="N24" i="1"/>
  <c r="N23" i="1"/>
  <c r="N22" i="1"/>
  <c r="N21" i="1"/>
  <c r="N20" i="1"/>
  <c r="N19" i="1"/>
  <c r="N18" i="1"/>
  <c r="N17" i="1"/>
  <c r="N16" i="1"/>
  <c r="N15" i="1"/>
  <c r="N14" i="1"/>
  <c r="N13" i="1"/>
  <c r="N12" i="1"/>
  <c r="N11" i="1"/>
  <c r="N10" i="1"/>
  <c r="N8" i="1"/>
  <c r="N7" i="1"/>
  <c r="P25" i="1"/>
  <c r="P20" i="1"/>
  <c r="P15" i="1"/>
  <c r="M25" i="1"/>
  <c r="M23" i="1"/>
  <c r="M22" i="1"/>
  <c r="M21" i="1"/>
  <c r="M20" i="1"/>
  <c r="M19" i="1"/>
  <c r="M18" i="1"/>
  <c r="M17" i="1"/>
  <c r="M16" i="1"/>
  <c r="M15" i="1"/>
  <c r="M14" i="1"/>
  <c r="M13" i="1"/>
  <c r="M12" i="1"/>
  <c r="M11" i="1"/>
  <c r="M10" i="1"/>
  <c r="M8" i="1"/>
  <c r="M7" i="1"/>
  <c r="P24" i="1"/>
  <c r="P19" i="1"/>
  <c r="P14" i="1"/>
  <c r="P12" i="1"/>
  <c r="M24" i="1"/>
  <c r="L25" i="1"/>
  <c r="L24" i="1"/>
  <c r="L23" i="1"/>
  <c r="L22" i="1"/>
  <c r="L21" i="1"/>
  <c r="L20" i="1"/>
  <c r="L19" i="1"/>
  <c r="L18" i="1"/>
  <c r="L17" i="1"/>
  <c r="L16" i="1"/>
  <c r="L15" i="1"/>
  <c r="L14" i="1"/>
  <c r="L13" i="1"/>
  <c r="L12" i="1"/>
  <c r="L11" i="1"/>
  <c r="L10" i="1"/>
  <c r="L8" i="1"/>
  <c r="L7" i="1"/>
  <c r="P22" i="1"/>
  <c r="P17" i="1"/>
  <c r="K25" i="1"/>
  <c r="K24" i="1"/>
  <c r="K23" i="1"/>
  <c r="K22" i="1"/>
  <c r="K21" i="1"/>
  <c r="K20" i="1"/>
  <c r="K19" i="1"/>
  <c r="K18" i="1"/>
  <c r="K17" i="1"/>
  <c r="K16" i="1"/>
  <c r="K15" i="1"/>
  <c r="K14" i="1"/>
  <c r="K13" i="1"/>
  <c r="A310" i="8" l="1"/>
  <c r="K39" i="1"/>
  <c r="M27" i="1"/>
  <c r="N44" i="1"/>
  <c r="O26" i="1"/>
  <c r="L43" i="1"/>
  <c r="M45" i="1"/>
  <c r="K6" i="1"/>
  <c r="N39" i="1"/>
  <c r="O38" i="1"/>
  <c r="P43" i="1"/>
  <c r="P29" i="1"/>
  <c r="P35" i="1"/>
  <c r="P41" i="1"/>
  <c r="K32" i="1"/>
  <c r="L44" i="1"/>
  <c r="M43" i="1"/>
  <c r="N35" i="1"/>
  <c r="K33" i="1"/>
  <c r="L34" i="1"/>
  <c r="N38" i="1"/>
  <c r="M29" i="1"/>
  <c r="L38" i="1"/>
  <c r="N29" i="1"/>
  <c r="L33" i="1"/>
  <c r="M31" i="1"/>
  <c r="N28" i="1"/>
  <c r="O30" i="1"/>
  <c r="L28" i="1"/>
  <c r="M28" i="1"/>
  <c r="N45" i="1"/>
  <c r="K11" i="1"/>
  <c r="O41" i="1"/>
  <c r="P44" i="1"/>
  <c r="P30" i="1"/>
  <c r="P36" i="1"/>
  <c r="P42" i="1"/>
  <c r="K27" i="1"/>
  <c r="L45" i="1"/>
  <c r="M42" i="1"/>
  <c r="L26" i="1"/>
  <c r="O40" i="1"/>
  <c r="O45" i="1"/>
  <c r="L37" i="1"/>
  <c r="M34" i="1"/>
  <c r="N31" i="1"/>
  <c r="O33" i="1"/>
  <c r="L32" i="1"/>
  <c r="M30" i="1"/>
  <c r="N27" i="1"/>
  <c r="O27" i="1"/>
  <c r="O44" i="1"/>
  <c r="P45" i="1"/>
  <c r="P31" i="1"/>
  <c r="P37" i="1"/>
  <c r="K9" i="1"/>
  <c r="K28" i="1"/>
  <c r="K34" i="1"/>
  <c r="K41" i="1"/>
  <c r="L35" i="1"/>
  <c r="N41" i="1"/>
  <c r="M35" i="1"/>
  <c r="L41" i="1"/>
  <c r="M38" i="1"/>
  <c r="N34" i="1"/>
  <c r="O36" i="1"/>
  <c r="L36" i="1"/>
  <c r="M33" i="1"/>
  <c r="N30" i="1"/>
  <c r="O29" i="1"/>
  <c r="N40" i="1"/>
  <c r="P26" i="1"/>
  <c r="P32" i="1"/>
  <c r="P38" i="1"/>
  <c r="K43" i="1"/>
  <c r="K29" i="1"/>
  <c r="K35" i="1"/>
  <c r="K42" i="1"/>
  <c r="L27" i="1"/>
  <c r="M32" i="1"/>
  <c r="K7" i="1"/>
  <c r="M41" i="1"/>
  <c r="N37" i="1"/>
  <c r="O39" i="1"/>
  <c r="L39" i="1"/>
  <c r="M36" i="1"/>
  <c r="N33" i="1"/>
  <c r="O32" i="1"/>
  <c r="O43" i="1"/>
  <c r="P27" i="1"/>
  <c r="P33" i="1"/>
  <c r="P39" i="1"/>
  <c r="K44" i="1"/>
  <c r="K30" i="1"/>
  <c r="K36" i="1"/>
  <c r="M6" i="1"/>
  <c r="L29" i="1"/>
  <c r="L40" i="1"/>
  <c r="O28" i="1"/>
  <c r="M44" i="1"/>
  <c r="K12" i="1"/>
  <c r="N42" i="1"/>
  <c r="O42" i="1"/>
  <c r="L42" i="1"/>
  <c r="M40" i="1"/>
  <c r="N36" i="1"/>
  <c r="O35" i="1"/>
  <c r="K10" i="1"/>
  <c r="P28" i="1"/>
  <c r="P34" i="1"/>
  <c r="P40" i="1"/>
  <c r="K45" i="1"/>
  <c r="K31" i="1"/>
  <c r="K37" i="1"/>
  <c r="K8" i="1"/>
  <c r="L30" i="1"/>
  <c r="L6" i="1"/>
  <c r="M37" i="1"/>
  <c r="N32" i="1"/>
  <c r="O31" i="1"/>
  <c r="K26" i="1"/>
  <c r="K38" i="1"/>
  <c r="L31" i="1"/>
  <c r="M39" i="1"/>
  <c r="O34" i="1"/>
  <c r="K40" i="1"/>
  <c r="M26" i="1"/>
  <c r="O37" i="1"/>
  <c r="N43" i="1"/>
  <c r="N26" i="1"/>
  <c r="A421" i="8"/>
  <c r="A422" i="8" s="1"/>
  <c r="A423" i="8" s="1"/>
  <c r="A424" i="8" s="1"/>
  <c r="A425" i="8" s="1"/>
  <c r="A426" i="8" s="1"/>
  <c r="A427" i="8" s="1"/>
  <c r="A428" i="8" s="1"/>
  <c r="A429" i="8" s="1"/>
  <c r="A430" i="8" s="1"/>
  <c r="A431" i="8" s="1"/>
  <c r="A432" i="8" s="1"/>
  <c r="A433" i="8" s="1"/>
  <c r="A434" i="8" s="1"/>
  <c r="A435" i="8" s="1"/>
  <c r="A436" i="8" s="1"/>
  <c r="A437" i="8" s="1"/>
  <c r="A367" i="8"/>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L9" i="1"/>
  <c r="N9" i="1"/>
  <c r="O9" i="1"/>
  <c r="P9" i="1"/>
  <c r="M9" i="1"/>
  <c r="N6" i="1"/>
  <c r="O6" i="1"/>
  <c r="P6" i="1"/>
  <c r="A311" i="8" l="1"/>
  <c r="L46" i="1"/>
  <c r="M46" i="1"/>
  <c r="P46" i="1"/>
  <c r="K46" i="1"/>
  <c r="N46" i="1"/>
  <c r="O46" i="1"/>
  <c r="A471" i="8"/>
  <c r="A312" i="8" l="1"/>
  <c r="A313" i="8" s="1"/>
  <c r="A472" i="8"/>
  <c r="A314" i="8" l="1"/>
  <c r="A315" i="8"/>
  <c r="A316" i="8"/>
  <c r="A473" i="8"/>
  <c r="A317" i="8" l="1"/>
  <c r="A318" i="8" s="1"/>
  <c r="A474" i="8"/>
  <c r="A319" i="8" l="1"/>
  <c r="A320" i="8" s="1"/>
  <c r="A321" i="8" s="1"/>
  <c r="A475" i="8"/>
  <c r="A322" i="8" l="1"/>
  <c r="A323" i="8"/>
  <c r="A324" i="8" s="1"/>
  <c r="A325" i="8" s="1"/>
  <c r="A326" i="8" s="1"/>
  <c r="A327" i="8" s="1"/>
  <c r="A328" i="8" s="1"/>
  <c r="A329" i="8" s="1"/>
  <c r="A476" i="8"/>
  <c r="A477" i="8" l="1"/>
  <c r="A478" i="8" l="1"/>
  <c r="A479" i="8" l="1"/>
  <c r="A480" i="8" l="1"/>
  <c r="A481" i="8" l="1"/>
  <c r="A482" i="8" l="1"/>
  <c r="A483" i="8" l="1"/>
  <c r="A484" i="8" l="1"/>
  <c r="A485" i="8" l="1"/>
  <c r="A486" i="8" l="1"/>
  <c r="A487" i="8" l="1"/>
  <c r="A488" i="8" l="1"/>
  <c r="A667" i="8" s="1"/>
  <c r="A668" i="8" s="1"/>
  <c r="A669" i="8" s="1"/>
  <c r="A670" i="8" s="1"/>
  <c r="AF20" i="8"/>
  <c r="AC23" i="8"/>
  <c r="AE49" i="8"/>
  <c r="AB46" i="8"/>
  <c r="AG41" i="8"/>
  <c r="AE21" i="8"/>
  <c r="AG27" i="8"/>
  <c r="AF28" i="8"/>
  <c r="AB33" i="8"/>
  <c r="AG24" i="8"/>
  <c r="AD18" i="8"/>
  <c r="AC32" i="8"/>
  <c r="AG58" i="8"/>
  <c r="AF26" i="8"/>
  <c r="AF36" i="8"/>
  <c r="AC51" i="8"/>
  <c r="AG23" i="8"/>
  <c r="AE31" i="8"/>
  <c r="AE13" i="8"/>
  <c r="AF15" i="8"/>
  <c r="AB57" i="8"/>
  <c r="AG47" i="8"/>
  <c r="AE48" i="8"/>
  <c r="AF43" i="8"/>
  <c r="AG60" i="8"/>
  <c r="AE11" i="8"/>
  <c r="AC57" i="8"/>
  <c r="AC24" i="8"/>
  <c r="AD13" i="8"/>
  <c r="AF22" i="8"/>
  <c r="AB24" i="8"/>
  <c r="AB12" i="8"/>
  <c r="AD15" i="8"/>
  <c r="AB13" i="8"/>
  <c r="AG26" i="8"/>
  <c r="AF16" i="8"/>
  <c r="AC18" i="8"/>
  <c r="AE20" i="8"/>
  <c r="AE56" i="8"/>
  <c r="AB10" i="8"/>
  <c r="AD44" i="8"/>
  <c r="AF11" i="8"/>
  <c r="AE55" i="8"/>
  <c r="AG53" i="8"/>
  <c r="AC42" i="8"/>
  <c r="AD24" i="8"/>
  <c r="AD32" i="8"/>
  <c r="AG57" i="8"/>
  <c r="AD9" i="8"/>
  <c r="AB11" i="8"/>
  <c r="AB58" i="8"/>
  <c r="AD20" i="8"/>
  <c r="AE19" i="8"/>
  <c r="AC13" i="8"/>
  <c r="AF50" i="8"/>
  <c r="AC11" i="8"/>
  <c r="AG21" i="8"/>
  <c r="AG17" i="8"/>
  <c r="AG59" i="8"/>
  <c r="AF17" i="8"/>
  <c r="AB21" i="8"/>
  <c r="AF30" i="8"/>
  <c r="AE10" i="8"/>
  <c r="AG52" i="8"/>
  <c r="AE59" i="8"/>
  <c r="AB37" i="8"/>
  <c r="AG16" i="8"/>
  <c r="AF10" i="8"/>
  <c r="AE54" i="8"/>
  <c r="AC38" i="8"/>
  <c r="AF59" i="8"/>
  <c r="AC12" i="8"/>
  <c r="AE15" i="8"/>
  <c r="AD35" i="8"/>
  <c r="AG11" i="8"/>
  <c r="AF21" i="8"/>
  <c r="AD43" i="8"/>
  <c r="AC39" i="8"/>
  <c r="AG10" i="8"/>
  <c r="AF14" i="8"/>
  <c r="AB23" i="8"/>
  <c r="AC33" i="8"/>
  <c r="AF42" i="8"/>
  <c r="AG9" i="8"/>
  <c r="AE37" i="8"/>
  <c r="AG13" i="8"/>
  <c r="AB52" i="8"/>
  <c r="AG25" i="8"/>
  <c r="AF27" i="8"/>
  <c r="AC17" i="8"/>
  <c r="AG29" i="8"/>
  <c r="AB34" i="8"/>
  <c r="AD50" i="8"/>
  <c r="AF29" i="8"/>
  <c r="AC37" i="8"/>
  <c r="AB16" i="8"/>
  <c r="AC22" i="8"/>
  <c r="AF19" i="8"/>
  <c r="AC19" i="8"/>
  <c r="AG20" i="8"/>
  <c r="AG35" i="8"/>
  <c r="AB29" i="8"/>
  <c r="AF48" i="8"/>
  <c r="AB17" i="8"/>
  <c r="AE58" i="8"/>
  <c r="AF13" i="8"/>
  <c r="AC50" i="8"/>
  <c r="AE27" i="8"/>
  <c r="AF47" i="8"/>
  <c r="AD40" i="8"/>
  <c r="AG54" i="8"/>
  <c r="AF52" i="8"/>
  <c r="AE9" i="8"/>
  <c r="AF53" i="8"/>
  <c r="AC14" i="8"/>
  <c r="AE17" i="8"/>
  <c r="AF54" i="8"/>
  <c r="AB42" i="8"/>
  <c r="AF25" i="8"/>
  <c r="AD16" i="8"/>
  <c r="AB40" i="8"/>
  <c r="AG18" i="8"/>
  <c r="AE26" i="8"/>
  <c r="AD27" i="8"/>
  <c r="AF57" i="8"/>
  <c r="AG12" i="8"/>
  <c r="AC48" i="8"/>
  <c r="AE42" i="8"/>
  <c r="AD38" i="8"/>
  <c r="AD14" i="8"/>
  <c r="AB18" i="8"/>
  <c r="AD51" i="8"/>
  <c r="AD55" i="8"/>
  <c r="AB19" i="8"/>
  <c r="AG28" i="8"/>
  <c r="AC27" i="8"/>
  <c r="AF51" i="8"/>
  <c r="AG15" i="8"/>
  <c r="AF60" i="8"/>
  <c r="AD12" i="8"/>
  <c r="AG22" i="8"/>
  <c r="AB56" i="8"/>
  <c r="AD37" i="8"/>
  <c r="AB39" i="8"/>
  <c r="AF39" i="8"/>
  <c r="AB22" i="8"/>
  <c r="AC45" i="8"/>
  <c r="AD25" i="8"/>
  <c r="AC31" i="8"/>
  <c r="AD56" i="8"/>
  <c r="AF9" i="8"/>
  <c r="AE25" i="8"/>
  <c r="AA28" i="8" l="1"/>
  <c r="AA46" i="8"/>
  <c r="AA55" i="8"/>
  <c r="AA33" i="8"/>
  <c r="AA3" i="8"/>
  <c r="AA13" i="8"/>
  <c r="AA32" i="8"/>
  <c r="AA52" i="8"/>
  <c r="AA7" i="8"/>
  <c r="AA41" i="8"/>
  <c r="AA37" i="8"/>
  <c r="AA11" i="8"/>
  <c r="AA25" i="8"/>
  <c r="AA31" i="8"/>
  <c r="AA50" i="8"/>
  <c r="AA38" i="8"/>
  <c r="AA53" i="8"/>
  <c r="AA54" i="8"/>
  <c r="AA5" i="8"/>
  <c r="AA9" i="8"/>
  <c r="AA43" i="8"/>
  <c r="AA49" i="8"/>
  <c r="AA47" i="8"/>
  <c r="AA59" i="8"/>
  <c r="AA10" i="8"/>
  <c r="AA56" i="8"/>
  <c r="AA26" i="8"/>
  <c r="AA16" i="8"/>
  <c r="AA57" i="8"/>
  <c r="AA21" i="8"/>
  <c r="AA29" i="8"/>
  <c r="AA2" i="8"/>
  <c r="AA45" i="8"/>
  <c r="AA6" i="8"/>
  <c r="AA14" i="8"/>
  <c r="AA20" i="8"/>
  <c r="AA60" i="8"/>
  <c r="AA44" i="8"/>
  <c r="AA36" i="8"/>
  <c r="AA17" i="8"/>
  <c r="AA34" i="8"/>
  <c r="AA22" i="8"/>
  <c r="AA19" i="8"/>
  <c r="AA18" i="8"/>
  <c r="AA39" i="8"/>
  <c r="AA24" i="8"/>
  <c r="AA30" i="8"/>
  <c r="AA23" i="8"/>
  <c r="AA48" i="8"/>
  <c r="AA51" i="8"/>
  <c r="AA4" i="8"/>
  <c r="AA27" i="8"/>
  <c r="AA15" i="8"/>
  <c r="AA35" i="8"/>
  <c r="AA8" i="8"/>
  <c r="AA58" i="8"/>
  <c r="AA40" i="8"/>
  <c r="AA12" i="8"/>
  <c r="AA42" i="8"/>
  <c r="AE14" i="8"/>
  <c r="AB59" i="8"/>
  <c r="AD31" i="8"/>
  <c r="AB28" i="8"/>
  <c r="AE43" i="8"/>
  <c r="AD19" i="8"/>
  <c r="AF34" i="8"/>
  <c r="AC2" i="8"/>
  <c r="AD2" i="8"/>
  <c r="AF2" i="8"/>
  <c r="AG4" i="8"/>
  <c r="AC3" i="8"/>
  <c r="AE4" i="8"/>
  <c r="AB2" i="8"/>
  <c r="AB3" i="8"/>
  <c r="AE2" i="8"/>
  <c r="AE3" i="8"/>
  <c r="AG3" i="8"/>
  <c r="AB5" i="8"/>
  <c r="AG2" i="8"/>
  <c r="AB4" i="8"/>
  <c r="AC4" i="8"/>
  <c r="AF4" i="8"/>
  <c r="AF5" i="8"/>
  <c r="AF3" i="8"/>
  <c r="AC7" i="8"/>
  <c r="AE5" i="8"/>
  <c r="AD4" i="8"/>
  <c r="AG5" i="8"/>
  <c r="AF6" i="8"/>
  <c r="AC5" i="8"/>
  <c r="AD3" i="8"/>
  <c r="AB7" i="8"/>
  <c r="AE6" i="8"/>
  <c r="AG6" i="8"/>
  <c r="AD7" i="8"/>
  <c r="AB6" i="8"/>
  <c r="AD5" i="8"/>
  <c r="AD8" i="8"/>
  <c r="AF8" i="8"/>
  <c r="AD6" i="8"/>
  <c r="AE7" i="8"/>
  <c r="AF7" i="8"/>
  <c r="AE8" i="8"/>
  <c r="AG7" i="8"/>
  <c r="AC8" i="8"/>
  <c r="AG8" i="8"/>
  <c r="AC6" i="8"/>
  <c r="AB8" i="8"/>
  <c r="AC9" i="8"/>
  <c r="AB38" i="8"/>
  <c r="AE46" i="8"/>
  <c r="AD34" i="8"/>
  <c r="AD60" i="8"/>
  <c r="AG51" i="8"/>
  <c r="AG33" i="8"/>
  <c r="AC28" i="8"/>
  <c r="AD17" i="8"/>
  <c r="AC41" i="8"/>
  <c r="AD36" i="8"/>
  <c r="AD11" i="8"/>
  <c r="AB47" i="8"/>
  <c r="AF37" i="8"/>
  <c r="AF56" i="8"/>
  <c r="AE32" i="8"/>
  <c r="AC25" i="8"/>
  <c r="AC30" i="8"/>
  <c r="AF31" i="8"/>
  <c r="AF49" i="8"/>
  <c r="AC49" i="8"/>
  <c r="AD45" i="8"/>
  <c r="AG56" i="8"/>
  <c r="AD39" i="8"/>
  <c r="AD28" i="8"/>
  <c r="AE28" i="8"/>
  <c r="AD52" i="8"/>
  <c r="AC15" i="8"/>
  <c r="AG48" i="8"/>
  <c r="AG39" i="8"/>
  <c r="AG14" i="8"/>
  <c r="AC20" i="8"/>
  <c r="AG43" i="8"/>
  <c r="AC29" i="8"/>
  <c r="AB49" i="8"/>
  <c r="AE45" i="8"/>
  <c r="AB53" i="8"/>
  <c r="AD33" i="8"/>
  <c r="AG46" i="8"/>
  <c r="AD57" i="8"/>
  <c r="AG45" i="8"/>
  <c r="AF18" i="8"/>
  <c r="AB27" i="8"/>
  <c r="AB51" i="8"/>
  <c r="AD21" i="8"/>
  <c r="AF23" i="8"/>
  <c r="AC55" i="8"/>
  <c r="AC34" i="8"/>
  <c r="AG37" i="8"/>
  <c r="AF41" i="8"/>
  <c r="AE22" i="8"/>
  <c r="AB50" i="8"/>
  <c r="AB9" i="8"/>
  <c r="AD48" i="8"/>
  <c r="AD29" i="8"/>
  <c r="AF44" i="8"/>
  <c r="AD42" i="8"/>
  <c r="AG55" i="8"/>
  <c r="AB60" i="8"/>
  <c r="AE34" i="8"/>
  <c r="AF45" i="8"/>
  <c r="AC52" i="8"/>
  <c r="AD53" i="8"/>
  <c r="AC59" i="8"/>
  <c r="AB32" i="8"/>
  <c r="AB31" i="8"/>
  <c r="AD54" i="8"/>
  <c r="AB41" i="8"/>
  <c r="AG31" i="8"/>
  <c r="AB15" i="8"/>
  <c r="AC60" i="8"/>
  <c r="AC36" i="8"/>
  <c r="AF33" i="8"/>
  <c r="AC47" i="8"/>
  <c r="AD49" i="8"/>
  <c r="AE35" i="8"/>
  <c r="AF46" i="8"/>
  <c r="AF12" i="8"/>
  <c r="AF24" i="8"/>
  <c r="AE50" i="8"/>
  <c r="AE60" i="8"/>
  <c r="AE44" i="8"/>
  <c r="AD30" i="8"/>
  <c r="AE23" i="8"/>
  <c r="AB55" i="8"/>
  <c r="AG30" i="8"/>
  <c r="AE24" i="8"/>
  <c r="AE53" i="8"/>
  <c r="AC54" i="8"/>
  <c r="AB25" i="8"/>
  <c r="AG36" i="8"/>
  <c r="AE38" i="8"/>
  <c r="AC40" i="8"/>
  <c r="AC21" i="8"/>
  <c r="AD10" i="8"/>
  <c r="AE29" i="8"/>
  <c r="AC46" i="8"/>
  <c r="AF40" i="8"/>
  <c r="AE40" i="8"/>
  <c r="AC10" i="8"/>
  <c r="AE33" i="8"/>
  <c r="AC43" i="8"/>
  <c r="AC44" i="8"/>
  <c r="AF58" i="8"/>
  <c r="AD58" i="8"/>
  <c r="AC53" i="8"/>
  <c r="AB48" i="8"/>
  <c r="AG38" i="8"/>
  <c r="AD46" i="8"/>
  <c r="AE47" i="8"/>
  <c r="AE39" i="8"/>
  <c r="AE36" i="8"/>
  <c r="AE12" i="8"/>
  <c r="AC58" i="8"/>
  <c r="AG44" i="8"/>
  <c r="AB26" i="8"/>
  <c r="AG19" i="8"/>
  <c r="AB43" i="8"/>
  <c r="AD22" i="8"/>
  <c r="AD26" i="8"/>
  <c r="AG49" i="8"/>
  <c r="AG32" i="8"/>
  <c r="AG40" i="8"/>
  <c r="AE16" i="8"/>
  <c r="AF35" i="8"/>
  <c r="AC26" i="8"/>
  <c r="AG50" i="8"/>
  <c r="AB45" i="8"/>
  <c r="AE18" i="8"/>
  <c r="AE51" i="8"/>
  <c r="AB44" i="8"/>
  <c r="AG34" i="8"/>
  <c r="AE57" i="8"/>
  <c r="AB14" i="8"/>
  <c r="AD59" i="8"/>
  <c r="AC35" i="8"/>
  <c r="AB30" i="8"/>
  <c r="AB35" i="8"/>
  <c r="AF32" i="8"/>
  <c r="AF38" i="8"/>
  <c r="AD41" i="8"/>
  <c r="AC56" i="8"/>
  <c r="AC16" i="8"/>
  <c r="AB20" i="8"/>
  <c r="AE52" i="8"/>
  <c r="AG42" i="8"/>
  <c r="AE41" i="8"/>
  <c r="AD47" i="8"/>
  <c r="AB36" i="8"/>
  <c r="AD23" i="8"/>
  <c r="AF55" i="8"/>
  <c r="AE30" i="8"/>
  <c r="AB5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author>
  </authors>
  <commentList>
    <comment ref="AH6" authorId="0" shapeId="0" xr:uid="{00000000-0006-0000-0200-000001000000}">
      <text>
        <r>
          <rPr>
            <b/>
            <sz val="9"/>
            <color indexed="81"/>
            <rFont val="Tahoma"/>
            <family val="2"/>
          </rPr>
          <t>Dave:</t>
        </r>
        <r>
          <rPr>
            <sz val="9"/>
            <color indexed="81"/>
            <rFont val="Tahoma"/>
            <family val="2"/>
          </rPr>
          <t xml:space="preserve">
Please enter distance events as follows:-
On the track slip it would be 4.12.3
please enter in the following format with only 1(.) after the fisrt number.
4.213, this format will then convert to 4:21.3 in the (perf) column on the left of this result.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Dave</author>
  </authors>
  <commentList>
    <comment ref="AH6" authorId="0" shapeId="0" xr:uid="{00000000-0006-0000-0300-000001000000}">
      <text>
        <r>
          <rPr>
            <b/>
            <sz val="9"/>
            <color indexed="81"/>
            <rFont val="Tahoma"/>
            <family val="2"/>
          </rPr>
          <t>Dave:</t>
        </r>
        <r>
          <rPr>
            <sz val="9"/>
            <color indexed="81"/>
            <rFont val="Tahoma"/>
            <family val="2"/>
          </rPr>
          <t xml:space="preserve">
Please enter distance events as follows:-
On the track slip it would be 4.12.3
please enter in the following format with only 1(.) after the fisrt number.
4.213, this format will then convert to 4:21.3 in the (perf) column on the left of this result.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Dave</author>
  </authors>
  <commentList>
    <comment ref="AH6" authorId="0" shapeId="0" xr:uid="{00000000-0006-0000-0400-000001000000}">
      <text>
        <r>
          <rPr>
            <b/>
            <sz val="9"/>
            <color indexed="81"/>
            <rFont val="Tahoma"/>
            <family val="2"/>
          </rPr>
          <t>Dave:</t>
        </r>
        <r>
          <rPr>
            <sz val="9"/>
            <color indexed="81"/>
            <rFont val="Tahoma"/>
            <family val="2"/>
          </rPr>
          <t xml:space="preserve">
Please enter distance events as follows:-
On the track slip it would be 4.12.3
please enter in the following format with only 1(.) after the fisrt number.
4.213, this format will then convert to 4:21.3 in the (perf) column on the left of this result.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Dave</author>
  </authors>
  <commentList>
    <comment ref="AH6" authorId="0" shapeId="0" xr:uid="{00000000-0006-0000-0500-000001000000}">
      <text>
        <r>
          <rPr>
            <b/>
            <sz val="9"/>
            <color indexed="81"/>
            <rFont val="Tahoma"/>
            <family val="2"/>
          </rPr>
          <t>Dave:</t>
        </r>
        <r>
          <rPr>
            <sz val="9"/>
            <color indexed="81"/>
            <rFont val="Tahoma"/>
            <family val="2"/>
          </rPr>
          <t xml:space="preserve">
Please enter distance events as follows:-
On the track slip it would be 4.12.3
please enter in the following format with only 1(.) after the fisrt number.
4.213, this format will then convert to 4:21.3 in the (perf) column on the left of this result.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Dave</author>
  </authors>
  <commentList>
    <comment ref="AH6" authorId="0" shapeId="0" xr:uid="{00000000-0006-0000-0600-000001000000}">
      <text>
        <r>
          <rPr>
            <b/>
            <sz val="9"/>
            <color indexed="81"/>
            <rFont val="Tahoma"/>
            <family val="2"/>
          </rPr>
          <t>Dave:</t>
        </r>
        <r>
          <rPr>
            <sz val="9"/>
            <color indexed="81"/>
            <rFont val="Tahoma"/>
            <family val="2"/>
          </rPr>
          <t xml:space="preserve">
Please enter distance events as follows:-
On the track slip it would be 4.12.3
please enter in the following format with only 1(.) after the fisrt number.
4.213, this format will then convert to 4:21.3 in the (perf) column on the left of this result.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Dave</author>
  </authors>
  <commentList>
    <comment ref="AH6" authorId="0" shapeId="0" xr:uid="{00000000-0006-0000-0700-000001000000}">
      <text>
        <r>
          <rPr>
            <b/>
            <sz val="9"/>
            <color indexed="81"/>
            <rFont val="Tahoma"/>
            <family val="2"/>
          </rPr>
          <t>Dave:</t>
        </r>
        <r>
          <rPr>
            <sz val="9"/>
            <color indexed="81"/>
            <rFont val="Tahoma"/>
            <family val="2"/>
          </rPr>
          <t xml:space="preserve">
Please enter distance events as follows:-
On the track slip it would be 4.12.3
please enter in the following format with only 1(.) after the fisrt number.
4.213, this format will then convert to 4:21.3 in the (perf) column on the left of this result.
</t>
        </r>
      </text>
    </comment>
  </commentList>
</comments>
</file>

<file path=xl/sharedStrings.xml><?xml version="1.0" encoding="utf-8"?>
<sst xmlns="http://schemas.openxmlformats.org/spreadsheetml/2006/main" count="4531" uniqueCount="1374">
  <si>
    <t>Town</t>
  </si>
  <si>
    <t>Teams</t>
  </si>
  <si>
    <t>Bath</t>
  </si>
  <si>
    <t>JB</t>
  </si>
  <si>
    <t>IB</t>
  </si>
  <si>
    <t>SB</t>
  </si>
  <si>
    <t>SG</t>
  </si>
  <si>
    <t>JG</t>
  </si>
  <si>
    <t>IG</t>
  </si>
  <si>
    <t>Royal High School GDST</t>
  </si>
  <si>
    <t>Bristol</t>
  </si>
  <si>
    <t>Bristol Grammar School</t>
  </si>
  <si>
    <t>Redmaids' High School</t>
  </si>
  <si>
    <t>Bedford</t>
  </si>
  <si>
    <t>Bedford School</t>
  </si>
  <si>
    <t>Lincroft Academy</t>
  </si>
  <si>
    <t>Sharnbrook Academy</t>
  </si>
  <si>
    <t>Leighton Buzzard</t>
  </si>
  <si>
    <t>Robert Bloomfield Academy</t>
  </si>
  <si>
    <t>Shefford</t>
  </si>
  <si>
    <t>Charters School</t>
  </si>
  <si>
    <t>Ascot</t>
  </si>
  <si>
    <t>Maidenhead</t>
  </si>
  <si>
    <t>Furze Platt Senior School</t>
  </si>
  <si>
    <t>Reading</t>
  </si>
  <si>
    <t>Reading Blue Coat School</t>
  </si>
  <si>
    <t>The Abbey School Reading</t>
  </si>
  <si>
    <t>Downe House</t>
  </si>
  <si>
    <t>Thatcham</t>
  </si>
  <si>
    <t>The Windsor Boys' School</t>
  </si>
  <si>
    <t>Windsor</t>
  </si>
  <si>
    <t>Luckley House School</t>
  </si>
  <si>
    <t>Wokingham</t>
  </si>
  <si>
    <t>The Holt School</t>
  </si>
  <si>
    <t>Amersham</t>
  </si>
  <si>
    <t>Dr Challoner's High School</t>
  </si>
  <si>
    <t>Aylesbury Grammar School</t>
  </si>
  <si>
    <t>Aylesbury</t>
  </si>
  <si>
    <t>Aylesbury High School</t>
  </si>
  <si>
    <t>Sir Henry Floyd Grammar School</t>
  </si>
  <si>
    <t>Beaconsfield High School</t>
  </si>
  <si>
    <t>Beaconsfield</t>
  </si>
  <si>
    <t>The Misbourne School</t>
  </si>
  <si>
    <t>Great Missenden</t>
  </si>
  <si>
    <t>John Hampden Grammar School</t>
  </si>
  <si>
    <t>High Wycombe</t>
  </si>
  <si>
    <t>Pipers Corner School</t>
  </si>
  <si>
    <t>The Royal Grammar School High Wycombe</t>
  </si>
  <si>
    <t>Wycombe Abbey School</t>
  </si>
  <si>
    <t>Wycombe High School</t>
  </si>
  <si>
    <t>The Cottesloe School</t>
  </si>
  <si>
    <t>Sir William Borlase's Grammar School</t>
  </si>
  <si>
    <t>Marlow</t>
  </si>
  <si>
    <t>Thornton College</t>
  </si>
  <si>
    <t>Milton Keynes</t>
  </si>
  <si>
    <t>Cambridge</t>
  </si>
  <si>
    <t>The Perse School</t>
  </si>
  <si>
    <t>The Stephen Perse Foundation</t>
  </si>
  <si>
    <t>Kimbolton School</t>
  </si>
  <si>
    <t>Huntingdon</t>
  </si>
  <si>
    <t>The King's (the Cathedral) School</t>
  </si>
  <si>
    <t>Peterborough</t>
  </si>
  <si>
    <t>Alderley Edge School for Girls</t>
  </si>
  <si>
    <t>Alderley Edge</t>
  </si>
  <si>
    <t>Helsby High School</t>
  </si>
  <si>
    <t>Frodsham</t>
  </si>
  <si>
    <t>Lymm High School</t>
  </si>
  <si>
    <t>Lymm</t>
  </si>
  <si>
    <t>Macclesfield</t>
  </si>
  <si>
    <t>The Fallibroome Academy</t>
  </si>
  <si>
    <t>The King's School In Macclesfield</t>
  </si>
  <si>
    <t>Tytherington School</t>
  </si>
  <si>
    <t>Northwich</t>
  </si>
  <si>
    <t>Weaverham High School</t>
  </si>
  <si>
    <t>Sandbach High School and Sixth Form College</t>
  </si>
  <si>
    <t>Sandbach</t>
  </si>
  <si>
    <t>Sandbach School</t>
  </si>
  <si>
    <t>Bridgewater High School</t>
  </si>
  <si>
    <t>Warrington</t>
  </si>
  <si>
    <t>Bodmin College</t>
  </si>
  <si>
    <t>Bodmin</t>
  </si>
  <si>
    <t>Camborne Science and International Academy</t>
  </si>
  <si>
    <t>Camborne</t>
  </si>
  <si>
    <t>Newquay Tretherras</t>
  </si>
  <si>
    <t>Newquay</t>
  </si>
  <si>
    <t>Penryn College</t>
  </si>
  <si>
    <t>Penryn</t>
  </si>
  <si>
    <t>Redruth</t>
  </si>
  <si>
    <t>Redruth School</t>
  </si>
  <si>
    <t>St Ives School</t>
  </si>
  <si>
    <t>St Ives</t>
  </si>
  <si>
    <t>Torpoint Community College</t>
  </si>
  <si>
    <t>Torpoint</t>
  </si>
  <si>
    <t>Penair School</t>
  </si>
  <si>
    <t>Truro</t>
  </si>
  <si>
    <t>Richard Lander School</t>
  </si>
  <si>
    <t>Truro School</t>
  </si>
  <si>
    <t>Austin Friars</t>
  </si>
  <si>
    <t>Carlisle</t>
  </si>
  <si>
    <t>Kirkbie Kendal School</t>
  </si>
  <si>
    <t>Kendal</t>
  </si>
  <si>
    <t>The Queen Katherine School</t>
  </si>
  <si>
    <t>Casterton Sedbergh Preparatory School</t>
  </si>
  <si>
    <t>Kirkby Lonsdale</t>
  </si>
  <si>
    <t>Queen Elizabeth School</t>
  </si>
  <si>
    <t>Netherhall School</t>
  </si>
  <si>
    <t>Maryport</t>
  </si>
  <si>
    <t>Queen Elizabeth Grammar School Penrith</t>
  </si>
  <si>
    <t>Penrith</t>
  </si>
  <si>
    <t>Sedbergh School</t>
  </si>
  <si>
    <t>Sedbergh</t>
  </si>
  <si>
    <t>Windermere</t>
  </si>
  <si>
    <t>Windermere School</t>
  </si>
  <si>
    <t>Derby High School</t>
  </si>
  <si>
    <t>Derby</t>
  </si>
  <si>
    <t>Woodlands School</t>
  </si>
  <si>
    <t>Chapel-en-le-Frith High School</t>
  </si>
  <si>
    <t>High Peak</t>
  </si>
  <si>
    <t>Nottingham</t>
  </si>
  <si>
    <t>Mount St Mary's College</t>
  </si>
  <si>
    <t>Sheffield</t>
  </si>
  <si>
    <t>Ivybridge Community College</t>
  </si>
  <si>
    <t>Ivybridge</t>
  </si>
  <si>
    <t>Kingsbridge Academy</t>
  </si>
  <si>
    <t>Kingsbridge</t>
  </si>
  <si>
    <t>Newton Abbot</t>
  </si>
  <si>
    <t>Stover School</t>
  </si>
  <si>
    <t>Bryanston School</t>
  </si>
  <si>
    <t>Blandford Forum</t>
  </si>
  <si>
    <t>Clayesmore Preparatory School</t>
  </si>
  <si>
    <t>Bournemouth Collegiate School</t>
  </si>
  <si>
    <t>Bournemouth</t>
  </si>
  <si>
    <t>Bournemouth School</t>
  </si>
  <si>
    <t>The Sir John Colfox School</t>
  </si>
  <si>
    <t>Bridport</t>
  </si>
  <si>
    <t>Broadstone Middle School</t>
  </si>
  <si>
    <t>Broadstone</t>
  </si>
  <si>
    <t>Parkstone Grammar School</t>
  </si>
  <si>
    <t>Poole</t>
  </si>
  <si>
    <t>Leweston School</t>
  </si>
  <si>
    <t>Sherborne</t>
  </si>
  <si>
    <t>Sherborne School for Girls</t>
  </si>
  <si>
    <t>Budmouth Academy Weymouth</t>
  </si>
  <si>
    <t>Weymouth</t>
  </si>
  <si>
    <t>Hermitage Academy</t>
  </si>
  <si>
    <t>Chester le Street</t>
  </si>
  <si>
    <t>Darlington</t>
  </si>
  <si>
    <t>Hummersknott Academy</t>
  </si>
  <si>
    <t>Durham</t>
  </si>
  <si>
    <t>Durham Johnston Comprehensive School</t>
  </si>
  <si>
    <t>Emmanuel College</t>
  </si>
  <si>
    <t>Gateshead</t>
  </si>
  <si>
    <t>Whickham School</t>
  </si>
  <si>
    <t>Newcastle-upon-Tyne</t>
  </si>
  <si>
    <t>Woodham Academy</t>
  </si>
  <si>
    <t>Newton Aycliffe</t>
  </si>
  <si>
    <t>The Appleton School</t>
  </si>
  <si>
    <t>Benfleet</t>
  </si>
  <si>
    <t>The King John School</t>
  </si>
  <si>
    <t>Mayflower High School</t>
  </si>
  <si>
    <t>Billericay</t>
  </si>
  <si>
    <t>Brentwood School</t>
  </si>
  <si>
    <t>Brentwood</t>
  </si>
  <si>
    <t>Shenfield High School</t>
  </si>
  <si>
    <t>St Martin's School Brentwood</t>
  </si>
  <si>
    <t>Chelmer Valley High School</t>
  </si>
  <si>
    <t>Chelmsford</t>
  </si>
  <si>
    <t>Great Baddow High School</t>
  </si>
  <si>
    <t>Moulsham High School</t>
  </si>
  <si>
    <t>New Hall School</t>
  </si>
  <si>
    <t>The Sandon School</t>
  </si>
  <si>
    <t>Colchester County High School for Girls</t>
  </si>
  <si>
    <t>Colchester</t>
  </si>
  <si>
    <t>Felsted School</t>
  </si>
  <si>
    <t>Felsted</t>
  </si>
  <si>
    <t>Grays Convent High School</t>
  </si>
  <si>
    <t>Grays</t>
  </si>
  <si>
    <t>William Edwards School</t>
  </si>
  <si>
    <t>The Campion School</t>
  </si>
  <si>
    <t>Hornchurch</t>
  </si>
  <si>
    <t>The Eastwood Academy</t>
  </si>
  <si>
    <t>Leigh-on-Sea</t>
  </si>
  <si>
    <t>Forest School</t>
  </si>
  <si>
    <t>London</t>
  </si>
  <si>
    <t>Davenant Foundation School</t>
  </si>
  <si>
    <t>Loughton</t>
  </si>
  <si>
    <t>Rayleigh</t>
  </si>
  <si>
    <t>The Sweyne Park School</t>
  </si>
  <si>
    <t>The King Edmund School</t>
  </si>
  <si>
    <t>Rochford</t>
  </si>
  <si>
    <t>Southend High School for Boys</t>
  </si>
  <si>
    <t>Southend-on-Sea</t>
  </si>
  <si>
    <t>Southend High School for Girls</t>
  </si>
  <si>
    <t>The Coopers' Company and Coborn School</t>
  </si>
  <si>
    <t>Upminster</t>
  </si>
  <si>
    <t>Chase High School</t>
  </si>
  <si>
    <t>Westcliff-on-Sea</t>
  </si>
  <si>
    <t>Westcliff High School for Girls</t>
  </si>
  <si>
    <t>Beauchamps High School</t>
  </si>
  <si>
    <t>Wickford</t>
  </si>
  <si>
    <t>Bancrofts School</t>
  </si>
  <si>
    <t>Woodford Green</t>
  </si>
  <si>
    <t>Woodford County High School</t>
  </si>
  <si>
    <t>Cheltenham Ladies' College</t>
  </si>
  <si>
    <t>Cheltenham</t>
  </si>
  <si>
    <t>Pate's Grammar School</t>
  </si>
  <si>
    <t>Wycliffe College</t>
  </si>
  <si>
    <t>Stonehouse</t>
  </si>
  <si>
    <t>Marling School</t>
  </si>
  <si>
    <t>Stroud</t>
  </si>
  <si>
    <t>Stroud High School</t>
  </si>
  <si>
    <t>Altrincham Grammar School for Boys</t>
  </si>
  <si>
    <t>Altrincham</t>
  </si>
  <si>
    <t>Altrincham Grammar School for Girls</t>
  </si>
  <si>
    <t>Loreto Grammar School</t>
  </si>
  <si>
    <t>St Ambrose College</t>
  </si>
  <si>
    <t>Bolton</t>
  </si>
  <si>
    <t>Manchester</t>
  </si>
  <si>
    <t>St Peter's RC High School</t>
  </si>
  <si>
    <t>Ashton-on-Mersey School</t>
  </si>
  <si>
    <t>Sale</t>
  </si>
  <si>
    <t>West Hill School</t>
  </si>
  <si>
    <t>Stalybridge</t>
  </si>
  <si>
    <t>The Toynbee School</t>
  </si>
  <si>
    <t>Eastleigh</t>
  </si>
  <si>
    <t>Meoncross School</t>
  </si>
  <si>
    <t>Fareham</t>
  </si>
  <si>
    <t>Farnborough Hill</t>
  </si>
  <si>
    <t>Farnborough</t>
  </si>
  <si>
    <t>Salesian College</t>
  </si>
  <si>
    <t>St Nicholas' School</t>
  </si>
  <si>
    <t>Fleet</t>
  </si>
  <si>
    <t>The Burgate School and Sixth Form</t>
  </si>
  <si>
    <t>Fordingbridge</t>
  </si>
  <si>
    <t>Robert May's School</t>
  </si>
  <si>
    <t>Hook</t>
  </si>
  <si>
    <t>Churcher's College</t>
  </si>
  <si>
    <t>Petersfield</t>
  </si>
  <si>
    <t>Ringwood School Academy</t>
  </si>
  <si>
    <t>Ringwood</t>
  </si>
  <si>
    <t>Southampton</t>
  </si>
  <si>
    <t>Saint George Catholic College</t>
  </si>
  <si>
    <t>The Gregg School</t>
  </si>
  <si>
    <t>Oaklands Catholic School</t>
  </si>
  <si>
    <t>Waterlooville</t>
  </si>
  <si>
    <t>St Swithun's School</t>
  </si>
  <si>
    <t>Winchester</t>
  </si>
  <si>
    <t>The Westgate School</t>
  </si>
  <si>
    <t>Bromsgrove Prep School</t>
  </si>
  <si>
    <t>Bromsgrove</t>
  </si>
  <si>
    <t>Bromsgrove School</t>
  </si>
  <si>
    <t>Prince Henry's High School</t>
  </si>
  <si>
    <t>Evesham</t>
  </si>
  <si>
    <t>Haybridge High School and Sixth Form</t>
  </si>
  <si>
    <t>Stourbridge</t>
  </si>
  <si>
    <t>Royal Grammar School Worcester</t>
  </si>
  <si>
    <t>Worcester</t>
  </si>
  <si>
    <t>Berkhamsted School</t>
  </si>
  <si>
    <t>Berkhamsted</t>
  </si>
  <si>
    <t>Hockerill Anglo-European College</t>
  </si>
  <si>
    <t>Bishop's Stortford</t>
  </si>
  <si>
    <t>The Bishop's Stortford High School</t>
  </si>
  <si>
    <t>Haberdashers' Aske's Boys' School</t>
  </si>
  <si>
    <t>Borehamwood</t>
  </si>
  <si>
    <t>Haberdashers' Aske's School for Girls</t>
  </si>
  <si>
    <t>Hatfield</t>
  </si>
  <si>
    <t>Queenswood School</t>
  </si>
  <si>
    <t>Abbot's Hill School</t>
  </si>
  <si>
    <t>Hemel Hempstead</t>
  </si>
  <si>
    <t>Dame Alice Owen's School</t>
  </si>
  <si>
    <t>Potters Bar</t>
  </si>
  <si>
    <t>Royal Masonic School for Girls</t>
  </si>
  <si>
    <t>Rickmansworth</t>
  </si>
  <si>
    <t>St Albans</t>
  </si>
  <si>
    <t>Sandringham School</t>
  </si>
  <si>
    <t>St Albans High School for Girls</t>
  </si>
  <si>
    <t>St Albans School</t>
  </si>
  <si>
    <t>St Columba's College</t>
  </si>
  <si>
    <t>Verulam School</t>
  </si>
  <si>
    <t>Beverley High School</t>
  </si>
  <si>
    <t>Beverley</t>
  </si>
  <si>
    <t>Sir John Nelthorpe School</t>
  </si>
  <si>
    <t>Brigg</t>
  </si>
  <si>
    <t>Humberston Academy</t>
  </si>
  <si>
    <t>Grimsby</t>
  </si>
  <si>
    <t>Pocklington School</t>
  </si>
  <si>
    <t>York</t>
  </si>
  <si>
    <t>Bromley</t>
  </si>
  <si>
    <t>Bromley High School</t>
  </si>
  <si>
    <t>Kent College (Canterbury)</t>
  </si>
  <si>
    <t>Canterbury</t>
  </si>
  <si>
    <t>Cranbrook School</t>
  </si>
  <si>
    <t>Cranbrook</t>
  </si>
  <si>
    <t>Dartford Grammar School</t>
  </si>
  <si>
    <t>Dartford</t>
  </si>
  <si>
    <t>Dover Grammar School for Boys</t>
  </si>
  <si>
    <t>Dover</t>
  </si>
  <si>
    <t>Maidstone Grammar School</t>
  </si>
  <si>
    <t>Maidstone</t>
  </si>
  <si>
    <t>Darrick Wood School</t>
  </si>
  <si>
    <t>Orpington</t>
  </si>
  <si>
    <t>Sevenoaks School</t>
  </si>
  <si>
    <t>Sevenoaks</t>
  </si>
  <si>
    <t>The New Beacon School</t>
  </si>
  <si>
    <t>Walthamstow Hall</t>
  </si>
  <si>
    <t>Chislehurst and Sidcup Grammar School</t>
  </si>
  <si>
    <t>Sidcup</t>
  </si>
  <si>
    <t>The Judd School</t>
  </si>
  <si>
    <t>Tonbridge</t>
  </si>
  <si>
    <t>Tonbridge Grammar School</t>
  </si>
  <si>
    <t>Weald of Kent Grammar School</t>
  </si>
  <si>
    <t>Yardley Court</t>
  </si>
  <si>
    <t>The Skinners' School</t>
  </si>
  <si>
    <t>Tunbridge Wells</t>
  </si>
  <si>
    <t>Westholme School</t>
  </si>
  <si>
    <t>Blackburn</t>
  </si>
  <si>
    <t>Clitheroe Royal Grammar School</t>
  </si>
  <si>
    <t>Clitheroe</t>
  </si>
  <si>
    <t>Lancaster Royal Grammar School</t>
  </si>
  <si>
    <t>Lancaster</t>
  </si>
  <si>
    <t>Leicester</t>
  </si>
  <si>
    <t>Leicester Grammar School Trust</t>
  </si>
  <si>
    <t>Loughborough Grammar School</t>
  </si>
  <si>
    <t>Loughborough</t>
  </si>
  <si>
    <t>Lutterworth</t>
  </si>
  <si>
    <t>Oakham</t>
  </si>
  <si>
    <t>Uppingham School</t>
  </si>
  <si>
    <t>Bourne Academy</t>
  </si>
  <si>
    <t>Bourne</t>
  </si>
  <si>
    <t>Bourne Grammar School</t>
  </si>
  <si>
    <t>Kesteven and Grantham Girls' School</t>
  </si>
  <si>
    <t>Grantham</t>
  </si>
  <si>
    <t>The Priory Ruskin Academy</t>
  </si>
  <si>
    <t>King Edward VI Grammar School</t>
  </si>
  <si>
    <t>Louth</t>
  </si>
  <si>
    <t>St George's Academy</t>
  </si>
  <si>
    <t>Sleaford</t>
  </si>
  <si>
    <t>Spalding Grammar School</t>
  </si>
  <si>
    <t>Spalding</t>
  </si>
  <si>
    <t>University Academy Holbeach</t>
  </si>
  <si>
    <t>Stamford Endowed Schools</t>
  </si>
  <si>
    <t>Stamford</t>
  </si>
  <si>
    <t>Alleyn's School</t>
  </si>
  <si>
    <t>Ark Greenwich Free School</t>
  </si>
  <si>
    <t>Bishop Thomas Grant Catholic Secondary School</t>
  </si>
  <si>
    <t>Blackheath High School</t>
  </si>
  <si>
    <t>Central Foundation Boys' School</t>
  </si>
  <si>
    <t>City of London School for Girls</t>
  </si>
  <si>
    <t>Colfes School</t>
  </si>
  <si>
    <t>Dulwich College</t>
  </si>
  <si>
    <t>Dunraven School</t>
  </si>
  <si>
    <t>Francis Holland School NW1</t>
  </si>
  <si>
    <t>Francis Holland School SW1</t>
  </si>
  <si>
    <t>Fulham Boys School</t>
  </si>
  <si>
    <t>James Allen's Girls' School</t>
  </si>
  <si>
    <t>Kingsdale Foundation School</t>
  </si>
  <si>
    <t>Putney High School</t>
  </si>
  <si>
    <t>Saint Cecilia's Church of England School</t>
  </si>
  <si>
    <t>South Hampstead High School</t>
  </si>
  <si>
    <t>St Paul's Girls' School</t>
  </si>
  <si>
    <t>Streatham and Clapham High School</t>
  </si>
  <si>
    <t>Sydenham High School GDST</t>
  </si>
  <si>
    <t>The Cardinal Vaughan Memorial RC School</t>
  </si>
  <si>
    <t>The Charter School North Dulwich</t>
  </si>
  <si>
    <t>The Godolphin and Latymer School</t>
  </si>
  <si>
    <t>The Grey Coat Hospital</t>
  </si>
  <si>
    <t>The London Oratory School</t>
  </si>
  <si>
    <t>University College School</t>
  </si>
  <si>
    <t>Formby High School</t>
  </si>
  <si>
    <t>Liverpool</t>
  </si>
  <si>
    <t>Merchant Taylors' Boys' School</t>
  </si>
  <si>
    <t>Range High School</t>
  </si>
  <si>
    <t>St Edward's College</t>
  </si>
  <si>
    <t>The Blue Coat School</t>
  </si>
  <si>
    <t>St Anselm's College</t>
  </si>
  <si>
    <t>Prenton</t>
  </si>
  <si>
    <t>Calday Grange Grammar School</t>
  </si>
  <si>
    <t>Wirral</t>
  </si>
  <si>
    <t>Upton Hall School FCJ</t>
  </si>
  <si>
    <t>West Kirby Grammar School</t>
  </si>
  <si>
    <t>Wirral Grammar School for Girls</t>
  </si>
  <si>
    <t>Fortismere School</t>
  </si>
  <si>
    <t>Heartlands High School</t>
  </si>
  <si>
    <t>Highgate School</t>
  </si>
  <si>
    <t>St Augustine's Priory</t>
  </si>
  <si>
    <t>The Harrodian School</t>
  </si>
  <si>
    <t>Merchant Taylors' School</t>
  </si>
  <si>
    <t>Northwood</t>
  </si>
  <si>
    <t>Swakeleys School for Girls</t>
  </si>
  <si>
    <t>Uxbridge</t>
  </si>
  <si>
    <t>Vyners School</t>
  </si>
  <si>
    <t>Aysgarth School</t>
  </si>
  <si>
    <t>Bedale</t>
  </si>
  <si>
    <t>Harrogate</t>
  </si>
  <si>
    <t>Harrogate Grammar School</t>
  </si>
  <si>
    <t>Harrogate Ladies' College</t>
  </si>
  <si>
    <t>St Aidan's Church of England High School</t>
  </si>
  <si>
    <t>St John Fisher Catholic High School</t>
  </si>
  <si>
    <t>South Craven School</t>
  </si>
  <si>
    <t>Keighley</t>
  </si>
  <si>
    <t>King James's School</t>
  </si>
  <si>
    <t>Knaresborough</t>
  </si>
  <si>
    <t>Northallerton School &amp; Sixth Form College</t>
  </si>
  <si>
    <t>Northallerton</t>
  </si>
  <si>
    <t>Ripon Grammar School</t>
  </si>
  <si>
    <t>Ripon</t>
  </si>
  <si>
    <t>Giggleswick School</t>
  </si>
  <si>
    <t>Settle</t>
  </si>
  <si>
    <t>Ermysted's Grammar School</t>
  </si>
  <si>
    <t>Skipton</t>
  </si>
  <si>
    <t>Skipton Girls' High School</t>
  </si>
  <si>
    <t>Elizabeth Woodville School</t>
  </si>
  <si>
    <t>Northampton</t>
  </si>
  <si>
    <t>Northampton High School</t>
  </si>
  <si>
    <t>Northampton School for Boys</t>
  </si>
  <si>
    <t>Northampton School for Girls</t>
  </si>
  <si>
    <t>Sponne School</t>
  </si>
  <si>
    <t>Towcester</t>
  </si>
  <si>
    <t>The Duchess's Community High School</t>
  </si>
  <si>
    <t>Alnwick</t>
  </si>
  <si>
    <t>Hexham</t>
  </si>
  <si>
    <t>Queen Elizabeth High School</t>
  </si>
  <si>
    <t>Morpeth</t>
  </si>
  <si>
    <t>The King Edward VI Academy</t>
  </si>
  <si>
    <t>Dame Allan's Senior School</t>
  </si>
  <si>
    <t>Newcastle High School for Girls</t>
  </si>
  <si>
    <t>Ponteland High School</t>
  </si>
  <si>
    <t>Royal Grammar School</t>
  </si>
  <si>
    <t>Westfield School</t>
  </si>
  <si>
    <t>Kings Priory School</t>
  </si>
  <si>
    <t>North Shields</t>
  </si>
  <si>
    <t>St Thomas More Roman Catholic Academy</t>
  </si>
  <si>
    <t>Mowden Hall School</t>
  </si>
  <si>
    <t>Stocksfield</t>
  </si>
  <si>
    <t>Whitley Bay</t>
  </si>
  <si>
    <t>Valley Gardens Middle School</t>
  </si>
  <si>
    <t>Nottingham High School</t>
  </si>
  <si>
    <t>Toot Hill School</t>
  </si>
  <si>
    <t>Abingdon School</t>
  </si>
  <si>
    <t>Abingdon</t>
  </si>
  <si>
    <t>Radley College</t>
  </si>
  <si>
    <t>St Helen and St Katharine</t>
  </si>
  <si>
    <t>Blessed George Napier School</t>
  </si>
  <si>
    <t>Banbury</t>
  </si>
  <si>
    <t>Sibford School</t>
  </si>
  <si>
    <t>Tudor Hall School</t>
  </si>
  <si>
    <t>Didcot Girls' School</t>
  </si>
  <si>
    <t>Didcot</t>
  </si>
  <si>
    <t>Oxford</t>
  </si>
  <si>
    <t>Dragon School</t>
  </si>
  <si>
    <t>Headington School</t>
  </si>
  <si>
    <t>Matthew Arnold School</t>
  </si>
  <si>
    <t>Oxford High School GDST</t>
  </si>
  <si>
    <t>Lord Williams's School</t>
  </si>
  <si>
    <t>Thame</t>
  </si>
  <si>
    <t>Bartholomew School</t>
  </si>
  <si>
    <t>Witney</t>
  </si>
  <si>
    <t>Cokethorpe School</t>
  </si>
  <si>
    <t>Adams' Grammar School</t>
  </si>
  <si>
    <t>Newport</t>
  </si>
  <si>
    <t>Newport Girls' High School Academy Trust</t>
  </si>
  <si>
    <t>Oswestry School</t>
  </si>
  <si>
    <t>Oswestry</t>
  </si>
  <si>
    <t>Shrewsbury</t>
  </si>
  <si>
    <t>Shrewsbury School</t>
  </si>
  <si>
    <t>Thomas Telford School</t>
  </si>
  <si>
    <t>Telford</t>
  </si>
  <si>
    <t>Brymore Academy</t>
  </si>
  <si>
    <t>Bridgwater</t>
  </si>
  <si>
    <t>Millfield Preparatory School</t>
  </si>
  <si>
    <t>Glastonbury</t>
  </si>
  <si>
    <t>Downside School</t>
  </si>
  <si>
    <t>Radstock</t>
  </si>
  <si>
    <t>Millfield School</t>
  </si>
  <si>
    <t>Street</t>
  </si>
  <si>
    <t>Taunton</t>
  </si>
  <si>
    <t>King's Hall School</t>
  </si>
  <si>
    <t>Taunton School</t>
  </si>
  <si>
    <t>Wellington School</t>
  </si>
  <si>
    <t>Wellington</t>
  </si>
  <si>
    <t>High Storrs School</t>
  </si>
  <si>
    <t>King Edward VII School</t>
  </si>
  <si>
    <t>Bury St Edmunds County Upper School</t>
  </si>
  <si>
    <t>Bury St Edmunds</t>
  </si>
  <si>
    <t>King Edward VI Upper School</t>
  </si>
  <si>
    <t>Ipswich School</t>
  </si>
  <si>
    <t>Ipswich</t>
  </si>
  <si>
    <t>Finborough School</t>
  </si>
  <si>
    <t>Stowmarket</t>
  </si>
  <si>
    <t>Farlingaye High School</t>
  </si>
  <si>
    <t>Woodbridge</t>
  </si>
  <si>
    <t>Woodbridge School</t>
  </si>
  <si>
    <t>St George's College Weybridge</t>
  </si>
  <si>
    <t>Addlestone</t>
  </si>
  <si>
    <t>City of London Freemen's School</t>
  </si>
  <si>
    <t>Ashtead</t>
  </si>
  <si>
    <t>Collingwood College</t>
  </si>
  <si>
    <t>Camberley</t>
  </si>
  <si>
    <t>Tomlinscote School and Sixth Form College</t>
  </si>
  <si>
    <t>Reeds School</t>
  </si>
  <si>
    <t>Cobham</t>
  </si>
  <si>
    <t>Epsom</t>
  </si>
  <si>
    <t>Glyn School</t>
  </si>
  <si>
    <t>Rosebery School</t>
  </si>
  <si>
    <t>Prior's Field School</t>
  </si>
  <si>
    <t>Godalming</t>
  </si>
  <si>
    <t>Guildford High School</t>
  </si>
  <si>
    <t>Guildford</t>
  </si>
  <si>
    <t>St Catherine's School</t>
  </si>
  <si>
    <t>Kingston Grammar School</t>
  </si>
  <si>
    <t>Kingston upon Thames</t>
  </si>
  <si>
    <t>Tiffin School</t>
  </si>
  <si>
    <t>Cranmore School</t>
  </si>
  <si>
    <t>Leatherhead</t>
  </si>
  <si>
    <t>Manor House School</t>
  </si>
  <si>
    <t>Wimbledon College</t>
  </si>
  <si>
    <t>Wimbledon High School</t>
  </si>
  <si>
    <t>Oxted School</t>
  </si>
  <si>
    <t>Oxted</t>
  </si>
  <si>
    <t>The John Fisher School</t>
  </si>
  <si>
    <t>Purley</t>
  </si>
  <si>
    <t>Croydon High School</t>
  </si>
  <si>
    <t>South Croydon</t>
  </si>
  <si>
    <t>Whitgift School</t>
  </si>
  <si>
    <t>Wallington</t>
  </si>
  <si>
    <t>Wallington High School for Girls</t>
  </si>
  <si>
    <t>Woking</t>
  </si>
  <si>
    <t>Woking High School</t>
  </si>
  <si>
    <t>Brighton College</t>
  </si>
  <si>
    <t>Brighton</t>
  </si>
  <si>
    <t>Brighton Girls</t>
  </si>
  <si>
    <t>Dorothy Stringer School</t>
  </si>
  <si>
    <t>Roedean School</t>
  </si>
  <si>
    <t>Burgess Hill Girls</t>
  </si>
  <si>
    <t>Burgess Hill</t>
  </si>
  <si>
    <t>Bishop Luffa Church of England School Chichester</t>
  </si>
  <si>
    <t>Chichester</t>
  </si>
  <si>
    <t>Crawley</t>
  </si>
  <si>
    <t>Holy Trinity CofE Secondary School Crawley</t>
  </si>
  <si>
    <t>Worth School</t>
  </si>
  <si>
    <t>Imberhorne School</t>
  </si>
  <si>
    <t>East Grinstead</t>
  </si>
  <si>
    <t>Hassocks</t>
  </si>
  <si>
    <t>Hurstpierpoint College</t>
  </si>
  <si>
    <t>Cardinal Newman Catholic School</t>
  </si>
  <si>
    <t>Hove</t>
  </si>
  <si>
    <t>Alcester Grammar School</t>
  </si>
  <si>
    <t>Alcester</t>
  </si>
  <si>
    <t>The Kingsley School</t>
  </si>
  <si>
    <t>Leamington Spa</t>
  </si>
  <si>
    <t>Rugby</t>
  </si>
  <si>
    <t>Princethorpe College</t>
  </si>
  <si>
    <t>Southam College</t>
  </si>
  <si>
    <t>Southam</t>
  </si>
  <si>
    <t>Stratford-upon-Avon</t>
  </si>
  <si>
    <t>Stratford Girls' Grammar School</t>
  </si>
  <si>
    <t>King's High School</t>
  </si>
  <si>
    <t>Warwick</t>
  </si>
  <si>
    <t>Myton School</t>
  </si>
  <si>
    <t>Birmingham</t>
  </si>
  <si>
    <t>Park Hall Academy</t>
  </si>
  <si>
    <t>Bablake School</t>
  </si>
  <si>
    <t>Coventry</t>
  </si>
  <si>
    <t>Finham Park School</t>
  </si>
  <si>
    <t>Bishop Vesey's Grammar School</t>
  </si>
  <si>
    <t>Sutton Coldfield</t>
  </si>
  <si>
    <t>Bradford Grammar School</t>
  </si>
  <si>
    <t>Bradford</t>
  </si>
  <si>
    <t>Woodhouse Grove School</t>
  </si>
  <si>
    <t>Huddersfield</t>
  </si>
  <si>
    <t>Ilkley Grammar School</t>
  </si>
  <si>
    <t>Ilkley</t>
  </si>
  <si>
    <t>Leeds</t>
  </si>
  <si>
    <t>The Grammar School At Leeds</t>
  </si>
  <si>
    <t>Queen Elizabeth Grammar School</t>
  </si>
  <si>
    <t>Wakefield</t>
  </si>
  <si>
    <t>Hardenhuish School</t>
  </si>
  <si>
    <t>Chippenham</t>
  </si>
  <si>
    <t>Bishop Wordsworth's Grammar School</t>
  </si>
  <si>
    <t>Salisbury</t>
  </si>
  <si>
    <t>South Wilts Grammar School for Girls</t>
  </si>
  <si>
    <t>The Godolphin School</t>
  </si>
  <si>
    <t>Total Entered</t>
  </si>
  <si>
    <t>Event</t>
  </si>
  <si>
    <t>Venue</t>
  </si>
  <si>
    <t>Date</t>
  </si>
  <si>
    <t>Avon</t>
  </si>
  <si>
    <t>Bedfordshire</t>
  </si>
  <si>
    <t>Berkshire</t>
  </si>
  <si>
    <t>Buckinghamshire</t>
  </si>
  <si>
    <t>Cambridgeshire</t>
  </si>
  <si>
    <t>Channel Islands</t>
  </si>
  <si>
    <t>Cheshire</t>
  </si>
  <si>
    <t>Cleveland</t>
  </si>
  <si>
    <t>Cornwall</t>
  </si>
  <si>
    <t>Cumbria</t>
  </si>
  <si>
    <t>Derbyshire</t>
  </si>
  <si>
    <t>Devon</t>
  </si>
  <si>
    <t>Dorset</t>
  </si>
  <si>
    <t>Essex</t>
  </si>
  <si>
    <t>Gloucestershire</t>
  </si>
  <si>
    <t>Greater Manchester</t>
  </si>
  <si>
    <t>Hampshire</t>
  </si>
  <si>
    <t>Hereford &amp; Worcestershire</t>
  </si>
  <si>
    <t>Hertfordshire</t>
  </si>
  <si>
    <t>Humberside</t>
  </si>
  <si>
    <t>Kent</t>
  </si>
  <si>
    <t>Lancashire</t>
  </si>
  <si>
    <t>Leicestershire</t>
  </si>
  <si>
    <t>Lincolnshire</t>
  </si>
  <si>
    <t>Merseyside</t>
  </si>
  <si>
    <t>Middlesex</t>
  </si>
  <si>
    <t>Norfolk</t>
  </si>
  <si>
    <t>North Yorkshire</t>
  </si>
  <si>
    <t>Northamptonshire</t>
  </si>
  <si>
    <t>Northumberland</t>
  </si>
  <si>
    <t>Nottinghamshire</t>
  </si>
  <si>
    <t>Oxfordshire</t>
  </si>
  <si>
    <t>Shropshire</t>
  </si>
  <si>
    <t>Somerset</t>
  </si>
  <si>
    <t>South Yorkshire</t>
  </si>
  <si>
    <t>Staffordshire</t>
  </si>
  <si>
    <t>Suffolk</t>
  </si>
  <si>
    <t>Surrey</t>
  </si>
  <si>
    <t>Sussex</t>
  </si>
  <si>
    <t>Warwickshire</t>
  </si>
  <si>
    <t>West Midlands</t>
  </si>
  <si>
    <t>West Yorkshire</t>
  </si>
  <si>
    <t>Wiltshire</t>
  </si>
  <si>
    <t>Isle of Man</t>
  </si>
  <si>
    <t>North East</t>
  </si>
  <si>
    <t>District Number</t>
  </si>
  <si>
    <t>County</t>
  </si>
  <si>
    <t>Abbv</t>
  </si>
  <si>
    <t>Region</t>
  </si>
  <si>
    <t>Beds</t>
  </si>
  <si>
    <t>Cambs</t>
  </si>
  <si>
    <t>Leics</t>
  </si>
  <si>
    <t>Lincs</t>
  </si>
  <si>
    <t>Norfk</t>
  </si>
  <si>
    <t>Nhants</t>
  </si>
  <si>
    <t>Suffk</t>
  </si>
  <si>
    <t>Bucks</t>
  </si>
  <si>
    <t>HerWor</t>
  </si>
  <si>
    <t>Notts</t>
  </si>
  <si>
    <t>Warks</t>
  </si>
  <si>
    <t>WMids</t>
  </si>
  <si>
    <t>Cleve</t>
  </si>
  <si>
    <t>Humber</t>
  </si>
  <si>
    <t>NYorks</t>
  </si>
  <si>
    <t>Nland</t>
  </si>
  <si>
    <t>SYorks</t>
  </si>
  <si>
    <t>WYorks</t>
  </si>
  <si>
    <t>Chesh</t>
  </si>
  <si>
    <t>Cumb</t>
  </si>
  <si>
    <t>GtrMan</t>
  </si>
  <si>
    <t>Lancs</t>
  </si>
  <si>
    <t>Mersey</t>
  </si>
  <si>
    <t>Shrops</t>
  </si>
  <si>
    <t>Staffs</t>
  </si>
  <si>
    <t>IOM</t>
  </si>
  <si>
    <t>Berks</t>
  </si>
  <si>
    <t>Hants</t>
  </si>
  <si>
    <t>Herts</t>
  </si>
  <si>
    <t>Middx</t>
  </si>
  <si>
    <t>ChIsl</t>
  </si>
  <si>
    <t>Corn</t>
  </si>
  <si>
    <t>Gloucs</t>
  </si>
  <si>
    <t>Somer</t>
  </si>
  <si>
    <t>Wilts</t>
  </si>
  <si>
    <t>East Central</t>
  </si>
  <si>
    <t>Essex &amp; Suffolk</t>
  </si>
  <si>
    <t>South West</t>
  </si>
  <si>
    <t>North West</t>
  </si>
  <si>
    <t>West Central</t>
  </si>
  <si>
    <t>East Midlands</t>
  </si>
  <si>
    <t>South East</t>
  </si>
  <si>
    <t>London North</t>
  </si>
  <si>
    <t>Select County From List</t>
  </si>
  <si>
    <t>Select Schools Below</t>
  </si>
  <si>
    <t>JUNIOR BOYS</t>
  </si>
  <si>
    <t>Num</t>
  </si>
  <si>
    <t>Name</t>
  </si>
  <si>
    <t>School</t>
  </si>
  <si>
    <t>English Schools' AA Cross Country Cup 2022</t>
  </si>
  <si>
    <t>&lt;&lt;&lt;&lt;&lt;&lt;&lt;enter race number here</t>
  </si>
  <si>
    <t>Boys</t>
  </si>
  <si>
    <t>Enter time below please</t>
  </si>
  <si>
    <t>Team Results</t>
  </si>
  <si>
    <t>Scoring Athletes</t>
  </si>
  <si>
    <t>Pos</t>
  </si>
  <si>
    <t>Time</t>
  </si>
  <si>
    <t>Pts</t>
  </si>
  <si>
    <t>WHEN ENTERING TIMES PLEASE USE THE(.) AS THE TIME SEPARATOR. The time column is in number format to 2 decimal places</t>
  </si>
  <si>
    <t>1st</t>
  </si>
  <si>
    <t>2nd</t>
  </si>
  <si>
    <t>3rd</t>
  </si>
  <si>
    <t>4th</t>
  </si>
  <si>
    <t>Points</t>
  </si>
  <si>
    <t>Junior</t>
  </si>
  <si>
    <t>INTERMEDIATE BOYS</t>
  </si>
  <si>
    <t>Intermediate</t>
  </si>
  <si>
    <t>Senior</t>
  </si>
  <si>
    <t>Age Group Entered</t>
  </si>
  <si>
    <t>SENIOR BOYS</t>
  </si>
  <si>
    <t>Girls</t>
  </si>
  <si>
    <t>JUNIOR GIRLS</t>
  </si>
  <si>
    <t>INTERMEDIATE GIRLS</t>
  </si>
  <si>
    <t>SENIOR GIRLS</t>
  </si>
  <si>
    <t>Enter Bib Number Below</t>
  </si>
  <si>
    <t>DOB</t>
  </si>
  <si>
    <t>Age</t>
  </si>
  <si>
    <t>&lt;&lt;&lt;&lt;&lt;&lt;&lt;enter round number here</t>
  </si>
  <si>
    <t>School, Town, County</t>
  </si>
  <si>
    <t>Enter numbers below on declaration sheet before transfering to results programme</t>
  </si>
  <si>
    <t>1 - 12</t>
  </si>
  <si>
    <t>13 - 24</t>
  </si>
  <si>
    <t>25 - 36</t>
  </si>
  <si>
    <t>37 - 48</t>
  </si>
  <si>
    <t>49 - 60</t>
  </si>
  <si>
    <t>61 - 72</t>
  </si>
  <si>
    <t>73 - 84</t>
  </si>
  <si>
    <t>85 - 96</t>
  </si>
  <si>
    <t>97 - 108</t>
  </si>
  <si>
    <t>109 - 120</t>
  </si>
  <si>
    <t>121 - 132</t>
  </si>
  <si>
    <t>133 - 144</t>
  </si>
  <si>
    <t>145 - 156</t>
  </si>
  <si>
    <t>157 - 168</t>
  </si>
  <si>
    <t>169 - 180</t>
  </si>
  <si>
    <t>181 - 192</t>
  </si>
  <si>
    <t>193 - 204</t>
  </si>
  <si>
    <t>205 - 216</t>
  </si>
  <si>
    <t>217 - 228</t>
  </si>
  <si>
    <t>229 - 240</t>
  </si>
  <si>
    <t>Change venue and date above.</t>
  </si>
  <si>
    <t>click on above box first - to access drop down menu button to the right</t>
  </si>
  <si>
    <t xml:space="preserve">click on above box first </t>
  </si>
  <si>
    <t>Select the organisers COUNTY in the box below</t>
  </si>
  <si>
    <t>Enter Organisers details below.</t>
  </si>
  <si>
    <t>davetaylor1810@gmail.com</t>
  </si>
  <si>
    <t>07485468198</t>
  </si>
  <si>
    <t>Name:-</t>
  </si>
  <si>
    <t>email:-</t>
  </si>
  <si>
    <t>Phone:-</t>
  </si>
  <si>
    <t>Return completed results programme to Dave Taylor</t>
  </si>
  <si>
    <t>Select the school REGION from the drop down list below</t>
  </si>
  <si>
    <t>Then select the school county from the drop down list below</t>
  </si>
  <si>
    <t>Round</t>
  </si>
  <si>
    <t>Select the organisers county in cell B6, (this will show at the top of the results pages to identify the meeting)</t>
  </si>
  <si>
    <t>In column (J) there is a drop down list in each row for selecting the schools in the competition.</t>
  </si>
  <si>
    <r>
      <t xml:space="preserve">You are able to select any school in the database by first selecting the REGION </t>
    </r>
    <r>
      <rPr>
        <i/>
        <sz val="14"/>
        <color rgb="FFFF0000"/>
        <rFont val="Calibri"/>
        <family val="2"/>
        <scheme val="minor"/>
      </rPr>
      <t>cell B10</t>
    </r>
    <r>
      <rPr>
        <sz val="14"/>
        <color theme="1"/>
        <rFont val="Calibri"/>
        <family val="2"/>
        <scheme val="minor"/>
      </rPr>
      <t xml:space="preserve"> and then the COUNTY cell </t>
    </r>
    <r>
      <rPr>
        <i/>
        <sz val="14"/>
        <color rgb="FFFF0000"/>
        <rFont val="Calibri"/>
        <family val="2"/>
        <scheme val="minor"/>
      </rPr>
      <t>B13</t>
    </r>
    <r>
      <rPr>
        <i/>
        <sz val="14"/>
        <rFont val="Calibri"/>
        <family val="2"/>
        <scheme val="minor"/>
      </rPr>
      <t>.</t>
    </r>
  </si>
  <si>
    <r>
      <t xml:space="preserve">You can select up to 20 schools, start in cell </t>
    </r>
    <r>
      <rPr>
        <b/>
        <sz val="14"/>
        <color theme="1"/>
        <rFont val="Calibri"/>
        <family val="2"/>
        <scheme val="minor"/>
      </rPr>
      <t xml:space="preserve">J6, </t>
    </r>
    <r>
      <rPr>
        <sz val="14"/>
        <color theme="1"/>
        <rFont val="Calibri"/>
        <family val="2"/>
        <scheme val="minor"/>
      </rPr>
      <t xml:space="preserve">if you need to add a school from a different region or county just select the next blank cell in column </t>
    </r>
    <r>
      <rPr>
        <b/>
        <sz val="14"/>
        <color theme="1"/>
        <rFont val="Calibri"/>
        <family val="2"/>
        <scheme val="minor"/>
      </rPr>
      <t>(J)</t>
    </r>
    <r>
      <rPr>
        <sz val="14"/>
        <color theme="1"/>
        <rFont val="Calibri"/>
        <family val="2"/>
        <scheme val="minor"/>
      </rPr>
      <t xml:space="preserve"> the re-select the region and county and you will see a new set of schools in the drop down list.</t>
    </r>
  </si>
  <si>
    <t>The formatting on the declaration sheet is the same as the formatting on the declaration tab on this results programme.</t>
  </si>
  <si>
    <t>YOU ARE NOW ALL SET UP. ANY ISSUES PLEASE CALL ME (DAVE TAYLOR) 07485 468198</t>
  </si>
  <si>
    <t>Then you can print the team sheet to PDF and send back to the team manager so they can issue the race numbers to their athletes.</t>
  </si>
  <si>
    <t>Guidance for Race Organisers</t>
  </si>
  <si>
    <t>Enter venue and date in cells B2 &amp; B3</t>
  </si>
  <si>
    <t>After you have downloaded all the schools in your competition you will need to enter the race numbers on each of the declaration sheets, using the number against each school in column (Q)</t>
  </si>
  <si>
    <t>To copy declaration from the declaration sheet highlight all cell from cells A3 to AI14</t>
  </si>
  <si>
    <t>Once copied return to this excel workbook and select the declaration tab the select cell A3 and click on paste, follow these instruction for all schools in you race, selectin the next blank cell in column (A)</t>
  </si>
  <si>
    <t xml:space="preserve"> you can download cute PDF writer for the following website.</t>
  </si>
  <si>
    <t>https://www.cutepdf.com/products/cutepdf/writer.asp</t>
  </si>
  <si>
    <t>this is a free program</t>
  </si>
  <si>
    <t>Posn</t>
  </si>
  <si>
    <t>At the end of the event please send by email back to Dave Taylor. I will then publish results on the ESAA website</t>
  </si>
  <si>
    <t>Enter your details in cells B16 to B18</t>
  </si>
  <si>
    <t>When you have completed your set up you can return to the schools declaration workbook and click on the printable team sheet tab.</t>
  </si>
  <si>
    <t>Select the round number and Match Number (usually 1 unless your county has more than 1 match) in cells H1 &amp; H2</t>
  </si>
  <si>
    <t>Match Number</t>
  </si>
  <si>
    <t>Samuel Whitbread Academy</t>
  </si>
  <si>
    <t/>
  </si>
  <si>
    <t>Ranelagh School</t>
  </si>
  <si>
    <t>Chiltern Hills Academy</t>
  </si>
  <si>
    <t>Stowe School</t>
  </si>
  <si>
    <t>The Chalfonts Community College</t>
  </si>
  <si>
    <t>King's Ely</t>
  </si>
  <si>
    <t>Knutsford Academy</t>
  </si>
  <si>
    <t>Rudheath Senior Academy</t>
  </si>
  <si>
    <t>The Grange</t>
  </si>
  <si>
    <t>Falmouth School</t>
  </si>
  <si>
    <t>Wilsthorpe School</t>
  </si>
  <si>
    <t>St. Peter's C of E Aided School</t>
  </si>
  <si>
    <t>Beaminster School</t>
  </si>
  <si>
    <t>Glenmoor and Winton Academies</t>
  </si>
  <si>
    <t>Queen Elizabeth's School</t>
  </si>
  <si>
    <t>Framwellgate School Durham</t>
  </si>
  <si>
    <t>Barking Abbey School</t>
  </si>
  <si>
    <t>Chelmsford County High School for Girls</t>
  </si>
  <si>
    <t>Colchester Sixth Form College</t>
  </si>
  <si>
    <t>Emerson Park Academy</t>
  </si>
  <si>
    <t>Hall Mead School</t>
  </si>
  <si>
    <t>Thorpe Hall School</t>
  </si>
  <si>
    <t>Churchdown School</t>
  </si>
  <si>
    <t>Bolton School Girls' Division</t>
  </si>
  <si>
    <t>Canon Slade CofE School</t>
  </si>
  <si>
    <t>Wright Robinson College</t>
  </si>
  <si>
    <t>Brookfield Community School</t>
  </si>
  <si>
    <t>Swanmore College</t>
  </si>
  <si>
    <t>The Pilgrims' School</t>
  </si>
  <si>
    <t>The King's School Worcester</t>
  </si>
  <si>
    <t>Hymers College</t>
  </si>
  <si>
    <t>Bennett Memorial Diocesan School</t>
  </si>
  <si>
    <t>Kent College Pembury</t>
  </si>
  <si>
    <t>Tunbridge Wells grammar school for boys</t>
  </si>
  <si>
    <t>Fleetwood High School</t>
  </si>
  <si>
    <t>Loughborough High School</t>
  </si>
  <si>
    <t>Lutterworth High School</t>
  </si>
  <si>
    <t>Ratcliffe College</t>
  </si>
  <si>
    <t>Skegness Grammar School</t>
  </si>
  <si>
    <t>St Hugh's School</t>
  </si>
  <si>
    <t>Bacon's College</t>
  </si>
  <si>
    <t>City Heights E-ACT Academy, Lambeth</t>
  </si>
  <si>
    <t>Hampstead School</t>
  </si>
  <si>
    <t>Kensington Park School</t>
  </si>
  <si>
    <t>King's College School Wimbledon</t>
  </si>
  <si>
    <t>Northcote Lodge School</t>
  </si>
  <si>
    <t>Queens Gate School</t>
  </si>
  <si>
    <t>St Michael's Catholic College</t>
  </si>
  <si>
    <t>Thomas's Clapham</t>
  </si>
  <si>
    <t>William Ellis</t>
  </si>
  <si>
    <t>Woodmansterne</t>
  </si>
  <si>
    <t>Northwood College for Girls</t>
  </si>
  <si>
    <t>The Latymer School</t>
  </si>
  <si>
    <t>Gosforth East Middle School</t>
  </si>
  <si>
    <t>Hexham Middle School</t>
  </si>
  <si>
    <t>Newcastle School for Boys</t>
  </si>
  <si>
    <t>Ovingham Middle School</t>
  </si>
  <si>
    <t>Prudhoe Community High School</t>
  </si>
  <si>
    <t>Whitley Bay High School</t>
  </si>
  <si>
    <t>Cheney School</t>
  </si>
  <si>
    <t>Europa School UK</t>
  </si>
  <si>
    <t>Summer Fields School</t>
  </si>
  <si>
    <t>The Cherwell School</t>
  </si>
  <si>
    <t>The Cooper School</t>
  </si>
  <si>
    <t>Wood Green School</t>
  </si>
  <si>
    <t>The Community College Bishop's Castle</t>
  </si>
  <si>
    <t>King's College Taunton</t>
  </si>
  <si>
    <t>The Kings of Wessex Academy</t>
  </si>
  <si>
    <t>Framlingham College</t>
  </si>
  <si>
    <t>Caterham School</t>
  </si>
  <si>
    <t>Hoe Valley School</t>
  </si>
  <si>
    <t>King Edward's Witley</t>
  </si>
  <si>
    <t>Reigate Grammar School</t>
  </si>
  <si>
    <t>St Andrews</t>
  </si>
  <si>
    <t>St John's School</t>
  </si>
  <si>
    <t>The Winston Churchill School AS Sports College</t>
  </si>
  <si>
    <t>Tormead School</t>
  </si>
  <si>
    <t>Brighton College Prep School</t>
  </si>
  <si>
    <t>KEVI Camp Hill School for Girls</t>
  </si>
  <si>
    <t>King's Norton Boys' School</t>
  </si>
  <si>
    <t>St George's School Edgbaston</t>
  </si>
  <si>
    <t>Allerton High School</t>
  </si>
  <si>
    <t>Kirkburton Middle School</t>
  </si>
  <si>
    <t>Lawnswood School</t>
  </si>
  <si>
    <t>Scissett Middle School</t>
  </si>
  <si>
    <t>Total Teams</t>
  </si>
  <si>
    <t>John O'Gaunt School</t>
  </si>
  <si>
    <t>Hungerford</t>
  </si>
  <si>
    <t>Bracknell</t>
  </si>
  <si>
    <t>Chesham</t>
  </si>
  <si>
    <t>Stowe</t>
  </si>
  <si>
    <t>Chalfont St Peter</t>
  </si>
  <si>
    <t>Ely</t>
  </si>
  <si>
    <t>Knutsford</t>
  </si>
  <si>
    <t>Falmouth</t>
  </si>
  <si>
    <t>Long Eaton</t>
  </si>
  <si>
    <t>Exeter</t>
  </si>
  <si>
    <t>Beaminster</t>
  </si>
  <si>
    <t>Wimborne</t>
  </si>
  <si>
    <t>Framwellgate</t>
  </si>
  <si>
    <t>Barking</t>
  </si>
  <si>
    <t>Churchdown</t>
  </si>
  <si>
    <t>Sarisbury Green</t>
  </si>
  <si>
    <t>Swanmore</t>
  </si>
  <si>
    <t>Winchester </t>
  </si>
  <si>
    <t>Hull</t>
  </si>
  <si>
    <t>Bullers Wood School</t>
  </si>
  <si>
    <t>Chislehurst</t>
  </si>
  <si>
    <t>Pembury</t>
  </si>
  <si>
    <t>Arnold KEQMS (AKS)</t>
  </si>
  <si>
    <t>Lytham St Annes</t>
  </si>
  <si>
    <t>Fleetwood</t>
  </si>
  <si>
    <t>Ratcliffe</t>
  </si>
  <si>
    <t>Skegness</t>
  </si>
  <si>
    <t>Lincoln</t>
  </si>
  <si>
    <t>Gosforth</t>
  </si>
  <si>
    <t>Ovingham</t>
  </si>
  <si>
    <t>Prudhoe</t>
  </si>
  <si>
    <t>Headington,</t>
  </si>
  <si>
    <t>Bicester</t>
  </si>
  <si>
    <t>St Martins School</t>
  </si>
  <si>
    <t>Bishops Castle</t>
  </si>
  <si>
    <t>Cheddar</t>
  </si>
  <si>
    <t>Framlingham</t>
  </si>
  <si>
    <t>Caterham</t>
  </si>
  <si>
    <t>Witley</t>
  </si>
  <si>
    <t>Reigate</t>
  </si>
  <si>
    <t>Prince Henry's Grammar School</t>
  </si>
  <si>
    <t> Otley</t>
  </si>
  <si>
    <t>Wimbledon</t>
  </si>
  <si>
    <t>When the event has finished please save this file using the region and  organisers county &gt;&gt;&gt;&gt;&gt;&gt;&gt;&gt;&gt;&gt;&gt;&gt;&gt;</t>
  </si>
  <si>
    <t>241 - 252</t>
  </si>
  <si>
    <t>253 - 264</t>
  </si>
  <si>
    <t>265 - 276</t>
  </si>
  <si>
    <t>277 - 288</t>
  </si>
  <si>
    <t>289 - 300</t>
  </si>
  <si>
    <t>301 - 312</t>
  </si>
  <si>
    <t>313 - 324</t>
  </si>
  <si>
    <t>325 - 336</t>
  </si>
  <si>
    <t>337 - 348</t>
  </si>
  <si>
    <t>349 - 360</t>
  </si>
  <si>
    <t>361 - 372</t>
  </si>
  <si>
    <t>373 - 384</t>
  </si>
  <si>
    <t>385 - 396</t>
  </si>
  <si>
    <t>397 - 408</t>
  </si>
  <si>
    <t>409 - 420</t>
  </si>
  <si>
    <t>421 - 432</t>
  </si>
  <si>
    <t>433 - 444</t>
  </si>
  <si>
    <t>445 - 456</t>
  </si>
  <si>
    <t>457 - 468</t>
  </si>
  <si>
    <t>469 - 480</t>
  </si>
  <si>
    <t>Total Entries by age group</t>
  </si>
  <si>
    <t>Macmillan Academy</t>
  </si>
  <si>
    <t>Middlesbrough</t>
  </si>
  <si>
    <t>Wigton</t>
  </si>
  <si>
    <t>Barrow</t>
  </si>
  <si>
    <t>Barnstable</t>
  </si>
  <si>
    <t>Basildon</t>
  </si>
  <si>
    <t>Andover</t>
  </si>
  <si>
    <t>Melton</t>
  </si>
  <si>
    <t>Langley Park School for Boys</t>
  </si>
  <si>
    <t>Beckenham</t>
  </si>
  <si>
    <t>Branston</t>
  </si>
  <si>
    <t>Eltham College</t>
  </si>
  <si>
    <t>Kew House School</t>
  </si>
  <si>
    <t>Brentford</t>
  </si>
  <si>
    <t>Mill Hill Foundation</t>
  </si>
  <si>
    <t>Norwich School</t>
  </si>
  <si>
    <t>Norwich</t>
  </si>
  <si>
    <t>Ashlawn School</t>
  </si>
  <si>
    <t>King Edward VI School</t>
  </si>
  <si>
    <t>North Leamington School</t>
  </si>
  <si>
    <t>Nuneaton</t>
  </si>
  <si>
    <t>Rugby High School</t>
  </si>
  <si>
    <t>Sutton Coldfield Grammar for Girls</t>
  </si>
  <si>
    <t>Christ the King Academy</t>
  </si>
  <si>
    <t>North London Collegiate School</t>
  </si>
  <si>
    <t>Edgware</t>
  </si>
  <si>
    <t>Grey Court School</t>
  </si>
  <si>
    <t>Richmond</t>
  </si>
  <si>
    <t>Harrow School</t>
  </si>
  <si>
    <t>Mill Hill County High School</t>
  </si>
  <si>
    <t>Notting Hill and Ealing High School</t>
  </si>
  <si>
    <t>The Lady Eleanor Holles School</t>
  </si>
  <si>
    <t>Hampton</t>
  </si>
  <si>
    <t>St Bernard's Catholic High School</t>
  </si>
  <si>
    <t>The Nelson Thomlinson School</t>
  </si>
  <si>
    <t>The Park Community School</t>
  </si>
  <si>
    <t>Carmel College</t>
  </si>
  <si>
    <t>The FitzWimarc School</t>
  </si>
  <si>
    <t>Farleigh School</t>
  </si>
  <si>
    <t>South Hunsley School and Sixth Form College</t>
  </si>
  <si>
    <t>Wolfreton School and Sixth Form College</t>
  </si>
  <si>
    <t>Branston Community Academy</t>
  </si>
  <si>
    <t>Mill Hill School Foundation</t>
  </si>
  <si>
    <t>Silverdale School</t>
  </si>
  <si>
    <t>The Nuneaton Academy</t>
  </si>
  <si>
    <t>Ulverston Victoria High School</t>
  </si>
  <si>
    <t>Ulverston</t>
  </si>
  <si>
    <t>Chesham Grammar School</t>
  </si>
  <si>
    <t>Dr Challoner's Grammar School</t>
  </si>
  <si>
    <r>
      <t>ESAA Results Programme Version 5, Date 4</t>
    </r>
    <r>
      <rPr>
        <b/>
        <i/>
        <vertAlign val="superscript"/>
        <sz val="12"/>
        <color rgb="FFFF0000"/>
        <rFont val="Calibri"/>
        <family val="2"/>
        <scheme val="minor"/>
      </rPr>
      <t>th</t>
    </r>
    <r>
      <rPr>
        <b/>
        <i/>
        <sz val="12"/>
        <color rgb="FFFF0000"/>
        <rFont val="Calibri"/>
        <family val="2"/>
        <scheme val="minor"/>
      </rPr>
      <t xml:space="preserve"> October 2022.</t>
    </r>
  </si>
  <si>
    <t>11.10.2022</t>
  </si>
  <si>
    <t>Johnny Matthews</t>
  </si>
  <si>
    <t>jmatthews@somerhill.org</t>
  </si>
  <si>
    <t>Bennett Memorial Diocesan School, Tunbridge Wells, Kent</t>
  </si>
  <si>
    <t>Bromley High School, Bromley, Kent</t>
  </si>
  <si>
    <t>Bullers Wood School, Chislehurst, Kent</t>
  </si>
  <si>
    <t>Chislehurst and Sidcup Grammar School, Sidcup, Kent</t>
  </si>
  <si>
    <t>Cranbrook School, Cranbrook, Kent</t>
  </si>
  <si>
    <t>Darrick Wood School, Orpington, Kent</t>
  </si>
  <si>
    <t>Dartford Grammar School, Dartford, Kent</t>
  </si>
  <si>
    <t>Dover Grammar School for Boys, Dover, Kent</t>
  </si>
  <si>
    <t>Kent College (Canterbury), Canterbury, Kent</t>
  </si>
  <si>
    <t>Kent College Pembury, Pembury, Kent</t>
  </si>
  <si>
    <t>Langley Park School for Boys, Beckenham, Kent</t>
  </si>
  <si>
    <t>Maidstone Grammar School, Maidstone, Kent</t>
  </si>
  <si>
    <t>Sevenoaks School, Sevenoaks, Kent</t>
  </si>
  <si>
    <t>The Judd School, Tonbridge, Kent</t>
  </si>
  <si>
    <t>The New Beacon School, Sevenoaks, Kent</t>
  </si>
  <si>
    <t>The Skinners' School, Tunbridge Wells, Kent</t>
  </si>
  <si>
    <t>Tonbridge Grammar School, Tonbridge, Kent</t>
  </si>
  <si>
    <t>Tunbridge Wells grammar school for boys, Tunbridge Wells, Kent</t>
  </si>
  <si>
    <t>Walthamstow Hall, Sevenoaks, Kent</t>
  </si>
  <si>
    <t>Weald of Kent Grammar School, Tonbridge, Kent</t>
  </si>
  <si>
    <t>Yardley Court, Tonbridge, Kent</t>
  </si>
  <si>
    <t>James Dimond</t>
  </si>
  <si>
    <t>Kaya Remzi</t>
  </si>
  <si>
    <t>Dominic Cleaver</t>
  </si>
  <si>
    <t>Ernest Giles</t>
  </si>
  <si>
    <t>Christopher Menzies</t>
  </si>
  <si>
    <t>Joel Adams</t>
  </si>
  <si>
    <t>Othniel Ekiugbo</t>
  </si>
  <si>
    <t>Harrison Curd</t>
  </si>
  <si>
    <t>Blake Mason</t>
  </si>
  <si>
    <t>Joe Atkins</t>
  </si>
  <si>
    <t>Timi Adebare</t>
  </si>
  <si>
    <t>Dhruv Raut</t>
  </si>
  <si>
    <t>Alikhan Rahimberganov</t>
  </si>
  <si>
    <t>Andrei Dragulin</t>
  </si>
  <si>
    <t>Ared Ulqini</t>
  </si>
  <si>
    <t>Jatin Peddamallu</t>
  </si>
  <si>
    <t>Fawaz Braimoh</t>
  </si>
  <si>
    <t>Hugo Hoang</t>
  </si>
  <si>
    <t>Vijay Krishnaraj</t>
  </si>
  <si>
    <t>Ekemini Umoren</t>
  </si>
  <si>
    <t>Ella Baker</t>
  </si>
  <si>
    <t>Ella Thomas</t>
  </si>
  <si>
    <t>Emily Boyd</t>
  </si>
  <si>
    <t>Amelie Jones</t>
  </si>
  <si>
    <t>Olivia Owen</t>
  </si>
  <si>
    <t>Carmen Wright</t>
  </si>
  <si>
    <t>Evan Surrey</t>
  </si>
  <si>
    <t>Jack Collett</t>
  </si>
  <si>
    <t>Aiden McMahon</t>
  </si>
  <si>
    <t>Leon Sherwin</t>
  </si>
  <si>
    <t>James Melrose</t>
  </si>
  <si>
    <t>Gethin Carlisle</t>
  </si>
  <si>
    <t>Sachin Balasundaran</t>
  </si>
  <si>
    <t>Jack Tibbits</t>
  </si>
  <si>
    <t>Nathaniel Eliott-Tubb</t>
  </si>
  <si>
    <t>Theo Ronchetti</t>
  </si>
  <si>
    <t>Alan Bachorski</t>
  </si>
  <si>
    <t>Alex Hayward</t>
  </si>
  <si>
    <t>Indianna Pedder</t>
  </si>
  <si>
    <t>Owen Tucker</t>
  </si>
  <si>
    <t>Adam Lawani</t>
  </si>
  <si>
    <t>Matthew Sherry</t>
  </si>
  <si>
    <t>Alfred Moisan</t>
  </si>
  <si>
    <t>Jack Hammal</t>
  </si>
  <si>
    <t>Thomas Evans</t>
  </si>
  <si>
    <t>Daniel Lloyd</t>
  </si>
  <si>
    <t>Alfie Cragg</t>
  </si>
  <si>
    <t>Jacob Awcock</t>
  </si>
  <si>
    <t>Liam Risden</t>
  </si>
  <si>
    <t>Oliver Sutton</t>
  </si>
  <si>
    <t>Harvey James</t>
  </si>
  <si>
    <t>Harry Wrigley</t>
  </si>
  <si>
    <t>George Lancaster</t>
  </si>
  <si>
    <t>Leo Hughes</t>
  </si>
  <si>
    <t>Ted Spender</t>
  </si>
  <si>
    <t>Elodie Parton</t>
  </si>
  <si>
    <t>Bea Foster</t>
  </si>
  <si>
    <t>Sienna Ellis</t>
  </si>
  <si>
    <t>Erin Tuffield</t>
  </si>
  <si>
    <t>Erin Matthews</t>
  </si>
  <si>
    <t>Jess Evans</t>
  </si>
  <si>
    <t>Amber Matthews</t>
  </si>
  <si>
    <t>Millie Powell</t>
  </si>
  <si>
    <t>Sasha Moran</t>
  </si>
  <si>
    <t>Ella Elmer</t>
  </si>
  <si>
    <t>Taylor Botha</t>
  </si>
  <si>
    <t>Emma Deasy</t>
  </si>
  <si>
    <t xml:space="preserve">Holly Calvert </t>
  </si>
  <si>
    <t xml:space="preserve">Sena Wright </t>
  </si>
  <si>
    <t xml:space="preserve">Isla Murray </t>
  </si>
  <si>
    <t xml:space="preserve">Allegra Bazzolo </t>
  </si>
  <si>
    <t xml:space="preserve">Elsa Billingham </t>
  </si>
  <si>
    <t xml:space="preserve">Megan Phillips </t>
  </si>
  <si>
    <t xml:space="preserve">Isabel Morris </t>
  </si>
  <si>
    <t xml:space="preserve">Holly Diprose </t>
  </si>
  <si>
    <t xml:space="preserve">Eve Taylor </t>
  </si>
  <si>
    <t xml:space="preserve">Katie Howard </t>
  </si>
  <si>
    <t xml:space="preserve">Lettie Hughes </t>
  </si>
  <si>
    <t xml:space="preserve">Polly Moses </t>
  </si>
  <si>
    <t xml:space="preserve">Emily Geake </t>
  </si>
  <si>
    <t>Ruby Masson</t>
  </si>
  <si>
    <t xml:space="preserve">Neve Bachelor </t>
  </si>
  <si>
    <t xml:space="preserve">Hettie Hall </t>
  </si>
  <si>
    <t xml:space="preserve">Rosemary Dale </t>
  </si>
  <si>
    <t>Noah Paterson</t>
  </si>
  <si>
    <t>Oliver Harding</t>
  </si>
  <si>
    <t>Oliver Collier</t>
  </si>
  <si>
    <t>Cuthbert Shepherd</t>
  </si>
  <si>
    <t>James Parkinson</t>
  </si>
  <si>
    <t>James Bunn</t>
  </si>
  <si>
    <t>Thomas Crabtree</t>
  </si>
  <si>
    <t>Jacob Condron</t>
  </si>
  <si>
    <t>Lucas Pottle</t>
  </si>
  <si>
    <t>Matthew Sainsbury</t>
  </si>
  <si>
    <t>Sebastien Salloum</t>
  </si>
  <si>
    <t>Ollie Tran</t>
  </si>
  <si>
    <t>Connor Wray</t>
  </si>
  <si>
    <t>Oliver Cleveland</t>
  </si>
  <si>
    <t>Charlie De Ley</t>
  </si>
  <si>
    <t>Austin Fulton</t>
  </si>
  <si>
    <t>William Loxley</t>
  </si>
  <si>
    <t>Alice Huilne</t>
  </si>
  <si>
    <t>Isabelle Holloway</t>
  </si>
  <si>
    <t>Melody Beake</t>
  </si>
  <si>
    <t>Martyna Zurawska</t>
  </si>
  <si>
    <t>Gabia Ramirez</t>
  </si>
  <si>
    <t>Sophie Crabtree</t>
  </si>
  <si>
    <t>Lucy Catton</t>
  </si>
  <si>
    <t>Bailey Berry</t>
  </si>
  <si>
    <t>Betty Adams</t>
  </si>
  <si>
    <t>Lily Bridgeman</t>
  </si>
  <si>
    <t>Ella Dennett</t>
  </si>
  <si>
    <t>Charlie Warren</t>
  </si>
  <si>
    <t>Luca Szumilewicz</t>
  </si>
  <si>
    <t>Campbell South</t>
  </si>
  <si>
    <t>Jamie Rogers</t>
  </si>
  <si>
    <t>Harry Lawrence</t>
  </si>
  <si>
    <t>Arthur Munt</t>
  </si>
  <si>
    <t>Toby Gwinnell</t>
  </si>
  <si>
    <t>Rory Evans</t>
  </si>
  <si>
    <t>Zak Rohan</t>
  </si>
  <si>
    <t>Oliver Head</t>
  </si>
  <si>
    <t>Felipe Fujimori</t>
  </si>
  <si>
    <t>James Petrie</t>
  </si>
  <si>
    <t>Will Bachelor</t>
  </si>
  <si>
    <t>Peter Fitzmaurice</t>
  </si>
  <si>
    <t>Josh Greeves</t>
  </si>
  <si>
    <t>George Bishop</t>
  </si>
  <si>
    <t>Toby Barton</t>
  </si>
  <si>
    <t>Michael Penkin</t>
  </si>
  <si>
    <t>Ed Coutts</t>
  </si>
  <si>
    <t>Huxley Crush</t>
  </si>
  <si>
    <t>George Hopkins</t>
  </si>
  <si>
    <t>Tom Claridge</t>
  </si>
  <si>
    <t>Jack Sharpe</t>
  </si>
  <si>
    <t>Josh Prendergast</t>
  </si>
  <si>
    <t>Josh Neen</t>
  </si>
  <si>
    <t>Mark Bridger</t>
  </si>
  <si>
    <t>Dan Jeddo</t>
  </si>
  <si>
    <t>Carys Firth</t>
  </si>
  <si>
    <t>Annabelle Hales</t>
  </si>
  <si>
    <t>Lydia Hawker</t>
  </si>
  <si>
    <t>Cara Gould</t>
  </si>
  <si>
    <t>Jess Poland</t>
  </si>
  <si>
    <t>Minna Briscoe</t>
  </si>
  <si>
    <t>Gemma Preston</t>
  </si>
  <si>
    <t>Cara Singleterry</t>
  </si>
  <si>
    <t>Amelie Ramdeen</t>
  </si>
  <si>
    <t>Jasmine Fahy</t>
  </si>
  <si>
    <t>Amelia Craig-Lucking</t>
  </si>
  <si>
    <t>Georgia Craig-Lucking</t>
  </si>
  <si>
    <t>Mia Ponthieu</t>
  </si>
  <si>
    <t>Isla Wilson</t>
  </si>
  <si>
    <t>Lucy Lile</t>
  </si>
  <si>
    <t>Cari Michael</t>
  </si>
  <si>
    <t>Eva Chambers</t>
  </si>
  <si>
    <t>Maria Salamanca</t>
  </si>
  <si>
    <t>Rosie Magee</t>
  </si>
  <si>
    <t>Anthony Adeoti</t>
  </si>
  <si>
    <t>Vladyslav Starukh</t>
  </si>
  <si>
    <t>Seth Denham</t>
  </si>
  <si>
    <t>Archie Norris</t>
  </si>
  <si>
    <t>George Pollard</t>
  </si>
  <si>
    <t>Lee Lewis</t>
  </si>
  <si>
    <t>Archie Gloag</t>
  </si>
  <si>
    <t>Henry Gloag</t>
  </si>
  <si>
    <t>Oscar Eastwood</t>
  </si>
  <si>
    <t>Jakub Cupa</t>
  </si>
  <si>
    <t>Joshua Richards</t>
  </si>
  <si>
    <t>Ida Waite</t>
  </si>
  <si>
    <t>Isabella weatherley</t>
  </si>
  <si>
    <t>Helena Strelcova</t>
  </si>
  <si>
    <t>June Stainsbury</t>
  </si>
  <si>
    <t>Poppy Adams</t>
  </si>
  <si>
    <t>Evie Burland</t>
  </si>
  <si>
    <t>Abigail Rowe</t>
  </si>
  <si>
    <t>Sasha Newton</t>
  </si>
  <si>
    <t>Sofia Newton</t>
  </si>
  <si>
    <t xml:space="preserve">Anamaria Pacey </t>
  </si>
  <si>
    <t>Kara Bryan</t>
  </si>
  <si>
    <t>Freya Person</t>
  </si>
  <si>
    <t>Sophia Hine</t>
  </si>
  <si>
    <t>Jasmine Mahoney</t>
  </si>
  <si>
    <t>Caitlin Hough</t>
  </si>
  <si>
    <t>Miley Blanks</t>
  </si>
  <si>
    <t>Jasmine Burchell</t>
  </si>
  <si>
    <t>Orla Rickard</t>
  </si>
  <si>
    <t>Amelia Frost Naylor</t>
  </si>
  <si>
    <t>Hannah Clark</t>
  </si>
  <si>
    <t>Lily Meers</t>
  </si>
  <si>
    <t>Islay Pearson</t>
  </si>
  <si>
    <t>Emma Davey</t>
  </si>
  <si>
    <t>Bethany Willars</t>
  </si>
  <si>
    <t>Finley Telfer</t>
  </si>
  <si>
    <t>Eddie Green</t>
  </si>
  <si>
    <t>Ben Bailey</t>
  </si>
  <si>
    <t>Finn Cruickshank</t>
  </si>
  <si>
    <t>Joseph Williams</t>
  </si>
  <si>
    <t>Noah Smialowski</t>
  </si>
  <si>
    <t>Henry Bowers</t>
  </si>
  <si>
    <t>Joel Graffin</t>
  </si>
  <si>
    <t>Samuel Smialowski</t>
  </si>
  <si>
    <t>Thomas Halfhide</t>
  </si>
  <si>
    <t>Alexander MacSporran</t>
  </si>
  <si>
    <t>Henry Lancaster</t>
  </si>
  <si>
    <t>Harry Fryer</t>
  </si>
  <si>
    <t>Thomas Coles</t>
  </si>
  <si>
    <t>Henry Biggs</t>
  </si>
  <si>
    <t>Oscar Graffin</t>
  </si>
  <si>
    <t>Thomas Benson</t>
  </si>
  <si>
    <t>Jacob Tully</t>
  </si>
  <si>
    <t>George Souter</t>
  </si>
  <si>
    <t>Harry Harper</t>
  </si>
  <si>
    <t>Alexia Barnard</t>
  </si>
  <si>
    <t>Sophie Anderson</t>
  </si>
  <si>
    <t>Elsa McGilchrist</t>
  </si>
  <si>
    <t>Amber Iqbal</t>
  </si>
  <si>
    <t>Annabel Hofmann</t>
  </si>
  <si>
    <t>Isabel Froud</t>
  </si>
  <si>
    <t>Anisha Krishnan</t>
  </si>
  <si>
    <t>Sophie Carr</t>
  </si>
  <si>
    <t>Sophie Craig</t>
  </si>
  <si>
    <t>Lucy Lloyd</t>
  </si>
  <si>
    <t>Neve Raymond</t>
  </si>
  <si>
    <t>Hatty Carson</t>
  </si>
  <si>
    <t>Amber Cockburn</t>
  </si>
  <si>
    <t>Francesca Arnell</t>
  </si>
  <si>
    <t>Olivia Daniells</t>
  </si>
  <si>
    <t>Amelia Beeston</t>
  </si>
  <si>
    <t>Daisy Perry</t>
  </si>
  <si>
    <t>Liberty Wooff</t>
  </si>
  <si>
    <t>Lucy Kemp</t>
  </si>
  <si>
    <t>Lewis Buer</t>
  </si>
  <si>
    <t>Alex Greene</t>
  </si>
  <si>
    <t>Alex Webb</t>
  </si>
  <si>
    <t xml:space="preserve">Sebi Taylor </t>
  </si>
  <si>
    <t>Malachy Trotter</t>
  </si>
  <si>
    <t xml:space="preserve">Oscar Day-Duran </t>
  </si>
  <si>
    <t xml:space="preserve">James Ross </t>
  </si>
  <si>
    <t>Rory Bowman</t>
  </si>
  <si>
    <t>Matt McLain</t>
  </si>
  <si>
    <t>Sebby Kent</t>
  </si>
  <si>
    <t xml:space="preserve">Noah Houston </t>
  </si>
  <si>
    <t>Ben Catchpole</t>
  </si>
  <si>
    <t>Arthur Goodwin</t>
  </si>
  <si>
    <t>Linus Thielen</t>
  </si>
  <si>
    <t>Tommy Cuomo</t>
  </si>
  <si>
    <t>Yugo Maeda</t>
  </si>
  <si>
    <t>Mortiz Hippe</t>
  </si>
  <si>
    <t xml:space="preserve">Jake Brislane </t>
  </si>
  <si>
    <t>Tom Philips</t>
  </si>
  <si>
    <t>John Dunlop</t>
  </si>
  <si>
    <t>Max Malkinson</t>
  </si>
  <si>
    <t xml:space="preserve">Philip Shvander </t>
  </si>
  <si>
    <t>Daniel Hadden</t>
  </si>
  <si>
    <t xml:space="preserve">Harry Stone </t>
  </si>
  <si>
    <t>Alex Shin</t>
  </si>
  <si>
    <t xml:space="preserve">Laura Jobke </t>
  </si>
  <si>
    <t xml:space="preserve">Saskia Taylor </t>
  </si>
  <si>
    <t>Isa McLain</t>
  </si>
  <si>
    <t xml:space="preserve">Hana Maeda </t>
  </si>
  <si>
    <t xml:space="preserve">Scarlett Fletcher </t>
  </si>
  <si>
    <t xml:space="preserve">Jemima Wellesley </t>
  </si>
  <si>
    <t>Piper Houston</t>
  </si>
  <si>
    <t>Ruby Marriage</t>
  </si>
  <si>
    <t>Charlotte Bloodworth</t>
  </si>
  <si>
    <t>Victoria Kern</t>
  </si>
  <si>
    <t>Marjolaine Mauduit</t>
  </si>
  <si>
    <t xml:space="preserve">Elena Iasci </t>
  </si>
  <si>
    <t xml:space="preserve">Freya Aspinall </t>
  </si>
  <si>
    <t xml:space="preserve">Lara Bailey </t>
  </si>
  <si>
    <t>Celia Foster</t>
  </si>
  <si>
    <t>Georgina Hadden</t>
  </si>
  <si>
    <t>Juliette Mauduit</t>
  </si>
  <si>
    <t xml:space="preserve">Calla Constantine </t>
  </si>
  <si>
    <t xml:space="preserve">Estelle Constantine </t>
  </si>
  <si>
    <t xml:space="preserve">Anne-Sophie Bremans </t>
  </si>
  <si>
    <t xml:space="preserve">Josephina Hippe </t>
  </si>
  <si>
    <t xml:space="preserve">Clara Morgue D'Algue </t>
  </si>
  <si>
    <t xml:space="preserve">Issy Mandich </t>
  </si>
  <si>
    <t>Ellie Allen</t>
  </si>
  <si>
    <t>Arlo Cocking</t>
  </si>
  <si>
    <t>Rex Lygo</t>
  </si>
  <si>
    <t>Albie Jeanes</t>
  </si>
  <si>
    <t>Ishaan Bhattacharya</t>
  </si>
  <si>
    <t>Arther Aikin</t>
  </si>
  <si>
    <t>Jensen Barber</t>
  </si>
  <si>
    <t>Hester Liddicott</t>
  </si>
  <si>
    <t>Esther Sharp</t>
  </si>
  <si>
    <t>Lydia Keir</t>
  </si>
  <si>
    <t>Oluwamayowa Afon</t>
  </si>
  <si>
    <t>Isabella Goodman</t>
  </si>
  <si>
    <t>Olivia Heaney</t>
  </si>
  <si>
    <t>Alfie Parker</t>
  </si>
  <si>
    <t>Sam Benson</t>
  </si>
  <si>
    <t>George Foulds</t>
  </si>
  <si>
    <t>Oscar Fsarthing</t>
  </si>
  <si>
    <t>Zachary Brown</t>
  </si>
  <si>
    <t>Bertie Bush</t>
  </si>
  <si>
    <t>Harry Roberts</t>
  </si>
  <si>
    <t>Jojo Manguera</t>
  </si>
  <si>
    <t>Adam McHale</t>
  </si>
  <si>
    <t>Jonny Irwin</t>
  </si>
  <si>
    <t>Jessica Mackley</t>
  </si>
  <si>
    <t>Bethany Darling-Varall</t>
  </si>
  <si>
    <t>Jessica Stark</t>
  </si>
  <si>
    <t>Annabelle Clifford</t>
  </si>
  <si>
    <t>Skye Fontanelli</t>
  </si>
  <si>
    <t>Sara Scrivens</t>
  </si>
  <si>
    <t>Sebastian Bailey</t>
  </si>
  <si>
    <t>Huw Morgan</t>
  </si>
  <si>
    <t>Kaito Paterson</t>
  </si>
  <si>
    <t>William Bromley</t>
  </si>
  <si>
    <t>Jonty Corstorphine</t>
  </si>
  <si>
    <t>Sebastian Long</t>
  </si>
  <si>
    <t>Charles Graham</t>
  </si>
  <si>
    <t>Toby Bawtree</t>
  </si>
  <si>
    <t>Connor Prendergast</t>
  </si>
  <si>
    <t>Aidan Moore</t>
  </si>
  <si>
    <t>Henry Cleary</t>
  </si>
  <si>
    <t>Ewan Prendergast</t>
  </si>
  <si>
    <t>Noah Preston</t>
  </si>
  <si>
    <t>Jim Sellick</t>
  </si>
  <si>
    <t>Aubrey Twyman</t>
  </si>
  <si>
    <t>Milo Palmer</t>
  </si>
  <si>
    <t>John Campbell</t>
  </si>
  <si>
    <t>Alfie Everitt</t>
  </si>
  <si>
    <t>Hal Scott</t>
  </si>
  <si>
    <t>Tom Sturgeon</t>
  </si>
  <si>
    <t>Ethan Lau</t>
  </si>
  <si>
    <t>Charlie Ellison</t>
  </si>
  <si>
    <t>Baxter Stanton</t>
  </si>
  <si>
    <t>Matt Finn</t>
  </si>
  <si>
    <t>Bella Barstow</t>
  </si>
  <si>
    <t>Milly Gann</t>
  </si>
  <si>
    <t>Lyra Hinves</t>
  </si>
  <si>
    <t>Cece Morris</t>
  </si>
  <si>
    <t xml:space="preserve">Eve Morgan </t>
  </si>
  <si>
    <t>Phoebe Hart</t>
  </si>
  <si>
    <t>Izzy Gibbins</t>
  </si>
  <si>
    <t>Gemma Brassley</t>
  </si>
  <si>
    <t>Lily Slack</t>
  </si>
  <si>
    <t>Sophie Slack</t>
  </si>
  <si>
    <t>Katie Allen</t>
  </si>
  <si>
    <t>Alex McGarry</t>
  </si>
  <si>
    <t>Luciana Smith</t>
  </si>
  <si>
    <t>Harry Cheung</t>
  </si>
  <si>
    <t>Andrea Ross</t>
  </si>
  <si>
    <t>Jamie Macdonald</t>
  </si>
  <si>
    <t>Catherine Barwick</t>
  </si>
  <si>
    <t>Francesca Newman</t>
  </si>
  <si>
    <t>Sophia Whitcombe</t>
  </si>
  <si>
    <t>Maya Ping</t>
  </si>
  <si>
    <t>Isla Shurme</t>
  </si>
  <si>
    <t>Charlotte Youds</t>
  </si>
  <si>
    <t>Imogen Else</t>
  </si>
  <si>
    <t>Verity McCuthing</t>
  </si>
  <si>
    <t>Lois Woollard</t>
  </si>
  <si>
    <t>Rowan Pearson</t>
  </si>
  <si>
    <t>Mariana Caceres-Camilooga</t>
  </si>
  <si>
    <t>Charlotte Green</t>
  </si>
  <si>
    <t>Bella Ibbotson</t>
  </si>
  <si>
    <t>Freya Noonan</t>
  </si>
  <si>
    <t>Scarlett King</t>
  </si>
  <si>
    <t>Grace York</t>
  </si>
  <si>
    <t>Eliza Muysken</t>
  </si>
  <si>
    <t>Yasmin Jameson</t>
  </si>
  <si>
    <t>Freya Gloag</t>
  </si>
  <si>
    <t>Lauryn Etienne</t>
  </si>
  <si>
    <t>Kian Bendon-Brodie</t>
  </si>
  <si>
    <t>Omari Anderson</t>
  </si>
  <si>
    <t>Henry Langton</t>
  </si>
  <si>
    <t>Isaac Boulton</t>
  </si>
  <si>
    <t>Cameron Bonell</t>
  </si>
  <si>
    <t>Flynn Hawker</t>
  </si>
  <si>
    <t>Jacob Daldorf</t>
  </si>
  <si>
    <t>Dexter Liard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</si>
</sst>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F800]dddd\,\ mmmm\ dd\,\ yyyy"/>
    <numFmt numFmtId="165" formatCode="dddd"/>
    <numFmt numFmtId="166" formatCode="0.000"/>
    <numFmt numFmtId="167" formatCode="dddd\ dd&quot;th&quot;\ mmmm\ yyyy"/>
    <numFmt numFmtId="168" formatCode="mm:ss.00"/>
    <numFmt numFmtId="169" formatCode="0.0000"/>
  </numFmts>
  <fonts count="37" x14ac:knownFonts="1">
    <font>
      <sz val="11"/>
      <color theme="1"/>
      <name val="Calibri"/>
      <family val="2"/>
      <scheme val="minor"/>
    </font>
    <font>
      <b/>
      <sz val="10"/>
      <color rgb="FF000000"/>
      <name val="Arial"/>
      <family val="2"/>
    </font>
    <font>
      <sz val="9"/>
      <color rgb="FF000000"/>
      <name val="Arial"/>
      <family val="2"/>
    </font>
    <font>
      <b/>
      <sz val="11"/>
      <color theme="1"/>
      <name val="Calibri"/>
      <family val="2"/>
      <scheme val="minor"/>
    </font>
    <font>
      <sz val="14"/>
      <color rgb="FFFF0000"/>
      <name val="Calibri"/>
      <family val="2"/>
      <scheme val="minor"/>
    </font>
    <font>
      <sz val="18"/>
      <color theme="1"/>
      <name val="Calibri"/>
      <family val="2"/>
      <scheme val="minor"/>
    </font>
    <font>
      <sz val="12"/>
      <color rgb="FFFF000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sz val="11"/>
      <color rgb="FFFF0000"/>
      <name val="Calibri"/>
      <family val="2"/>
      <scheme val="minor"/>
    </font>
    <font>
      <sz val="10"/>
      <name val="Arial Narrow"/>
      <family val="2"/>
    </font>
    <font>
      <b/>
      <sz val="12"/>
      <color rgb="FFFF0000"/>
      <name val="Calibri"/>
      <family val="2"/>
      <scheme val="minor"/>
    </font>
    <font>
      <b/>
      <sz val="9"/>
      <color indexed="81"/>
      <name val="Tahoma"/>
      <family val="2"/>
    </font>
    <font>
      <sz val="9"/>
      <color indexed="81"/>
      <name val="Tahoma"/>
      <family val="2"/>
    </font>
    <font>
      <b/>
      <sz val="11"/>
      <name val="Calibri"/>
      <family val="2"/>
      <scheme val="minor"/>
    </font>
    <font>
      <b/>
      <sz val="16"/>
      <color theme="1"/>
      <name val="Calibri"/>
      <family val="2"/>
      <scheme val="minor"/>
    </font>
    <font>
      <i/>
      <sz val="11"/>
      <color theme="1"/>
      <name val="Calibri"/>
      <family val="2"/>
      <scheme val="minor"/>
    </font>
    <font>
      <sz val="12"/>
      <color rgb="FF000000"/>
      <name val="Calibri"/>
      <family val="2"/>
    </font>
    <font>
      <sz val="9.5"/>
      <color rgb="FFFF0000"/>
      <name val="Calibri"/>
      <family val="2"/>
      <scheme val="minor"/>
    </font>
    <font>
      <sz val="10"/>
      <color theme="1"/>
      <name val="Calibri"/>
      <family val="2"/>
      <scheme val="minor"/>
    </font>
    <font>
      <b/>
      <i/>
      <sz val="9"/>
      <color theme="1"/>
      <name val="Calibri"/>
      <family val="2"/>
      <scheme val="minor"/>
    </font>
    <font>
      <b/>
      <i/>
      <sz val="11"/>
      <color theme="1"/>
      <name val="Calibri"/>
      <family val="2"/>
      <scheme val="minor"/>
    </font>
    <font>
      <b/>
      <i/>
      <sz val="12"/>
      <color theme="1"/>
      <name val="Calibri"/>
      <family val="2"/>
      <scheme val="minor"/>
    </font>
    <font>
      <u/>
      <sz val="11"/>
      <color theme="10"/>
      <name val="Calibri"/>
      <family val="2"/>
      <scheme val="minor"/>
    </font>
    <font>
      <b/>
      <sz val="14"/>
      <color rgb="FFFF0000"/>
      <name val="Calibri"/>
      <family val="2"/>
      <scheme val="minor"/>
    </font>
    <font>
      <i/>
      <sz val="14"/>
      <color theme="1"/>
      <name val="Calibri"/>
      <family val="2"/>
      <scheme val="minor"/>
    </font>
    <font>
      <i/>
      <sz val="14"/>
      <color rgb="FFFF0000"/>
      <name val="Calibri"/>
      <family val="2"/>
      <scheme val="minor"/>
    </font>
    <font>
      <i/>
      <sz val="14"/>
      <name val="Calibri"/>
      <family val="2"/>
      <scheme val="minor"/>
    </font>
    <font>
      <b/>
      <u/>
      <sz val="14"/>
      <color rgb="FFFF0000"/>
      <name val="Calibri"/>
      <family val="2"/>
      <scheme val="minor"/>
    </font>
    <font>
      <b/>
      <u/>
      <sz val="16"/>
      <color rgb="FFFF0000"/>
      <name val="Calibri"/>
      <family val="2"/>
      <scheme val="minor"/>
    </font>
    <font>
      <b/>
      <sz val="10"/>
      <name val="Arial"/>
      <family val="2"/>
    </font>
    <font>
      <sz val="9"/>
      <name val="Arial"/>
      <family val="2"/>
    </font>
    <font>
      <b/>
      <i/>
      <sz val="12"/>
      <color rgb="FFFF0000"/>
      <name val="Calibri"/>
      <family val="2"/>
      <scheme val="minor"/>
    </font>
    <font>
      <b/>
      <i/>
      <vertAlign val="superscript"/>
      <sz val="12"/>
      <color rgb="FFFF0000"/>
      <name val="Calibri"/>
      <family val="2"/>
      <scheme val="minor"/>
    </font>
  </fonts>
  <fills count="14">
    <fill>
      <patternFill patternType="none"/>
    </fill>
    <fill>
      <patternFill patternType="gray125"/>
    </fill>
    <fill>
      <patternFill patternType="solid">
        <fgColor rgb="FFAAAAAA"/>
        <bgColor indexed="64"/>
      </patternFill>
    </fill>
    <fill>
      <patternFill patternType="solid">
        <fgColor rgb="FFF0F0F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EBF1DE"/>
        <bgColor indexed="64"/>
      </patternFill>
    </fill>
    <fill>
      <patternFill patternType="solid">
        <fgColor rgb="FFFF99FF"/>
        <bgColor indexed="64"/>
      </patternFill>
    </fill>
    <fill>
      <patternFill patternType="solid">
        <fgColor rgb="FFFF66FF"/>
        <bgColor indexed="64"/>
      </patternFill>
    </fill>
    <fill>
      <patternFill patternType="solid">
        <fgColor rgb="FFFF00FF"/>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79998168889431442"/>
        <bgColor indexed="64"/>
      </patternFill>
    </fill>
  </fills>
  <borders count="23">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hair">
        <color auto="1"/>
      </right>
      <top style="hair">
        <color auto="1"/>
      </top>
      <bottom style="hair">
        <color auto="1"/>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style="thin">
        <color auto="1"/>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thin">
        <color indexed="64"/>
      </top>
      <bottom/>
      <diagonal/>
    </border>
  </borders>
  <cellStyleXfs count="3">
    <xf numFmtId="0" fontId="0" fillId="0" borderId="0"/>
    <xf numFmtId="0" fontId="13" fillId="0" borderId="0"/>
    <xf numFmtId="0" fontId="26" fillId="0" borderId="0" applyNumberFormat="0" applyFill="0" applyBorder="0" applyAlignment="0" applyProtection="0"/>
  </cellStyleXfs>
  <cellXfs count="185">
    <xf numFmtId="0" fontId="0" fillId="0" borderId="0" xfId="0"/>
    <xf numFmtId="0" fontId="4" fillId="0" borderId="0" xfId="0" applyFont="1" applyProtection="1">
      <protection hidden="1"/>
    </xf>
    <xf numFmtId="0" fontId="0" fillId="0" borderId="0" xfId="0" applyProtection="1">
      <protection hidden="1"/>
    </xf>
    <xf numFmtId="0" fontId="0" fillId="0" borderId="0" xfId="0" applyAlignment="1" applyProtection="1">
      <alignment vertical="center"/>
      <protection hidden="1"/>
    </xf>
    <xf numFmtId="0" fontId="0" fillId="0" borderId="5" xfId="0" applyBorder="1" applyProtection="1">
      <protection hidden="1"/>
    </xf>
    <xf numFmtId="166" fontId="0" fillId="0" borderId="0" xfId="0" applyNumberFormat="1" applyAlignment="1" applyProtection="1">
      <alignment horizontal="left"/>
      <protection hidden="1"/>
    </xf>
    <xf numFmtId="0" fontId="11" fillId="0" borderId="0" xfId="0" applyFont="1" applyAlignment="1" applyProtection="1">
      <alignment horizontal="left"/>
      <protection hidden="1"/>
    </xf>
    <xf numFmtId="2" fontId="0" fillId="0" borderId="0" xfId="0" applyNumberFormat="1" applyAlignment="1" applyProtection="1">
      <alignment horizontal="left"/>
      <protection hidden="1"/>
    </xf>
    <xf numFmtId="0" fontId="0" fillId="0" borderId="0" xfId="0" applyAlignment="1" applyProtection="1">
      <alignment horizontal="left"/>
      <protection hidden="1"/>
    </xf>
    <xf numFmtId="0" fontId="3" fillId="0" borderId="0" xfId="0" applyFont="1" applyAlignment="1" applyProtection="1">
      <alignment horizontal="center"/>
      <protection hidden="1"/>
    </xf>
    <xf numFmtId="0" fontId="3" fillId="0" borderId="0" xfId="0" applyFont="1" applyAlignment="1" applyProtection="1">
      <alignment horizontal="left"/>
      <protection hidden="1"/>
    </xf>
    <xf numFmtId="2" fontId="3" fillId="0" borderId="0" xfId="0" applyNumberFormat="1" applyFont="1" applyAlignment="1" applyProtection="1">
      <alignment horizontal="left"/>
      <protection hidden="1"/>
    </xf>
    <xf numFmtId="0" fontId="0" fillId="0" borderId="0" xfId="0" applyAlignment="1" applyProtection="1">
      <alignment horizontal="left"/>
      <protection locked="0"/>
    </xf>
    <xf numFmtId="168" fontId="0" fillId="0" borderId="0" xfId="0" applyNumberFormat="1" applyAlignment="1" applyProtection="1">
      <alignment horizontal="left"/>
      <protection hidden="1"/>
    </xf>
    <xf numFmtId="0" fontId="0" fillId="0" borderId="4" xfId="0" applyBorder="1" applyAlignment="1" applyProtection="1">
      <alignment horizontal="left"/>
      <protection hidden="1"/>
    </xf>
    <xf numFmtId="0" fontId="0" fillId="0" borderId="4" xfId="0" applyBorder="1" applyProtection="1">
      <protection hidden="1"/>
    </xf>
    <xf numFmtId="0" fontId="0" fillId="0" borderId="4" xfId="0" applyBorder="1" applyAlignment="1" applyProtection="1">
      <alignment horizontal="center"/>
      <protection hidden="1"/>
    </xf>
    <xf numFmtId="2" fontId="0" fillId="0" borderId="8" xfId="0" applyNumberFormat="1" applyBorder="1" applyAlignment="1" applyProtection="1">
      <alignment horizontal="left"/>
      <protection hidden="1"/>
    </xf>
    <xf numFmtId="2" fontId="0" fillId="0" borderId="6" xfId="0" applyNumberFormat="1" applyBorder="1" applyAlignment="1" applyProtection="1">
      <alignment horizontal="left"/>
      <protection hidden="1"/>
    </xf>
    <xf numFmtId="169" fontId="11" fillId="7" borderId="4" xfId="1" applyNumberFormat="1" applyFont="1" applyFill="1" applyBorder="1" applyAlignment="1" applyProtection="1">
      <alignment horizontal="center"/>
      <protection locked="0"/>
    </xf>
    <xf numFmtId="0" fontId="3" fillId="0" borderId="0" xfId="0" applyFont="1" applyProtection="1">
      <protection hidden="1"/>
    </xf>
    <xf numFmtId="2" fontId="3" fillId="0" borderId="0" xfId="0" applyNumberFormat="1" applyFont="1" applyProtection="1">
      <protection hidden="1"/>
    </xf>
    <xf numFmtId="0" fontId="3" fillId="0" borderId="4" xfId="0" applyFont="1" applyBorder="1" applyAlignment="1" applyProtection="1">
      <alignment horizontal="left"/>
      <protection hidden="1"/>
    </xf>
    <xf numFmtId="0" fontId="3" fillId="0" borderId="0" xfId="0" applyFont="1" applyAlignment="1" applyProtection="1">
      <alignment horizontal="left" vertical="center"/>
      <protection hidden="1"/>
    </xf>
    <xf numFmtId="0" fontId="17" fillId="0" borderId="0" xfId="0" applyFont="1" applyProtection="1">
      <protection hidden="1"/>
    </xf>
    <xf numFmtId="0" fontId="0" fillId="0" borderId="0" xfId="0" applyAlignment="1" applyProtection="1">
      <alignment horizontal="left" vertical="center"/>
      <protection hidden="1"/>
    </xf>
    <xf numFmtId="164" fontId="9" fillId="0" borderId="0" xfId="0" applyNumberFormat="1" applyFont="1" applyAlignment="1" applyProtection="1">
      <alignment horizontal="left"/>
      <protection hidden="1"/>
    </xf>
    <xf numFmtId="165" fontId="9" fillId="0" borderId="0" xfId="0" applyNumberFormat="1" applyFont="1" applyAlignment="1" applyProtection="1">
      <alignment horizontal="left"/>
      <protection hidden="1"/>
    </xf>
    <xf numFmtId="0" fontId="20" fillId="0" borderId="0" xfId="0" applyFont="1" applyAlignment="1" applyProtection="1">
      <alignment horizontal="left" vertical="center"/>
      <protection hidden="1"/>
    </xf>
    <xf numFmtId="0" fontId="9" fillId="0" borderId="0" xfId="0" applyFont="1" applyProtection="1">
      <protection hidden="1"/>
    </xf>
    <xf numFmtId="0" fontId="9" fillId="0" borderId="0" xfId="0" applyFont="1" applyAlignment="1" applyProtection="1">
      <alignment horizontal="left" vertical="center"/>
      <protection hidden="1"/>
    </xf>
    <xf numFmtId="0" fontId="10" fillId="0" borderId="0" xfId="0" applyFont="1" applyProtection="1">
      <protection hidden="1"/>
    </xf>
    <xf numFmtId="0" fontId="0" fillId="0" borderId="0" xfId="0" applyAlignment="1" applyProtection="1">
      <alignment horizontal="center" vertical="center"/>
      <protection hidden="1"/>
    </xf>
    <xf numFmtId="0" fontId="4" fillId="0" borderId="0" xfId="0" applyFont="1" applyAlignment="1" applyProtection="1">
      <alignment horizontal="left" vertical="center"/>
      <protection hidden="1"/>
    </xf>
    <xf numFmtId="0" fontId="0" fillId="0" borderId="4" xfId="0" applyBorder="1" applyAlignment="1" applyProtection="1">
      <alignment horizontal="center" vertical="center"/>
      <protection hidden="1"/>
    </xf>
    <xf numFmtId="0" fontId="9" fillId="0" borderId="0" xfId="0" applyFont="1" applyProtection="1">
      <protection locked="0"/>
    </xf>
    <xf numFmtId="0" fontId="6" fillId="0" borderId="6" xfId="0" applyFont="1" applyBorder="1" applyAlignment="1" applyProtection="1">
      <alignment horizontal="left"/>
      <protection locked="0"/>
    </xf>
    <xf numFmtId="0" fontId="3" fillId="0" borderId="0" xfId="0" applyFont="1" applyAlignment="1" applyProtection="1">
      <alignment horizontal="left" vertical="center" wrapText="1"/>
      <protection hidden="1"/>
    </xf>
    <xf numFmtId="0" fontId="1" fillId="2" borderId="0" xfId="0" applyFont="1" applyFill="1" applyAlignment="1" applyProtection="1">
      <alignment horizontal="left" vertical="center"/>
      <protection hidden="1"/>
    </xf>
    <xf numFmtId="0" fontId="2" fillId="3" borderId="0" xfId="0" applyFont="1" applyFill="1" applyAlignment="1" applyProtection="1">
      <alignment horizontal="left" vertical="center"/>
      <protection hidden="1"/>
    </xf>
    <xf numFmtId="0" fontId="0" fillId="0" borderId="5" xfId="0" applyBorder="1" applyAlignment="1" applyProtection="1">
      <alignment horizontal="left"/>
      <protection hidden="1"/>
    </xf>
    <xf numFmtId="0" fontId="0" fillId="5" borderId="4" xfId="0" applyFill="1" applyBorder="1" applyAlignment="1" applyProtection="1">
      <alignment horizontal="left"/>
      <protection locked="0"/>
    </xf>
    <xf numFmtId="0" fontId="0" fillId="8" borderId="4" xfId="0" applyFill="1" applyBorder="1" applyAlignment="1" applyProtection="1">
      <alignment horizontal="left"/>
      <protection locked="0"/>
    </xf>
    <xf numFmtId="0" fontId="0" fillId="9" borderId="4" xfId="0" applyFill="1" applyBorder="1" applyAlignment="1" applyProtection="1">
      <alignment horizontal="left"/>
      <protection locked="0"/>
    </xf>
    <xf numFmtId="0" fontId="0" fillId="10" borderId="4" xfId="0" applyFill="1" applyBorder="1" applyAlignment="1" applyProtection="1">
      <alignment horizontal="left"/>
      <protection locked="0"/>
    </xf>
    <xf numFmtId="0" fontId="0" fillId="11" borderId="4" xfId="0" applyFill="1" applyBorder="1" applyAlignment="1" applyProtection="1">
      <alignment horizontal="left"/>
      <protection locked="0"/>
    </xf>
    <xf numFmtId="0" fontId="0" fillId="12" borderId="4" xfId="0" applyFill="1" applyBorder="1" applyAlignment="1" applyProtection="1">
      <alignment horizontal="left"/>
      <protection locked="0"/>
    </xf>
    <xf numFmtId="14" fontId="0" fillId="5" borderId="0" xfId="0" applyNumberFormat="1" applyFill="1" applyProtection="1">
      <protection locked="0"/>
    </xf>
    <xf numFmtId="14" fontId="0" fillId="11" borderId="0" xfId="0" applyNumberFormat="1" applyFill="1" applyProtection="1">
      <protection locked="0"/>
    </xf>
    <xf numFmtId="0" fontId="0" fillId="6" borderId="0" xfId="0" applyFill="1" applyProtection="1">
      <protection locked="0"/>
    </xf>
    <xf numFmtId="0" fontId="8" fillId="12" borderId="0" xfId="0" applyFont="1" applyFill="1" applyProtection="1">
      <protection locked="0"/>
    </xf>
    <xf numFmtId="0" fontId="0" fillId="0" borderId="0" xfId="0" applyProtection="1">
      <protection locked="0"/>
    </xf>
    <xf numFmtId="0" fontId="8" fillId="8" borderId="0" xfId="0" applyFont="1" applyFill="1" applyProtection="1">
      <protection locked="0"/>
    </xf>
    <xf numFmtId="0" fontId="8" fillId="9" borderId="0" xfId="0" applyFont="1" applyFill="1" applyProtection="1">
      <protection locked="0"/>
    </xf>
    <xf numFmtId="0" fontId="8" fillId="10" borderId="0" xfId="0" applyFont="1" applyFill="1" applyProtection="1">
      <protection locked="0"/>
    </xf>
    <xf numFmtId="0" fontId="7" fillId="5" borderId="0" xfId="0" applyFont="1" applyFill="1" applyProtection="1">
      <protection locked="0"/>
    </xf>
    <xf numFmtId="0" fontId="7" fillId="5" borderId="0" xfId="0" applyFont="1" applyFill="1" applyAlignment="1" applyProtection="1">
      <alignment horizontal="center"/>
      <protection locked="0"/>
    </xf>
    <xf numFmtId="0" fontId="7" fillId="11" borderId="0" xfId="0" applyFont="1" applyFill="1" applyProtection="1">
      <protection locked="0"/>
    </xf>
    <xf numFmtId="0" fontId="7" fillId="11" borderId="0" xfId="0" applyFont="1" applyFill="1" applyAlignment="1" applyProtection="1">
      <alignment horizontal="center"/>
      <protection locked="0"/>
    </xf>
    <xf numFmtId="0" fontId="7" fillId="12" borderId="0" xfId="0" applyFont="1" applyFill="1" applyProtection="1">
      <protection locked="0"/>
    </xf>
    <xf numFmtId="0" fontId="7" fillId="8" borderId="0" xfId="0" applyFont="1" applyFill="1" applyProtection="1">
      <protection locked="0"/>
    </xf>
    <xf numFmtId="0" fontId="7" fillId="9" borderId="0" xfId="0" applyFont="1" applyFill="1" applyProtection="1">
      <protection locked="0"/>
    </xf>
    <xf numFmtId="0" fontId="7" fillId="10" borderId="0" xfId="0" applyFont="1" applyFill="1" applyProtection="1">
      <protection locked="0"/>
    </xf>
    <xf numFmtId="0" fontId="0" fillId="5" borderId="0" xfId="0" applyFill="1" applyAlignment="1" applyProtection="1">
      <alignment horizontal="center"/>
      <protection locked="0"/>
    </xf>
    <xf numFmtId="0" fontId="0" fillId="11" borderId="0" xfId="0" applyFill="1" applyAlignment="1" applyProtection="1">
      <alignment horizontal="center"/>
      <protection locked="0"/>
    </xf>
    <xf numFmtId="0" fontId="0" fillId="0" borderId="0" xfId="0" applyAlignment="1" applyProtection="1">
      <alignment horizontal="center"/>
      <protection locked="0"/>
    </xf>
    <xf numFmtId="0" fontId="8" fillId="12" borderId="0" xfId="0" applyFont="1" applyFill="1" applyAlignment="1" applyProtection="1">
      <alignment horizontal="center"/>
      <protection locked="0"/>
    </xf>
    <xf numFmtId="0" fontId="7" fillId="12" borderId="0" xfId="0" applyFont="1" applyFill="1" applyAlignment="1" applyProtection="1">
      <alignment horizontal="center"/>
      <protection locked="0"/>
    </xf>
    <xf numFmtId="14" fontId="0" fillId="12" borderId="0" xfId="0" applyNumberFormat="1" applyFill="1" applyProtection="1">
      <protection locked="0"/>
    </xf>
    <xf numFmtId="0" fontId="0" fillId="12" borderId="0" xfId="0" applyFill="1" applyAlignment="1" applyProtection="1">
      <alignment horizontal="center"/>
      <protection locked="0"/>
    </xf>
    <xf numFmtId="0" fontId="8" fillId="8" borderId="0" xfId="0" applyFont="1" applyFill="1" applyAlignment="1" applyProtection="1">
      <alignment horizontal="center"/>
      <protection locked="0"/>
    </xf>
    <xf numFmtId="0" fontId="7" fillId="8" borderId="0" xfId="0" applyFont="1" applyFill="1" applyAlignment="1" applyProtection="1">
      <alignment horizontal="center"/>
      <protection locked="0"/>
    </xf>
    <xf numFmtId="14" fontId="0" fillId="8" borderId="0" xfId="0" applyNumberFormat="1" applyFill="1" applyProtection="1">
      <protection locked="0"/>
    </xf>
    <xf numFmtId="0" fontId="0" fillId="8" borderId="0" xfId="0" applyFill="1" applyAlignment="1" applyProtection="1">
      <alignment horizontal="center"/>
      <protection locked="0"/>
    </xf>
    <xf numFmtId="0" fontId="8" fillId="9" borderId="0" xfId="0" applyFont="1" applyFill="1" applyAlignment="1" applyProtection="1">
      <alignment horizontal="center"/>
      <protection locked="0"/>
    </xf>
    <xf numFmtId="0" fontId="7" fillId="9" borderId="0" xfId="0" applyFont="1" applyFill="1" applyAlignment="1" applyProtection="1">
      <alignment horizontal="center"/>
      <protection locked="0"/>
    </xf>
    <xf numFmtId="14" fontId="0" fillId="9" borderId="0" xfId="0" applyNumberFormat="1" applyFill="1" applyProtection="1">
      <protection locked="0"/>
    </xf>
    <xf numFmtId="0" fontId="0" fillId="9" borderId="0" xfId="0" applyFill="1" applyAlignment="1" applyProtection="1">
      <alignment horizontal="center"/>
      <protection locked="0"/>
    </xf>
    <xf numFmtId="0" fontId="8" fillId="10" borderId="0" xfId="0" applyFont="1" applyFill="1" applyAlignment="1" applyProtection="1">
      <alignment horizontal="center"/>
      <protection locked="0"/>
    </xf>
    <xf numFmtId="0" fontId="7" fillId="10" borderId="0" xfId="0" applyFont="1" applyFill="1" applyAlignment="1" applyProtection="1">
      <alignment horizontal="center"/>
      <protection locked="0"/>
    </xf>
    <xf numFmtId="14" fontId="0" fillId="10" borderId="0" xfId="0" applyNumberFormat="1" applyFill="1" applyProtection="1">
      <protection locked="0"/>
    </xf>
    <xf numFmtId="0" fontId="0" fillId="10" borderId="0" xfId="0" applyFill="1" applyAlignment="1" applyProtection="1">
      <alignment horizontal="center"/>
      <protection locked="0"/>
    </xf>
    <xf numFmtId="14" fontId="9" fillId="0" borderId="0" xfId="0" applyNumberFormat="1" applyFont="1" applyAlignment="1" applyProtection="1">
      <alignment horizontal="left"/>
      <protection locked="0"/>
    </xf>
    <xf numFmtId="14" fontId="0" fillId="0" borderId="0" xfId="0" applyNumberFormat="1" applyProtection="1">
      <protection locked="0"/>
    </xf>
    <xf numFmtId="0" fontId="8" fillId="5" borderId="0" xfId="0" applyFont="1" applyFill="1" applyAlignment="1" applyProtection="1">
      <alignment horizontal="center"/>
      <protection locked="0"/>
    </xf>
    <xf numFmtId="0" fontId="8" fillId="11" borderId="0" xfId="0" applyFont="1" applyFill="1" applyAlignment="1" applyProtection="1">
      <alignment horizontal="center"/>
      <protection locked="0"/>
    </xf>
    <xf numFmtId="0" fontId="22" fillId="0" borderId="0" xfId="0" applyFont="1" applyProtection="1">
      <protection hidden="1"/>
    </xf>
    <xf numFmtId="14" fontId="0" fillId="11" borderId="4" xfId="0" applyNumberFormat="1" applyFill="1" applyBorder="1" applyProtection="1">
      <protection locked="0"/>
    </xf>
    <xf numFmtId="14" fontId="0" fillId="12" borderId="4" xfId="0" applyNumberFormat="1" applyFill="1" applyBorder="1" applyProtection="1">
      <protection locked="0"/>
    </xf>
    <xf numFmtId="14" fontId="0" fillId="8" borderId="4" xfId="0" applyNumberFormat="1" applyFill="1" applyBorder="1" applyProtection="1">
      <protection locked="0"/>
    </xf>
    <xf numFmtId="14" fontId="0" fillId="9" borderId="4" xfId="0" applyNumberFormat="1" applyFill="1" applyBorder="1" applyProtection="1">
      <protection locked="0"/>
    </xf>
    <xf numFmtId="14" fontId="0" fillId="10" borderId="4" xfId="0" applyNumberFormat="1" applyFill="1" applyBorder="1" applyProtection="1">
      <protection locked="0"/>
    </xf>
    <xf numFmtId="0" fontId="0" fillId="11" borderId="4" xfId="0" applyFill="1" applyBorder="1" applyProtection="1">
      <protection locked="0"/>
    </xf>
    <xf numFmtId="0" fontId="0" fillId="9" borderId="4" xfId="0" applyFill="1" applyBorder="1" applyProtection="1">
      <protection locked="0"/>
    </xf>
    <xf numFmtId="0" fontId="0" fillId="12" borderId="4" xfId="0" applyFill="1" applyBorder="1" applyProtection="1">
      <protection locked="0"/>
    </xf>
    <xf numFmtId="0" fontId="0" fillId="8" borderId="4" xfId="0" applyFill="1" applyBorder="1" applyProtection="1">
      <protection locked="0"/>
    </xf>
    <xf numFmtId="49" fontId="0" fillId="0" borderId="0" xfId="0" applyNumberFormat="1" applyAlignment="1" applyProtection="1">
      <alignment horizontal="center" vertical="center"/>
      <protection hidden="1"/>
    </xf>
    <xf numFmtId="0" fontId="8" fillId="5" borderId="0" xfId="0" applyFont="1" applyFill="1" applyProtection="1">
      <protection locked="0"/>
    </xf>
    <xf numFmtId="0" fontId="0" fillId="5" borderId="0" xfId="0" applyFill="1" applyProtection="1">
      <protection locked="0"/>
    </xf>
    <xf numFmtId="0" fontId="8" fillId="11" borderId="0" xfId="0" applyFont="1" applyFill="1" applyProtection="1">
      <protection locked="0"/>
    </xf>
    <xf numFmtId="0" fontId="0" fillId="11" borderId="0" xfId="0" applyFill="1" applyProtection="1">
      <protection locked="0"/>
    </xf>
    <xf numFmtId="0" fontId="0" fillId="12" borderId="0" xfId="0" applyFill="1" applyProtection="1">
      <protection locked="0"/>
    </xf>
    <xf numFmtId="0" fontId="0" fillId="8" borderId="0" xfId="0" applyFill="1" applyProtection="1">
      <protection locked="0"/>
    </xf>
    <xf numFmtId="0" fontId="0" fillId="9" borderId="0" xfId="0" applyFill="1" applyProtection="1">
      <protection locked="0"/>
    </xf>
    <xf numFmtId="0" fontId="0" fillId="10" borderId="0" xfId="0" applyFill="1" applyProtection="1">
      <protection locked="0"/>
    </xf>
    <xf numFmtId="0" fontId="7" fillId="5" borderId="0" xfId="0" applyFont="1" applyFill="1" applyAlignment="1" applyProtection="1">
      <alignment horizontal="right"/>
      <protection locked="0"/>
    </xf>
    <xf numFmtId="0" fontId="7" fillId="11" borderId="0" xfId="0" applyFont="1" applyFill="1" applyAlignment="1" applyProtection="1">
      <alignment horizontal="right"/>
      <protection locked="0"/>
    </xf>
    <xf numFmtId="0" fontId="7" fillId="12" borderId="0" xfId="0" applyFont="1" applyFill="1" applyAlignment="1" applyProtection="1">
      <alignment horizontal="right"/>
      <protection locked="0"/>
    </xf>
    <xf numFmtId="0" fontId="7" fillId="8" borderId="0" xfId="0" applyFont="1" applyFill="1" applyAlignment="1" applyProtection="1">
      <alignment horizontal="right"/>
      <protection locked="0"/>
    </xf>
    <xf numFmtId="0" fontId="7" fillId="9" borderId="0" xfId="0" applyFont="1" applyFill="1" applyAlignment="1" applyProtection="1">
      <alignment horizontal="right"/>
      <protection locked="0"/>
    </xf>
    <xf numFmtId="0" fontId="7" fillId="10" borderId="0" xfId="0" applyFont="1" applyFill="1" applyAlignment="1" applyProtection="1">
      <alignment horizontal="right"/>
      <protection locked="0"/>
    </xf>
    <xf numFmtId="0" fontId="0" fillId="11" borderId="4" xfId="0" applyFill="1" applyBorder="1" applyAlignment="1" applyProtection="1">
      <alignment horizontal="center"/>
      <protection locked="0"/>
    </xf>
    <xf numFmtId="0" fontId="0" fillId="12" borderId="4"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9" borderId="4" xfId="0" applyFill="1" applyBorder="1" applyAlignment="1" applyProtection="1">
      <alignment horizontal="center"/>
      <protection locked="0"/>
    </xf>
    <xf numFmtId="0" fontId="0" fillId="10" borderId="4" xfId="0" applyFill="1" applyBorder="1" applyAlignment="1" applyProtection="1">
      <alignment horizontal="center"/>
      <protection locked="0"/>
    </xf>
    <xf numFmtId="0" fontId="23" fillId="0" borderId="0" xfId="0" applyFont="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locked="0"/>
    </xf>
    <xf numFmtId="49" fontId="0" fillId="0" borderId="0" xfId="0" applyNumberFormat="1" applyAlignment="1" applyProtection="1">
      <alignment horizontal="left" vertical="center"/>
      <protection locked="0"/>
    </xf>
    <xf numFmtId="0" fontId="26" fillId="0" borderId="0" xfId="2" applyAlignment="1" applyProtection="1">
      <alignment horizontal="left" vertical="center"/>
      <protection locked="0"/>
    </xf>
    <xf numFmtId="0" fontId="14" fillId="0" borderId="0" xfId="0" applyFont="1" applyProtection="1">
      <protection hidden="1"/>
    </xf>
    <xf numFmtId="0" fontId="14" fillId="0" borderId="0" xfId="0" applyFont="1" applyAlignment="1" applyProtection="1">
      <alignment vertical="center"/>
      <protection hidden="1"/>
    </xf>
    <xf numFmtId="0" fontId="26" fillId="0" borderId="0" xfId="2" applyAlignment="1" applyProtection="1">
      <alignment horizontal="left" vertical="center"/>
      <protection hidden="1"/>
    </xf>
    <xf numFmtId="49" fontId="0" fillId="0" borderId="0" xfId="0" applyNumberFormat="1" applyAlignment="1" applyProtection="1">
      <alignment horizontal="left" vertical="center"/>
      <protection hidden="1"/>
    </xf>
    <xf numFmtId="0" fontId="27" fillId="0" borderId="0" xfId="0" applyFont="1" applyAlignment="1" applyProtection="1">
      <alignment horizontal="left"/>
      <protection hidden="1"/>
    </xf>
    <xf numFmtId="0" fontId="10" fillId="0" borderId="0" xfId="0" applyFont="1" applyAlignment="1" applyProtection="1">
      <alignment horizontal="left"/>
      <protection hidden="1"/>
    </xf>
    <xf numFmtId="0" fontId="28" fillId="0" borderId="0" xfId="0" applyFont="1" applyProtection="1">
      <protection hidden="1"/>
    </xf>
    <xf numFmtId="0" fontId="31" fillId="0" borderId="0" xfId="2" applyFont="1" applyProtection="1">
      <protection hidden="1"/>
    </xf>
    <xf numFmtId="0" fontId="19" fillId="0" borderId="0" xfId="0" applyFont="1" applyAlignment="1" applyProtection="1">
      <alignment vertical="top"/>
      <protection hidden="1"/>
    </xf>
    <xf numFmtId="0" fontId="18" fillId="0" borderId="0" xfId="0" applyFont="1" applyAlignment="1" applyProtection="1">
      <alignment vertical="center"/>
      <protection hidden="1"/>
    </xf>
    <xf numFmtId="167" fontId="8" fillId="0" borderId="0" xfId="0" applyNumberFormat="1" applyFont="1" applyAlignment="1" applyProtection="1">
      <alignment vertical="center"/>
      <protection hidden="1"/>
    </xf>
    <xf numFmtId="0" fontId="32" fillId="0" borderId="0" xfId="2" applyFont="1" applyProtection="1">
      <protection hidden="1"/>
    </xf>
    <xf numFmtId="0" fontId="14" fillId="0" borderId="0" xfId="0" applyFont="1" applyAlignment="1" applyProtection="1">
      <alignment horizontal="left" vertical="center"/>
      <protection hidden="1"/>
    </xf>
    <xf numFmtId="0" fontId="9" fillId="0" borderId="0" xfId="0" applyFont="1" applyAlignment="1" applyProtection="1">
      <alignment vertical="center"/>
      <protection hidden="1"/>
    </xf>
    <xf numFmtId="0" fontId="9" fillId="0" borderId="14" xfId="0" applyFont="1" applyBorder="1" applyAlignment="1" applyProtection="1">
      <alignment horizontal="left" vertical="center"/>
      <protection locked="0"/>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9" fillId="0" borderId="17" xfId="0" applyFont="1" applyBorder="1" applyAlignment="1" applyProtection="1">
      <alignment horizontal="left" vertical="center"/>
      <protection locked="0"/>
    </xf>
    <xf numFmtId="0" fontId="0" fillId="0" borderId="18" xfId="0" applyBorder="1" applyAlignment="1" applyProtection="1">
      <alignment horizontal="center" vertical="center"/>
      <protection hidden="1"/>
    </xf>
    <xf numFmtId="0" fontId="9" fillId="0" borderId="19" xfId="0" applyFont="1" applyBorder="1" applyAlignment="1" applyProtection="1">
      <alignment horizontal="left" vertical="center"/>
      <protection locked="0"/>
    </xf>
    <xf numFmtId="0" fontId="0" fillId="0" borderId="2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49" fontId="0" fillId="0" borderId="0" xfId="0" applyNumberFormat="1" applyProtection="1">
      <protection hidden="1"/>
    </xf>
    <xf numFmtId="0" fontId="0" fillId="0" borderId="22" xfId="0" applyBorder="1" applyAlignment="1" applyProtection="1">
      <alignment horizontal="left"/>
      <protection hidden="1"/>
    </xf>
    <xf numFmtId="0" fontId="0" fillId="0" borderId="22" xfId="0" applyBorder="1" applyProtection="1">
      <protection hidden="1"/>
    </xf>
    <xf numFmtId="0" fontId="33" fillId="2" borderId="0" xfId="0" applyFont="1" applyFill="1" applyAlignment="1" applyProtection="1">
      <alignment horizontal="left" vertical="center"/>
      <protection hidden="1"/>
    </xf>
    <xf numFmtId="0" fontId="34" fillId="3" borderId="0" xfId="0" applyFont="1" applyFill="1" applyAlignment="1" applyProtection="1">
      <alignment horizontal="left" vertical="center"/>
      <protection hidden="1"/>
    </xf>
    <xf numFmtId="0" fontId="35" fillId="0" borderId="0" xfId="0" applyFont="1" applyAlignment="1">
      <alignment horizontal="left"/>
    </xf>
    <xf numFmtId="0" fontId="35" fillId="0" borderId="0" xfId="0" applyFont="1" applyAlignment="1">
      <alignment horizontal="left" vertical="center"/>
    </xf>
    <xf numFmtId="0" fontId="11" fillId="0" borderId="0" xfId="0" applyFont="1" applyAlignment="1" applyProtection="1">
      <alignment horizontal="left" vertical="center"/>
      <protection hidden="1"/>
    </xf>
    <xf numFmtId="0" fontId="9" fillId="0" borderId="4" xfId="0" applyFont="1" applyBorder="1" applyAlignment="1" applyProtection="1">
      <alignment horizontal="left" vertical="center"/>
      <protection locked="0"/>
    </xf>
    <xf numFmtId="0" fontId="0" fillId="5" borderId="4" xfId="0" applyFill="1" applyBorder="1" applyAlignment="1">
      <alignment horizontal="left"/>
    </xf>
    <xf numFmtId="0" fontId="0" fillId="9" borderId="4" xfId="0" applyFill="1" applyBorder="1" applyAlignment="1">
      <alignment horizontal="left"/>
    </xf>
    <xf numFmtId="0" fontId="0" fillId="0" borderId="4" xfId="0" applyBorder="1" applyProtection="1">
      <protection locked="0"/>
    </xf>
    <xf numFmtId="0" fontId="0" fillId="9" borderId="0" xfId="0" applyFill="1" applyAlignment="1" applyProtection="1">
      <alignment horizontal="left"/>
      <protection locked="0"/>
    </xf>
    <xf numFmtId="0" fontId="0" fillId="9" borderId="0" xfId="0" applyFill="1" applyBorder="1" applyAlignment="1" applyProtection="1">
      <alignment horizontal="left"/>
      <protection locked="0"/>
    </xf>
    <xf numFmtId="0" fontId="10" fillId="0" borderId="0" xfId="0" applyFont="1" applyAlignment="1" applyProtection="1">
      <alignment horizontal="left" wrapText="1"/>
      <protection hidden="1"/>
    </xf>
    <xf numFmtId="0" fontId="10" fillId="0" borderId="0" xfId="0" applyFont="1" applyAlignment="1" applyProtection="1">
      <alignment horizontal="left" vertical="center"/>
      <protection hidden="1"/>
    </xf>
    <xf numFmtId="0" fontId="25" fillId="0" borderId="0" xfId="0" applyFont="1" applyAlignment="1" applyProtection="1">
      <alignment horizontal="center" vertical="center"/>
      <protection hidden="1"/>
    </xf>
    <xf numFmtId="0" fontId="5" fillId="4" borderId="1" xfId="0" applyFont="1" applyFill="1" applyBorder="1" applyAlignment="1" applyProtection="1">
      <alignment horizontal="left" vertical="center"/>
      <protection locked="0"/>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4" fillId="0" borderId="0" xfId="0" applyFont="1" applyAlignment="1" applyProtection="1">
      <alignment horizontal="left"/>
      <protection hidden="1"/>
    </xf>
    <xf numFmtId="0" fontId="4" fillId="0" borderId="0" xfId="0" applyFont="1" applyAlignment="1" applyProtection="1">
      <alignment horizontal="center" vertical="center"/>
      <protection hidden="1"/>
    </xf>
    <xf numFmtId="0" fontId="14" fillId="0" borderId="0" xfId="0" applyFont="1" applyAlignment="1" applyProtection="1">
      <alignment horizontal="center" vertical="center" wrapText="1"/>
      <protection hidden="1"/>
    </xf>
    <xf numFmtId="0" fontId="24" fillId="0" borderId="0" xfId="0" applyFont="1" applyAlignment="1" applyProtection="1">
      <alignment horizontal="center" vertical="center"/>
      <protection hidden="1"/>
    </xf>
    <xf numFmtId="0" fontId="5" fillId="13" borderId="10" xfId="0" applyFont="1" applyFill="1" applyBorder="1" applyAlignment="1" applyProtection="1">
      <alignment horizontal="left"/>
      <protection locked="0"/>
    </xf>
    <xf numFmtId="0" fontId="5" fillId="13" borderId="11" xfId="0" applyFont="1" applyFill="1" applyBorder="1" applyAlignment="1" applyProtection="1">
      <alignment horizontal="left"/>
      <protection locked="0"/>
    </xf>
    <xf numFmtId="0" fontId="5" fillId="13" borderId="12" xfId="0" applyFont="1" applyFill="1" applyBorder="1" applyAlignment="1" applyProtection="1">
      <alignment horizontal="left"/>
      <protection locked="0"/>
    </xf>
    <xf numFmtId="0" fontId="0" fillId="0" borderId="0" xfId="0" applyAlignment="1" applyProtection="1">
      <alignment horizontal="center" vertical="center"/>
      <protection hidden="1"/>
    </xf>
    <xf numFmtId="0" fontId="0" fillId="0" borderId="13" xfId="0"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0" fillId="0" borderId="0" xfId="0" applyAlignment="1" applyProtection="1">
      <alignment horizontal="left"/>
      <protection hidden="1"/>
    </xf>
    <xf numFmtId="0" fontId="18" fillId="0" borderId="0" xfId="0" applyFont="1" applyAlignment="1" applyProtection="1">
      <alignment horizontal="center" vertical="center"/>
      <protection hidden="1"/>
    </xf>
    <xf numFmtId="0" fontId="19" fillId="0" borderId="0" xfId="0" applyFont="1" applyAlignment="1" applyProtection="1">
      <alignment horizontal="center" vertical="top"/>
      <protection hidden="1"/>
    </xf>
    <xf numFmtId="167" fontId="8" fillId="0" borderId="0" xfId="0" applyNumberFormat="1" applyFont="1" applyAlignment="1" applyProtection="1">
      <alignment horizontal="center" vertical="center"/>
      <protection hidden="1"/>
    </xf>
    <xf numFmtId="0" fontId="22" fillId="0" borderId="0" xfId="0" applyFont="1" applyAlignment="1" applyProtection="1">
      <alignment horizontal="left"/>
      <protection hidden="1"/>
    </xf>
    <xf numFmtId="0" fontId="14" fillId="0" borderId="9" xfId="0" applyFont="1" applyBorder="1" applyAlignment="1" applyProtection="1">
      <alignment horizontal="center" wrapText="1"/>
      <protection hidden="1"/>
    </xf>
    <xf numFmtId="0" fontId="14" fillId="0" borderId="0" xfId="0" applyFont="1" applyAlignment="1" applyProtection="1">
      <alignment horizontal="center" wrapText="1"/>
      <protection hidden="1"/>
    </xf>
    <xf numFmtId="2" fontId="12" fillId="0" borderId="0" xfId="0" applyNumberFormat="1" applyFont="1" applyAlignment="1" applyProtection="1">
      <alignment horizontal="center" vertical="center" wrapText="1"/>
      <protection hidden="1"/>
    </xf>
    <xf numFmtId="2" fontId="12" fillId="0" borderId="7" xfId="0" applyNumberFormat="1" applyFont="1" applyBorder="1" applyAlignment="1" applyProtection="1">
      <alignment horizontal="center" vertical="center" wrapText="1"/>
      <protection hidden="1"/>
    </xf>
    <xf numFmtId="0" fontId="3" fillId="0" borderId="0" xfId="0" applyFont="1" applyAlignment="1" applyProtection="1">
      <alignment horizontal="right"/>
      <protection hidden="1"/>
    </xf>
    <xf numFmtId="0" fontId="3" fillId="0" borderId="0" xfId="0" applyFont="1" applyAlignment="1" applyProtection="1">
      <alignment horizontal="left"/>
      <protection hidden="1"/>
    </xf>
    <xf numFmtId="2" fontId="21" fillId="0" borderId="0" xfId="0" applyNumberFormat="1" applyFont="1" applyAlignment="1" applyProtection="1">
      <alignment horizontal="center" wrapText="1"/>
      <protection hidden="1"/>
    </xf>
  </cellXfs>
  <cellStyles count="3">
    <cellStyle name="Hyperlink" xfId="2" builtinId="8"/>
    <cellStyle name="Normal" xfId="0" builtinId="0"/>
    <cellStyle name="Normal_sheet" xfId="1" xr:uid="{00000000-0005-0000-0000-000002000000}"/>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C00000"/>
        </patternFill>
      </fill>
    </dxf>
    <dxf>
      <font>
        <color rgb="FF9C6500"/>
      </font>
      <fill>
        <patternFill>
          <bgColor rgb="FFFFEB9C"/>
        </patternFill>
      </fill>
    </dxf>
    <dxf>
      <font>
        <color rgb="FF9C0006"/>
      </font>
      <fill>
        <patternFill>
          <bgColor rgb="FFFFC7CE"/>
        </patternFill>
      </fill>
    </dxf>
    <dxf>
      <fill>
        <patternFill>
          <bgColor rgb="FFC00000"/>
        </patternFill>
      </fill>
    </dxf>
    <dxf>
      <fill>
        <patternFill>
          <bgColor rgb="FFC0000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C00000"/>
        </patternFill>
      </fill>
    </dxf>
    <dxf>
      <fill>
        <patternFill>
          <bgColor rgb="FFC0000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C00000"/>
        </patternFill>
      </fill>
    </dxf>
    <dxf>
      <fill>
        <patternFill>
          <bgColor rgb="FFC0000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C00000"/>
        </patternFill>
      </fill>
    </dxf>
    <dxf>
      <fill>
        <patternFill>
          <bgColor rgb="FFC00000"/>
        </patternFill>
      </fill>
    </dxf>
    <dxf>
      <font>
        <color rgb="FF9C6500"/>
      </font>
      <fill>
        <patternFill>
          <bgColor rgb="FFFFEB9C"/>
        </patternFill>
      </fill>
    </dxf>
    <dxf>
      <font>
        <color rgb="FF9C0006"/>
      </font>
      <fill>
        <patternFill>
          <bgColor rgb="FFFFC7CE"/>
        </patternFill>
      </fill>
    </dxf>
    <dxf>
      <fill>
        <patternFill>
          <bgColor rgb="FFC00000"/>
        </patternFill>
      </fill>
    </dxf>
    <dxf>
      <fill>
        <patternFill>
          <bgColor rgb="FFC00000"/>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00FF"/>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28575</xdr:colOff>
      <xdr:row>3</xdr:row>
      <xdr:rowOff>9524</xdr:rowOff>
    </xdr:from>
    <xdr:to>
      <xdr:col>2</xdr:col>
      <xdr:colOff>171450</xdr:colOff>
      <xdr:row>3</xdr:row>
      <xdr:rowOff>266699</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rot="10800000" flipH="1">
          <a:off x="2847975" y="838199"/>
          <a:ext cx="142875"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190500</xdr:colOff>
      <xdr:row>4</xdr:row>
      <xdr:rowOff>9524</xdr:rowOff>
    </xdr:from>
    <xdr:to>
      <xdr:col>6</xdr:col>
      <xdr:colOff>371475</xdr:colOff>
      <xdr:row>4</xdr:row>
      <xdr:rowOff>266699</xdr:rowOff>
    </xdr:to>
    <xdr:sp macro="" textlink="">
      <xdr:nvSpPr>
        <xdr:cNvPr id="4" name="Down Arrow 3">
          <a:extLst>
            <a:ext uri="{FF2B5EF4-FFF2-40B4-BE49-F238E27FC236}">
              <a16:creationId xmlns:a16="http://schemas.microsoft.com/office/drawing/2014/main" id="{00000000-0008-0000-0100-000004000000}"/>
            </a:ext>
          </a:extLst>
        </xdr:cNvPr>
        <xdr:cNvSpPr/>
      </xdr:nvSpPr>
      <xdr:spPr>
        <a:xfrm rot="10800000" flipH="1" flipV="1">
          <a:off x="4800600" y="1114424"/>
          <a:ext cx="180975"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438150</xdr:colOff>
      <xdr:row>4</xdr:row>
      <xdr:rowOff>0</xdr:rowOff>
    </xdr:from>
    <xdr:to>
      <xdr:col>1</xdr:col>
      <xdr:colOff>619125</xdr:colOff>
      <xdr:row>4</xdr:row>
      <xdr:rowOff>257175</xdr:rowOff>
    </xdr:to>
    <xdr:sp macro="" textlink="">
      <xdr:nvSpPr>
        <xdr:cNvPr id="5" name="Down Arrow 4">
          <a:extLst>
            <a:ext uri="{FF2B5EF4-FFF2-40B4-BE49-F238E27FC236}">
              <a16:creationId xmlns:a16="http://schemas.microsoft.com/office/drawing/2014/main" id="{00000000-0008-0000-0100-000005000000}"/>
            </a:ext>
          </a:extLst>
        </xdr:cNvPr>
        <xdr:cNvSpPr/>
      </xdr:nvSpPr>
      <xdr:spPr>
        <a:xfrm rot="10800000" flipH="1" flipV="1">
          <a:off x="1047750" y="1104900"/>
          <a:ext cx="180975"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vetaylor1810@gmail.com" TargetMode="External"/><Relationship Id="rId1" Type="http://schemas.openxmlformats.org/officeDocument/2006/relationships/hyperlink" Target="https://www.cutepdf.com/products/cutepdf/writer.a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avetaylor1810@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O25"/>
  <sheetViews>
    <sheetView workbookViewId="0">
      <selection activeCell="I25" sqref="I25"/>
    </sheetView>
  </sheetViews>
  <sheetFormatPr baseColWidth="10" defaultColWidth="9.1640625" defaultRowHeight="20" customHeight="1" x14ac:dyDescent="0.25"/>
  <cols>
    <col min="1" max="1" width="9.1640625" style="126"/>
    <col min="2" max="16384" width="9.1640625" style="31"/>
  </cols>
  <sheetData>
    <row r="1" spans="1:15" ht="20" customHeight="1" x14ac:dyDescent="0.25">
      <c r="A1" s="125" t="s">
        <v>756</v>
      </c>
    </row>
    <row r="3" spans="1:15" ht="20" customHeight="1" x14ac:dyDescent="0.25">
      <c r="A3" s="126">
        <v>1</v>
      </c>
      <c r="B3" s="31" t="s">
        <v>757</v>
      </c>
    </row>
    <row r="4" spans="1:15" ht="20" customHeight="1" x14ac:dyDescent="0.25">
      <c r="A4" s="126">
        <v>2</v>
      </c>
      <c r="B4" s="31" t="s">
        <v>749</v>
      </c>
    </row>
    <row r="5" spans="1:15" ht="20" customHeight="1" x14ac:dyDescent="0.25">
      <c r="A5" s="126">
        <v>3</v>
      </c>
      <c r="B5" s="31" t="s">
        <v>768</v>
      </c>
    </row>
    <row r="6" spans="1:15" ht="20" customHeight="1" x14ac:dyDescent="0.25">
      <c r="A6" s="126">
        <v>4</v>
      </c>
      <c r="B6" s="31" t="s">
        <v>750</v>
      </c>
    </row>
    <row r="7" spans="1:15" ht="20" customHeight="1" x14ac:dyDescent="0.25">
      <c r="A7" s="126">
        <v>5</v>
      </c>
      <c r="B7" s="31" t="s">
        <v>751</v>
      </c>
    </row>
    <row r="8" spans="1:15" ht="20" customHeight="1" x14ac:dyDescent="0.25">
      <c r="A8" s="158">
        <v>6</v>
      </c>
      <c r="B8" s="157" t="s">
        <v>752</v>
      </c>
      <c r="C8" s="157"/>
      <c r="D8" s="157"/>
      <c r="E8" s="157"/>
      <c r="F8" s="157"/>
      <c r="G8" s="157"/>
      <c r="H8" s="157"/>
      <c r="I8" s="157"/>
      <c r="J8" s="157"/>
      <c r="K8" s="157"/>
      <c r="L8" s="157"/>
      <c r="M8" s="157"/>
      <c r="N8" s="157"/>
      <c r="O8" s="157"/>
    </row>
    <row r="9" spans="1:15" ht="20" customHeight="1" x14ac:dyDescent="0.25">
      <c r="A9" s="158"/>
      <c r="B9" s="157"/>
      <c r="C9" s="157"/>
      <c r="D9" s="157"/>
      <c r="E9" s="157"/>
      <c r="F9" s="157"/>
      <c r="G9" s="157"/>
      <c r="H9" s="157"/>
      <c r="I9" s="157"/>
      <c r="J9" s="157"/>
      <c r="K9" s="157"/>
      <c r="L9" s="157"/>
      <c r="M9" s="157"/>
      <c r="N9" s="157"/>
      <c r="O9" s="157"/>
    </row>
    <row r="10" spans="1:15" ht="20" customHeight="1" x14ac:dyDescent="0.25">
      <c r="A10" s="158"/>
      <c r="B10" s="157"/>
      <c r="C10" s="157"/>
      <c r="D10" s="157"/>
      <c r="E10" s="157"/>
      <c r="F10" s="157"/>
      <c r="G10" s="157"/>
      <c r="H10" s="157"/>
      <c r="I10" s="157"/>
      <c r="J10" s="157"/>
      <c r="K10" s="157"/>
      <c r="L10" s="157"/>
      <c r="M10" s="157"/>
      <c r="N10" s="157"/>
      <c r="O10" s="157"/>
    </row>
    <row r="11" spans="1:15" ht="20" customHeight="1" x14ac:dyDescent="0.25">
      <c r="A11" s="126">
        <v>7</v>
      </c>
      <c r="B11" s="31" t="s">
        <v>766</v>
      </c>
    </row>
    <row r="12" spans="1:15" ht="20" customHeight="1" x14ac:dyDescent="0.25">
      <c r="A12" s="126">
        <v>8</v>
      </c>
      <c r="B12" s="31" t="s">
        <v>758</v>
      </c>
    </row>
    <row r="13" spans="1:15" ht="20" customHeight="1" x14ac:dyDescent="0.25">
      <c r="A13" s="126">
        <v>9</v>
      </c>
      <c r="B13" s="31" t="s">
        <v>759</v>
      </c>
    </row>
    <row r="14" spans="1:15" ht="20" customHeight="1" x14ac:dyDescent="0.25">
      <c r="B14" s="127" t="s">
        <v>753</v>
      </c>
    </row>
    <row r="15" spans="1:15" ht="20" customHeight="1" x14ac:dyDescent="0.25">
      <c r="B15" s="31" t="s">
        <v>760</v>
      </c>
    </row>
    <row r="16" spans="1:15" ht="20" customHeight="1" x14ac:dyDescent="0.25">
      <c r="A16" s="126">
        <v>10</v>
      </c>
      <c r="B16" s="31" t="s">
        <v>754</v>
      </c>
    </row>
    <row r="17" spans="1:10" ht="20" customHeight="1" x14ac:dyDescent="0.25">
      <c r="A17" s="126">
        <v>11</v>
      </c>
      <c r="B17" s="31" t="s">
        <v>767</v>
      </c>
    </row>
    <row r="18" spans="1:10" ht="20" customHeight="1" x14ac:dyDescent="0.25">
      <c r="B18" s="31" t="s">
        <v>755</v>
      </c>
    </row>
    <row r="19" spans="1:10" ht="20" customHeight="1" x14ac:dyDescent="0.25">
      <c r="B19" s="31" t="s">
        <v>761</v>
      </c>
    </row>
    <row r="20" spans="1:10" ht="20" customHeight="1" x14ac:dyDescent="0.25">
      <c r="B20" s="128" t="s">
        <v>762</v>
      </c>
      <c r="J20" s="127" t="s">
        <v>763</v>
      </c>
    </row>
    <row r="22" spans="1:10" ht="20" customHeight="1" x14ac:dyDescent="0.25">
      <c r="A22" s="126">
        <v>12</v>
      </c>
      <c r="B22" s="31" t="s">
        <v>765</v>
      </c>
    </row>
    <row r="23" spans="1:10" ht="20" customHeight="1" x14ac:dyDescent="0.25">
      <c r="B23" s="132" t="s">
        <v>740</v>
      </c>
    </row>
    <row r="25" spans="1:10" ht="20" customHeight="1" x14ac:dyDescent="0.25">
      <c r="A25" s="148" t="s">
        <v>972</v>
      </c>
    </row>
  </sheetData>
  <sheetProtection password="CC45" sheet="1" objects="1" scenarios="1"/>
  <mergeCells count="2">
    <mergeCell ref="B8:O10"/>
    <mergeCell ref="A8:A10"/>
  </mergeCells>
  <hyperlinks>
    <hyperlink ref="B20" r:id="rId1" xr:uid="{00000000-0004-0000-0000-000000000000}"/>
    <hyperlink ref="B23" r:id="rId2" xr:uid="{00000000-0004-0000-0000-000001000000}"/>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39997558519241921"/>
    <pageSetUpPr fitToPage="1"/>
  </sheetPr>
  <dimension ref="A1:AI476"/>
  <sheetViews>
    <sheetView topLeftCell="F73" workbookViewId="0">
      <selection activeCell="I92" sqref="I92"/>
    </sheetView>
  </sheetViews>
  <sheetFormatPr baseColWidth="10" defaultColWidth="9.1640625" defaultRowHeight="15" x14ac:dyDescent="0.2"/>
  <cols>
    <col min="1" max="1" width="9.1640625" style="51"/>
    <col min="2" max="2" width="27.33203125" style="51" customWidth="1"/>
    <col min="3" max="3" width="77.6640625" style="51" customWidth="1"/>
    <col min="4" max="4" width="15.1640625" style="83" hidden="1" customWidth="1"/>
    <col min="5" max="5" width="9.1640625" style="65" hidden="1" customWidth="1"/>
    <col min="6" max="6" width="1.6640625" style="51" customWidth="1"/>
    <col min="7" max="7" width="9.1640625" style="51"/>
    <col min="8" max="8" width="27.33203125" style="51" customWidth="1"/>
    <col min="9" max="9" width="77.6640625" style="51" customWidth="1"/>
    <col min="10" max="10" width="15.1640625" style="83" hidden="1" customWidth="1"/>
    <col min="11" max="11" width="9.1640625" style="65" hidden="1" customWidth="1"/>
    <col min="12" max="12" width="1.6640625" style="51" customWidth="1"/>
    <col min="13" max="13" width="9.1640625" style="51"/>
    <col min="14" max="14" width="27.33203125" style="51" customWidth="1"/>
    <col min="15" max="15" width="77.6640625" style="51" customWidth="1"/>
    <col min="16" max="16" width="15.1640625" style="83" hidden="1" customWidth="1"/>
    <col min="17" max="17" width="9.1640625" style="65" hidden="1" customWidth="1"/>
    <col min="18" max="18" width="1.6640625" style="51" customWidth="1"/>
    <col min="19" max="19" width="9.1640625" style="51"/>
    <col min="20" max="20" width="27.33203125" style="51" customWidth="1"/>
    <col min="21" max="21" width="77.6640625" style="51" customWidth="1"/>
    <col min="22" max="22" width="15.1640625" style="83" hidden="1" customWidth="1"/>
    <col min="23" max="23" width="9.1640625" style="65" hidden="1" customWidth="1"/>
    <col min="24" max="24" width="1.6640625" style="51" customWidth="1"/>
    <col min="25" max="25" width="9.1640625" style="51"/>
    <col min="26" max="26" width="27.33203125" style="51" customWidth="1"/>
    <col min="27" max="27" width="77.6640625" style="51" customWidth="1"/>
    <col min="28" max="28" width="15.1640625" style="83" hidden="1" customWidth="1"/>
    <col min="29" max="29" width="9.1640625" style="65" hidden="1" customWidth="1"/>
    <col min="30" max="30" width="1.6640625" style="51" customWidth="1"/>
    <col min="31" max="31" width="9.1640625" style="51"/>
    <col min="32" max="32" width="27.33203125" style="51" customWidth="1"/>
    <col min="33" max="33" width="77.6640625" style="51" customWidth="1"/>
    <col min="34" max="34" width="15.1640625" style="83" hidden="1" customWidth="1"/>
    <col min="35" max="35" width="9.1640625" style="65" hidden="1" customWidth="1"/>
    <col min="36" max="37" width="9.1640625" style="51"/>
    <col min="38" max="38" width="10.6640625" style="51" bestFit="1" customWidth="1"/>
    <col min="39" max="16384" width="9.1640625" style="51"/>
  </cols>
  <sheetData>
    <row r="1" spans="1:35" ht="19" x14ac:dyDescent="0.25">
      <c r="A1" s="97" t="s">
        <v>680</v>
      </c>
      <c r="B1" s="97"/>
      <c r="C1" s="97"/>
      <c r="D1" s="98"/>
      <c r="E1" s="84"/>
      <c r="F1" s="49"/>
      <c r="G1" s="99" t="s">
        <v>700</v>
      </c>
      <c r="H1" s="99"/>
      <c r="I1" s="99"/>
      <c r="J1" s="100"/>
      <c r="K1" s="85"/>
      <c r="L1" s="49"/>
      <c r="M1" s="50" t="s">
        <v>704</v>
      </c>
      <c r="N1" s="50"/>
      <c r="O1" s="50"/>
      <c r="P1" s="101"/>
      <c r="Q1" s="66"/>
      <c r="R1" s="49"/>
      <c r="S1" s="52" t="s">
        <v>706</v>
      </c>
      <c r="T1" s="52"/>
      <c r="U1" s="52"/>
      <c r="V1" s="102"/>
      <c r="W1" s="70"/>
      <c r="X1" s="49"/>
      <c r="Y1" s="53" t="s">
        <v>707</v>
      </c>
      <c r="Z1" s="53"/>
      <c r="AA1" s="53"/>
      <c r="AB1" s="103"/>
      <c r="AC1" s="74"/>
      <c r="AD1" s="49"/>
      <c r="AE1" s="54" t="s">
        <v>708</v>
      </c>
      <c r="AF1" s="54"/>
      <c r="AG1" s="54"/>
      <c r="AH1" s="104"/>
      <c r="AI1" s="78"/>
    </row>
    <row r="2" spans="1:35" ht="16" x14ac:dyDescent="0.2">
      <c r="A2" s="55" t="s">
        <v>681</v>
      </c>
      <c r="B2" s="55" t="s">
        <v>682</v>
      </c>
      <c r="C2" s="55" t="s">
        <v>713</v>
      </c>
      <c r="D2" s="105" t="s">
        <v>710</v>
      </c>
      <c r="E2" s="56" t="s">
        <v>711</v>
      </c>
      <c r="F2" s="49"/>
      <c r="G2" s="57" t="s">
        <v>681</v>
      </c>
      <c r="H2" s="57" t="s">
        <v>682</v>
      </c>
      <c r="I2" s="57" t="s">
        <v>713</v>
      </c>
      <c r="J2" s="106" t="s">
        <v>710</v>
      </c>
      <c r="K2" s="58" t="s">
        <v>711</v>
      </c>
      <c r="L2" s="49"/>
      <c r="M2" s="59" t="s">
        <v>681</v>
      </c>
      <c r="N2" s="59" t="s">
        <v>682</v>
      </c>
      <c r="O2" s="59" t="s">
        <v>713</v>
      </c>
      <c r="P2" s="107" t="s">
        <v>710</v>
      </c>
      <c r="Q2" s="67" t="s">
        <v>711</v>
      </c>
      <c r="R2" s="49"/>
      <c r="S2" s="60" t="s">
        <v>681</v>
      </c>
      <c r="T2" s="60" t="s">
        <v>682</v>
      </c>
      <c r="U2" s="60" t="s">
        <v>713</v>
      </c>
      <c r="V2" s="108" t="s">
        <v>710</v>
      </c>
      <c r="W2" s="71" t="s">
        <v>711</v>
      </c>
      <c r="X2" s="49"/>
      <c r="Y2" s="61" t="s">
        <v>681</v>
      </c>
      <c r="Z2" s="61" t="s">
        <v>682</v>
      </c>
      <c r="AA2" s="61" t="s">
        <v>713</v>
      </c>
      <c r="AB2" s="109" t="s">
        <v>710</v>
      </c>
      <c r="AC2" s="75" t="s">
        <v>711</v>
      </c>
      <c r="AD2" s="49"/>
      <c r="AE2" s="62" t="s">
        <v>681</v>
      </c>
      <c r="AF2" s="62" t="s">
        <v>682</v>
      </c>
      <c r="AG2" s="62" t="s">
        <v>713</v>
      </c>
      <c r="AH2" s="110" t="s">
        <v>710</v>
      </c>
      <c r="AI2" s="79" t="s">
        <v>711</v>
      </c>
    </row>
    <row r="3" spans="1:35" ht="16" x14ac:dyDescent="0.2">
      <c r="A3" s="41">
        <v>1</v>
      </c>
      <c r="B3" s="41" t="s">
        <v>997</v>
      </c>
      <c r="C3" s="151" t="s">
        <v>976</v>
      </c>
      <c r="D3" s="47"/>
      <c r="E3" s="63"/>
      <c r="F3" s="49"/>
      <c r="G3" s="45">
        <v>37</v>
      </c>
      <c r="H3" s="45" t="s">
        <v>1092</v>
      </c>
      <c r="I3" s="151" t="s">
        <v>979</v>
      </c>
      <c r="J3" s="87"/>
      <c r="K3" s="111"/>
      <c r="L3" s="49"/>
      <c r="M3" s="46">
        <v>49</v>
      </c>
      <c r="N3" s="46" t="s">
        <v>1326</v>
      </c>
      <c r="O3" s="151" t="s">
        <v>980</v>
      </c>
      <c r="P3" s="88"/>
      <c r="Q3" s="112"/>
      <c r="R3" s="49"/>
      <c r="S3" s="42">
        <v>13</v>
      </c>
      <c r="T3" s="42" t="s">
        <v>1176</v>
      </c>
      <c r="U3" s="151" t="s">
        <v>977</v>
      </c>
      <c r="V3" s="89"/>
      <c r="W3" s="113"/>
      <c r="X3" s="49"/>
      <c r="Y3" s="43">
        <v>13</v>
      </c>
      <c r="Z3" s="43" t="s">
        <v>1342</v>
      </c>
      <c r="AA3" s="151" t="s">
        <v>977</v>
      </c>
      <c r="AB3" s="90"/>
      <c r="AC3" s="114"/>
      <c r="AD3" s="49"/>
      <c r="AE3" s="44">
        <v>13</v>
      </c>
      <c r="AF3" s="44" t="s">
        <v>1185</v>
      </c>
      <c r="AG3" s="151" t="s">
        <v>977</v>
      </c>
      <c r="AH3" s="91"/>
      <c r="AI3" s="115"/>
    </row>
    <row r="4" spans="1:35" ht="16" x14ac:dyDescent="0.2">
      <c r="A4" s="41">
        <v>2</v>
      </c>
      <c r="B4" s="41" t="s">
        <v>998</v>
      </c>
      <c r="C4" s="151" t="s">
        <v>976</v>
      </c>
      <c r="D4" s="47"/>
      <c r="E4" s="63"/>
      <c r="F4" s="49"/>
      <c r="G4" s="45">
        <v>38</v>
      </c>
      <c r="H4" s="45" t="s">
        <v>1093</v>
      </c>
      <c r="I4" s="151" t="s">
        <v>979</v>
      </c>
      <c r="J4" s="87"/>
      <c r="K4" s="111"/>
      <c r="L4" s="49"/>
      <c r="M4" s="46">
        <v>50</v>
      </c>
      <c r="N4" s="46" t="s">
        <v>1327</v>
      </c>
      <c r="O4" s="151" t="s">
        <v>980</v>
      </c>
      <c r="P4" s="88"/>
      <c r="Q4" s="112"/>
      <c r="R4" s="49"/>
      <c r="S4" s="42">
        <v>14</v>
      </c>
      <c r="T4" s="42" t="s">
        <v>1177</v>
      </c>
      <c r="U4" s="151" t="s">
        <v>977</v>
      </c>
      <c r="V4" s="89"/>
      <c r="W4" s="113"/>
      <c r="X4" s="49"/>
      <c r="Y4" s="42">
        <v>14</v>
      </c>
      <c r="Z4" s="43" t="s">
        <v>1179</v>
      </c>
      <c r="AA4" s="151" t="s">
        <v>977</v>
      </c>
      <c r="AB4" s="90"/>
      <c r="AC4" s="114"/>
      <c r="AD4" s="49"/>
      <c r="AE4" s="44">
        <v>14</v>
      </c>
      <c r="AF4" s="44" t="s">
        <v>1186</v>
      </c>
      <c r="AG4" s="151" t="s">
        <v>977</v>
      </c>
      <c r="AH4" s="91"/>
      <c r="AI4" s="115"/>
    </row>
    <row r="5" spans="1:35" ht="16" x14ac:dyDescent="0.2">
      <c r="A5" s="41">
        <v>3</v>
      </c>
      <c r="B5" s="41" t="s">
        <v>999</v>
      </c>
      <c r="C5" s="151" t="s">
        <v>976</v>
      </c>
      <c r="D5" s="47"/>
      <c r="E5" s="63"/>
      <c r="F5" s="49"/>
      <c r="G5" s="45">
        <v>39</v>
      </c>
      <c r="H5" s="45" t="s">
        <v>1094</v>
      </c>
      <c r="I5" s="151" t="s">
        <v>979</v>
      </c>
      <c r="J5" s="87"/>
      <c r="K5" s="111"/>
      <c r="L5" s="49"/>
      <c r="M5" s="46">
        <v>51</v>
      </c>
      <c r="N5" s="46" t="s">
        <v>1328</v>
      </c>
      <c r="O5" s="151" t="s">
        <v>980</v>
      </c>
      <c r="P5" s="88"/>
      <c r="Q5" s="112"/>
      <c r="R5" s="49"/>
      <c r="S5" s="42">
        <v>15</v>
      </c>
      <c r="T5" s="42" t="s">
        <v>1178</v>
      </c>
      <c r="U5" s="151" t="s">
        <v>977</v>
      </c>
      <c r="V5" s="89"/>
      <c r="W5" s="113"/>
      <c r="X5" s="49"/>
      <c r="Y5" s="42">
        <v>15</v>
      </c>
      <c r="Z5" s="43" t="s">
        <v>1180</v>
      </c>
      <c r="AA5" s="151" t="s">
        <v>977</v>
      </c>
      <c r="AB5" s="90"/>
      <c r="AC5" s="114"/>
      <c r="AD5" s="49"/>
      <c r="AE5" s="44">
        <v>15</v>
      </c>
      <c r="AF5" s="44" t="s">
        <v>1187</v>
      </c>
      <c r="AG5" s="151" t="s">
        <v>977</v>
      </c>
      <c r="AH5" s="91"/>
      <c r="AI5" s="115"/>
    </row>
    <row r="6" spans="1:35" ht="16" x14ac:dyDescent="0.2">
      <c r="A6" s="41">
        <v>4</v>
      </c>
      <c r="B6" s="41" t="s">
        <v>1000</v>
      </c>
      <c r="C6" s="151" t="s">
        <v>976</v>
      </c>
      <c r="D6" s="47"/>
      <c r="E6" s="63"/>
      <c r="F6" s="49"/>
      <c r="G6" s="45">
        <v>40</v>
      </c>
      <c r="H6" s="45" t="s">
        <v>1095</v>
      </c>
      <c r="I6" s="151" t="s">
        <v>979</v>
      </c>
      <c r="J6" s="92"/>
      <c r="K6" s="111"/>
      <c r="L6" s="49"/>
      <c r="M6" s="46">
        <v>52</v>
      </c>
      <c r="N6" s="46" t="s">
        <v>1329</v>
      </c>
      <c r="O6" s="151" t="s">
        <v>980</v>
      </c>
      <c r="P6" s="88"/>
      <c r="Q6" s="112"/>
      <c r="R6" s="49"/>
      <c r="S6" s="42">
        <v>25</v>
      </c>
      <c r="T6" s="42" t="s">
        <v>1144</v>
      </c>
      <c r="U6" s="151" t="s">
        <v>978</v>
      </c>
      <c r="V6" s="89"/>
      <c r="W6" s="113"/>
      <c r="X6" s="49"/>
      <c r="Y6" s="42">
        <v>16</v>
      </c>
      <c r="Z6" s="43" t="s">
        <v>1181</v>
      </c>
      <c r="AA6" s="151" t="s">
        <v>977</v>
      </c>
      <c r="AB6" s="93"/>
      <c r="AC6" s="114"/>
      <c r="AD6" s="49"/>
      <c r="AE6" s="44">
        <v>16</v>
      </c>
      <c r="AF6" s="44" t="s">
        <v>1188</v>
      </c>
      <c r="AG6" s="151" t="s">
        <v>977</v>
      </c>
      <c r="AH6" s="91"/>
      <c r="AI6" s="115"/>
    </row>
    <row r="7" spans="1:35" ht="16" x14ac:dyDescent="0.2">
      <c r="A7" s="41">
        <v>5</v>
      </c>
      <c r="B7" s="41" t="s">
        <v>1001</v>
      </c>
      <c r="C7" s="151" t="s">
        <v>976</v>
      </c>
      <c r="D7" s="47"/>
      <c r="E7" s="63"/>
      <c r="F7" s="49"/>
      <c r="G7" s="45">
        <v>41</v>
      </c>
      <c r="H7" s="45" t="s">
        <v>1096</v>
      </c>
      <c r="I7" s="151" t="s">
        <v>979</v>
      </c>
      <c r="J7" s="92"/>
      <c r="K7" s="111"/>
      <c r="L7" s="49"/>
      <c r="M7" s="46">
        <v>85</v>
      </c>
      <c r="N7" s="46" t="s">
        <v>1081</v>
      </c>
      <c r="O7" s="151" t="s">
        <v>983</v>
      </c>
      <c r="P7" s="88"/>
      <c r="Q7" s="112"/>
      <c r="R7" s="49"/>
      <c r="S7" s="42">
        <v>26</v>
      </c>
      <c r="T7" s="42" t="s">
        <v>1145</v>
      </c>
      <c r="U7" s="151" t="s">
        <v>978</v>
      </c>
      <c r="V7" s="89"/>
      <c r="W7" s="113"/>
      <c r="X7" s="49"/>
      <c r="Y7" s="42">
        <v>17</v>
      </c>
      <c r="Z7" s="43" t="s">
        <v>1182</v>
      </c>
      <c r="AA7" s="151" t="s">
        <v>977</v>
      </c>
      <c r="AB7" s="93"/>
      <c r="AC7" s="114"/>
      <c r="AD7" s="49"/>
      <c r="AE7" s="44">
        <v>17</v>
      </c>
      <c r="AF7" s="44" t="s">
        <v>1189</v>
      </c>
      <c r="AG7" s="151" t="s">
        <v>977</v>
      </c>
      <c r="AH7" s="91"/>
      <c r="AI7" s="115"/>
    </row>
    <row r="8" spans="1:35" ht="16" x14ac:dyDescent="0.2">
      <c r="A8" s="41">
        <v>6</v>
      </c>
      <c r="B8" s="41" t="s">
        <v>1002</v>
      </c>
      <c r="C8" s="151" t="s">
        <v>976</v>
      </c>
      <c r="D8" s="47"/>
      <c r="E8" s="63"/>
      <c r="F8" s="49"/>
      <c r="G8" s="45">
        <v>42</v>
      </c>
      <c r="H8" s="45" t="s">
        <v>1097</v>
      </c>
      <c r="I8" s="151" t="s">
        <v>979</v>
      </c>
      <c r="J8" s="92"/>
      <c r="K8" s="111"/>
      <c r="L8" s="49"/>
      <c r="M8" s="46">
        <v>86</v>
      </c>
      <c r="N8" s="46" t="s">
        <v>1082</v>
      </c>
      <c r="O8" s="151" t="s">
        <v>983</v>
      </c>
      <c r="P8" s="94"/>
      <c r="Q8" s="112"/>
      <c r="R8" s="49"/>
      <c r="S8" s="42">
        <v>27</v>
      </c>
      <c r="T8" s="42" t="s">
        <v>1146</v>
      </c>
      <c r="U8" s="151" t="s">
        <v>978</v>
      </c>
      <c r="V8" s="95"/>
      <c r="W8" s="113"/>
      <c r="X8" s="49"/>
      <c r="Y8" s="42">
        <v>18</v>
      </c>
      <c r="Z8" s="43" t="s">
        <v>1183</v>
      </c>
      <c r="AA8" s="151" t="s">
        <v>977</v>
      </c>
      <c r="AB8" s="93"/>
      <c r="AC8" s="114"/>
      <c r="AD8" s="49"/>
      <c r="AE8" s="44">
        <v>18</v>
      </c>
      <c r="AF8" s="44" t="s">
        <v>1228</v>
      </c>
      <c r="AG8" s="151" t="s">
        <v>977</v>
      </c>
      <c r="AH8" s="91"/>
      <c r="AI8" s="115"/>
    </row>
    <row r="9" spans="1:35" ht="16" x14ac:dyDescent="0.2">
      <c r="A9" s="41">
        <v>7</v>
      </c>
      <c r="B9" s="41" t="s">
        <v>1003</v>
      </c>
      <c r="C9" s="151" t="s">
        <v>976</v>
      </c>
      <c r="D9" s="47"/>
      <c r="E9" s="63"/>
      <c r="F9" s="49"/>
      <c r="G9" s="45">
        <v>49</v>
      </c>
      <c r="H9" s="45" t="s">
        <v>1322</v>
      </c>
      <c r="I9" s="151" t="s">
        <v>980</v>
      </c>
      <c r="J9" s="92"/>
      <c r="K9" s="111"/>
      <c r="L9" s="49"/>
      <c r="M9" s="46">
        <v>87</v>
      </c>
      <c r="N9" s="46" t="s">
        <v>1083</v>
      </c>
      <c r="O9" s="151" t="s">
        <v>983</v>
      </c>
      <c r="P9" s="94"/>
      <c r="Q9" s="112"/>
      <c r="R9" s="49"/>
      <c r="S9" s="42">
        <v>28</v>
      </c>
      <c r="T9" s="42" t="s">
        <v>1147</v>
      </c>
      <c r="U9" s="151" t="s">
        <v>978</v>
      </c>
      <c r="V9" s="95"/>
      <c r="W9" s="113"/>
      <c r="X9" s="49"/>
      <c r="Y9" s="153">
        <v>19</v>
      </c>
      <c r="Z9" s="43" t="s">
        <v>1184</v>
      </c>
      <c r="AA9" s="151" t="s">
        <v>977</v>
      </c>
      <c r="AB9" s="89"/>
      <c r="AC9" s="114"/>
      <c r="AD9" s="49"/>
      <c r="AE9" s="44">
        <v>49</v>
      </c>
      <c r="AF9" s="44" t="s">
        <v>1338</v>
      </c>
      <c r="AG9" s="151" t="s">
        <v>980</v>
      </c>
      <c r="AH9" s="91"/>
      <c r="AI9" s="115"/>
    </row>
    <row r="10" spans="1:35" ht="16" x14ac:dyDescent="0.2">
      <c r="A10" s="41">
        <v>8</v>
      </c>
      <c r="B10" s="41" t="s">
        <v>1004</v>
      </c>
      <c r="C10" s="151" t="s">
        <v>976</v>
      </c>
      <c r="D10" s="47"/>
      <c r="E10" s="63"/>
      <c r="F10" s="49"/>
      <c r="G10" s="45">
        <v>50</v>
      </c>
      <c r="H10" s="45" t="s">
        <v>1323</v>
      </c>
      <c r="I10" s="151" t="s">
        <v>980</v>
      </c>
      <c r="J10" s="92"/>
      <c r="K10" s="111"/>
      <c r="L10" s="49"/>
      <c r="M10" s="46">
        <v>88</v>
      </c>
      <c r="N10" s="46" t="s">
        <v>1084</v>
      </c>
      <c r="O10" s="151" t="s">
        <v>983</v>
      </c>
      <c r="P10" s="94"/>
      <c r="Q10" s="112"/>
      <c r="R10" s="49"/>
      <c r="S10" s="42">
        <v>29</v>
      </c>
      <c r="T10" s="42" t="s">
        <v>1148</v>
      </c>
      <c r="U10" s="151" t="s">
        <v>978</v>
      </c>
      <c r="V10" s="95"/>
      <c r="W10" s="113"/>
      <c r="X10" s="49"/>
      <c r="Y10" s="43">
        <v>25</v>
      </c>
      <c r="Z10" s="43" t="s">
        <v>1150</v>
      </c>
      <c r="AA10" s="151" t="s">
        <v>978</v>
      </c>
      <c r="AB10" s="89"/>
      <c r="AC10" s="114"/>
      <c r="AD10" s="49"/>
      <c r="AE10" s="44">
        <v>50</v>
      </c>
      <c r="AF10" s="44" t="s">
        <v>1339</v>
      </c>
      <c r="AG10" s="151" t="s">
        <v>980</v>
      </c>
      <c r="AH10" s="91"/>
      <c r="AI10" s="115"/>
    </row>
    <row r="11" spans="1:35" ht="16" x14ac:dyDescent="0.2">
      <c r="A11" s="41">
        <v>9</v>
      </c>
      <c r="B11" s="41" t="s">
        <v>1005</v>
      </c>
      <c r="C11" s="151" t="s">
        <v>976</v>
      </c>
      <c r="D11" s="47"/>
      <c r="E11" s="63"/>
      <c r="F11" s="49"/>
      <c r="G11" s="45">
        <v>51</v>
      </c>
      <c r="H11" s="45" t="s">
        <v>1324</v>
      </c>
      <c r="I11" s="151" t="s">
        <v>980</v>
      </c>
      <c r="J11" s="92"/>
      <c r="K11" s="111"/>
      <c r="L11" s="49"/>
      <c r="M11" s="46">
        <v>89</v>
      </c>
      <c r="N11" s="46" t="s">
        <v>1085</v>
      </c>
      <c r="O11" s="151" t="s">
        <v>983</v>
      </c>
      <c r="P11" s="94"/>
      <c r="Q11" s="112"/>
      <c r="R11" s="49"/>
      <c r="S11" s="42">
        <v>30</v>
      </c>
      <c r="T11" s="42" t="s">
        <v>1149</v>
      </c>
      <c r="U11" s="151" t="s">
        <v>978</v>
      </c>
      <c r="V11" s="95"/>
      <c r="W11" s="113"/>
      <c r="X11" s="49"/>
      <c r="Y11" s="43">
        <v>26</v>
      </c>
      <c r="Z11" s="43" t="s">
        <v>1151</v>
      </c>
      <c r="AA11" s="151" t="s">
        <v>978</v>
      </c>
      <c r="AB11" s="89"/>
      <c r="AC11" s="114"/>
      <c r="AD11" s="49"/>
      <c r="AE11" s="44">
        <v>51</v>
      </c>
      <c r="AF11" s="44" t="s">
        <v>1340</v>
      </c>
      <c r="AG11" s="151" t="s">
        <v>980</v>
      </c>
      <c r="AH11" s="91"/>
      <c r="AI11" s="115"/>
    </row>
    <row r="12" spans="1:35" ht="16" x14ac:dyDescent="0.2">
      <c r="A12" s="41">
        <v>37</v>
      </c>
      <c r="B12" s="41" t="s">
        <v>1086</v>
      </c>
      <c r="C12" s="151" t="s">
        <v>979</v>
      </c>
      <c r="D12" s="47"/>
      <c r="E12" s="63"/>
      <c r="F12" s="49"/>
      <c r="G12" s="45">
        <v>52</v>
      </c>
      <c r="H12" s="45" t="s">
        <v>1325</v>
      </c>
      <c r="I12" s="151" t="s">
        <v>980</v>
      </c>
      <c r="J12" s="92"/>
      <c r="K12" s="111"/>
      <c r="L12" s="49"/>
      <c r="M12" s="46">
        <v>133</v>
      </c>
      <c r="N12" s="46" t="s">
        <v>1040</v>
      </c>
      <c r="O12" s="151" t="s">
        <v>987</v>
      </c>
      <c r="P12" s="94"/>
      <c r="Q12" s="112"/>
      <c r="R12" s="49"/>
      <c r="S12" s="42">
        <v>37</v>
      </c>
      <c r="T12" s="42" t="s">
        <v>1098</v>
      </c>
      <c r="U12" s="151" t="s">
        <v>979</v>
      </c>
      <c r="V12" s="95"/>
      <c r="W12" s="113"/>
      <c r="X12" s="49"/>
      <c r="Y12" s="43">
        <v>27</v>
      </c>
      <c r="Z12" s="43" t="s">
        <v>1152</v>
      </c>
      <c r="AA12" s="151" t="s">
        <v>978</v>
      </c>
      <c r="AB12" s="89"/>
      <c r="AC12" s="114"/>
      <c r="AD12" s="49"/>
      <c r="AE12" s="44">
        <v>52</v>
      </c>
      <c r="AF12" s="44" t="s">
        <v>1341</v>
      </c>
      <c r="AG12" s="151" t="s">
        <v>980</v>
      </c>
      <c r="AH12" s="91"/>
      <c r="AI12" s="115"/>
    </row>
    <row r="13" spans="1:35" ht="16" x14ac:dyDescent="0.2">
      <c r="A13" s="41">
        <v>38</v>
      </c>
      <c r="B13" s="41" t="s">
        <v>1087</v>
      </c>
      <c r="C13" s="151" t="s">
        <v>979</v>
      </c>
      <c r="D13" s="47"/>
      <c r="E13" s="63"/>
      <c r="F13" s="49"/>
      <c r="G13" s="45">
        <v>61</v>
      </c>
      <c r="H13" s="45" t="s">
        <v>1163</v>
      </c>
      <c r="I13" s="151" t="s">
        <v>981</v>
      </c>
      <c r="J13" s="92"/>
      <c r="K13" s="111"/>
      <c r="L13" s="49"/>
      <c r="M13" s="46">
        <v>134</v>
      </c>
      <c r="N13" s="46" t="s">
        <v>1041</v>
      </c>
      <c r="O13" s="151" t="s">
        <v>987</v>
      </c>
      <c r="P13" s="94"/>
      <c r="Q13" s="112"/>
      <c r="R13" s="49"/>
      <c r="S13" s="42">
        <v>38</v>
      </c>
      <c r="T13" s="42" t="s">
        <v>1099</v>
      </c>
      <c r="U13" s="151" t="s">
        <v>979</v>
      </c>
      <c r="V13" s="95"/>
      <c r="W13" s="113"/>
      <c r="X13" s="49"/>
      <c r="Y13" s="43">
        <v>28</v>
      </c>
      <c r="Z13" s="43" t="s">
        <v>1153</v>
      </c>
      <c r="AA13" s="151" t="s">
        <v>978</v>
      </c>
      <c r="AB13" s="89"/>
      <c r="AC13" s="114"/>
      <c r="AD13" s="49"/>
      <c r="AE13" s="44">
        <v>145</v>
      </c>
      <c r="AF13" s="44" t="s">
        <v>1270</v>
      </c>
      <c r="AG13" s="151" t="s">
        <v>988</v>
      </c>
      <c r="AH13" s="91"/>
      <c r="AI13" s="115"/>
    </row>
    <row r="14" spans="1:35" ht="16" x14ac:dyDescent="0.2">
      <c r="A14" s="41">
        <v>39</v>
      </c>
      <c r="B14" s="41" t="s">
        <v>1088</v>
      </c>
      <c r="C14" s="151" t="s">
        <v>979</v>
      </c>
      <c r="D14" s="47"/>
      <c r="E14" s="63"/>
      <c r="F14" s="49"/>
      <c r="G14" s="45">
        <v>62</v>
      </c>
      <c r="H14" s="45" t="s">
        <v>1164</v>
      </c>
      <c r="I14" s="151" t="s">
        <v>981</v>
      </c>
      <c r="J14" s="92"/>
      <c r="K14" s="111"/>
      <c r="L14" s="49"/>
      <c r="M14" s="46">
        <v>135</v>
      </c>
      <c r="N14" s="46" t="s">
        <v>1042</v>
      </c>
      <c r="O14" s="151" t="s">
        <v>987</v>
      </c>
      <c r="P14" s="94"/>
      <c r="Q14" s="112"/>
      <c r="R14" s="49"/>
      <c r="S14" s="42">
        <v>40</v>
      </c>
      <c r="T14" s="42" t="s">
        <v>1100</v>
      </c>
      <c r="U14" s="151" t="s">
        <v>979</v>
      </c>
      <c r="V14" s="95"/>
      <c r="W14" s="113"/>
      <c r="X14" s="49"/>
      <c r="Y14" s="43">
        <v>29</v>
      </c>
      <c r="Z14" s="43" t="s">
        <v>1154</v>
      </c>
      <c r="AA14" s="151" t="s">
        <v>978</v>
      </c>
      <c r="AB14" s="95"/>
      <c r="AC14" s="114"/>
      <c r="AD14" s="49"/>
      <c r="AE14" s="44">
        <v>146</v>
      </c>
      <c r="AF14" s="44" t="s">
        <v>1271</v>
      </c>
      <c r="AG14" s="151" t="s">
        <v>988</v>
      </c>
      <c r="AH14" s="91"/>
      <c r="AI14" s="115"/>
    </row>
    <row r="15" spans="1:35" ht="16" x14ac:dyDescent="0.2">
      <c r="A15" s="41">
        <v>40</v>
      </c>
      <c r="B15" s="41" t="s">
        <v>1089</v>
      </c>
      <c r="C15" s="151" t="s">
        <v>979</v>
      </c>
      <c r="D15" s="47"/>
      <c r="E15" s="63"/>
      <c r="F15" s="49"/>
      <c r="G15" s="45">
        <v>63</v>
      </c>
      <c r="H15" s="45" t="s">
        <v>1165</v>
      </c>
      <c r="I15" s="151" t="s">
        <v>981</v>
      </c>
      <c r="J15" s="48"/>
      <c r="K15" s="64"/>
      <c r="L15" s="49"/>
      <c r="M15" s="46">
        <v>136</v>
      </c>
      <c r="N15" s="46" t="s">
        <v>1043</v>
      </c>
      <c r="O15" s="151" t="s">
        <v>987</v>
      </c>
      <c r="P15" s="68"/>
      <c r="Q15" s="69"/>
      <c r="R15" s="49"/>
      <c r="S15" s="42">
        <v>41</v>
      </c>
      <c r="T15" s="42" t="s">
        <v>1101</v>
      </c>
      <c r="U15" s="151" t="s">
        <v>979</v>
      </c>
      <c r="V15" s="72"/>
      <c r="W15" s="73"/>
      <c r="X15" s="49"/>
      <c r="Y15" s="43">
        <v>37</v>
      </c>
      <c r="Z15" s="43" t="s">
        <v>1103</v>
      </c>
      <c r="AA15" s="151" t="s">
        <v>979</v>
      </c>
      <c r="AB15" s="76"/>
      <c r="AC15" s="77"/>
      <c r="AD15" s="49"/>
      <c r="AE15" s="44">
        <v>147</v>
      </c>
      <c r="AF15" s="44" t="s">
        <v>1272</v>
      </c>
      <c r="AG15" s="151" t="s">
        <v>988</v>
      </c>
      <c r="AH15" s="80"/>
      <c r="AI15" s="81"/>
    </row>
    <row r="16" spans="1:35" ht="16" x14ac:dyDescent="0.2">
      <c r="A16" s="41">
        <v>41</v>
      </c>
      <c r="B16" s="41" t="s">
        <v>1090</v>
      </c>
      <c r="C16" s="151" t="s">
        <v>979</v>
      </c>
      <c r="D16" s="47"/>
      <c r="E16" s="63"/>
      <c r="F16" s="49"/>
      <c r="G16" s="45">
        <v>73</v>
      </c>
      <c r="H16" s="45" t="s">
        <v>1011</v>
      </c>
      <c r="I16" s="151" t="s">
        <v>982</v>
      </c>
      <c r="J16" s="48"/>
      <c r="K16" s="64"/>
      <c r="L16" s="49"/>
      <c r="M16" s="46">
        <v>137</v>
      </c>
      <c r="N16" s="46" t="s">
        <v>1044</v>
      </c>
      <c r="O16" s="151" t="s">
        <v>987</v>
      </c>
      <c r="P16" s="68"/>
      <c r="Q16" s="69"/>
      <c r="R16" s="49"/>
      <c r="S16" s="42">
        <v>42</v>
      </c>
      <c r="T16" s="42" t="s">
        <v>1102</v>
      </c>
      <c r="U16" s="151" t="s">
        <v>979</v>
      </c>
      <c r="V16" s="72"/>
      <c r="W16" s="73"/>
      <c r="X16" s="49"/>
      <c r="Y16" s="43">
        <v>38</v>
      </c>
      <c r="Z16" s="43" t="s">
        <v>1104</v>
      </c>
      <c r="AA16" s="151" t="s">
        <v>979</v>
      </c>
      <c r="AB16" s="76"/>
      <c r="AC16" s="77"/>
      <c r="AD16" s="49"/>
      <c r="AE16" s="44">
        <v>148</v>
      </c>
      <c r="AF16" s="44" t="s">
        <v>1273</v>
      </c>
      <c r="AG16" s="151" t="s">
        <v>988</v>
      </c>
      <c r="AH16" s="80"/>
      <c r="AI16" s="81"/>
    </row>
    <row r="17" spans="1:35" ht="16" x14ac:dyDescent="0.2">
      <c r="A17" s="41">
        <v>42</v>
      </c>
      <c r="B17" s="41" t="s">
        <v>1091</v>
      </c>
      <c r="C17" s="151" t="s">
        <v>979</v>
      </c>
      <c r="D17" s="47"/>
      <c r="E17" s="63"/>
      <c r="F17" s="49"/>
      <c r="G17" s="45">
        <v>74</v>
      </c>
      <c r="H17" s="45" t="s">
        <v>1012</v>
      </c>
      <c r="I17" s="151" t="s">
        <v>982</v>
      </c>
      <c r="J17" s="48"/>
      <c r="K17" s="64"/>
      <c r="L17" s="49"/>
      <c r="M17" s="46">
        <v>138</v>
      </c>
      <c r="N17" s="46" t="s">
        <v>1045</v>
      </c>
      <c r="O17" s="151" t="s">
        <v>987</v>
      </c>
      <c r="P17" s="68"/>
      <c r="Q17" s="69"/>
      <c r="R17" s="49"/>
      <c r="S17" s="42">
        <v>49</v>
      </c>
      <c r="T17" s="42" t="s">
        <v>1330</v>
      </c>
      <c r="U17" s="151" t="s">
        <v>980</v>
      </c>
      <c r="V17" s="72"/>
      <c r="W17" s="73"/>
      <c r="X17" s="49"/>
      <c r="Y17" s="43">
        <v>39</v>
      </c>
      <c r="Z17" s="43" t="s">
        <v>1105</v>
      </c>
      <c r="AA17" s="151" t="s">
        <v>979</v>
      </c>
      <c r="AB17" s="76"/>
      <c r="AC17" s="77"/>
      <c r="AD17" s="49"/>
      <c r="AE17" s="44">
        <v>149</v>
      </c>
      <c r="AF17" s="44" t="s">
        <v>1274</v>
      </c>
      <c r="AG17" s="151" t="s">
        <v>988</v>
      </c>
      <c r="AH17" s="80"/>
      <c r="AI17" s="81"/>
    </row>
    <row r="18" spans="1:35" ht="16" x14ac:dyDescent="0.2">
      <c r="A18" s="41">
        <v>49</v>
      </c>
      <c r="B18" s="41" t="s">
        <v>1318</v>
      </c>
      <c r="C18" s="151" t="s">
        <v>980</v>
      </c>
      <c r="D18" s="47"/>
      <c r="E18" s="63"/>
      <c r="F18" s="49"/>
      <c r="G18" s="45">
        <v>75</v>
      </c>
      <c r="H18" s="45" t="s">
        <v>1013</v>
      </c>
      <c r="I18" s="151" t="s">
        <v>982</v>
      </c>
      <c r="J18" s="48"/>
      <c r="K18" s="64"/>
      <c r="L18" s="49"/>
      <c r="M18" s="46">
        <v>139</v>
      </c>
      <c r="N18" s="46" t="s">
        <v>1046</v>
      </c>
      <c r="O18" s="151" t="s">
        <v>987</v>
      </c>
      <c r="P18" s="68"/>
      <c r="Q18" s="69"/>
      <c r="R18" s="49"/>
      <c r="S18" s="42">
        <v>50</v>
      </c>
      <c r="T18" s="42" t="s">
        <v>1331</v>
      </c>
      <c r="U18" s="151" t="s">
        <v>980</v>
      </c>
      <c r="V18" s="72"/>
      <c r="W18" s="73"/>
      <c r="X18" s="49"/>
      <c r="Y18" s="43">
        <v>40</v>
      </c>
      <c r="Z18" s="43" t="s">
        <v>1106</v>
      </c>
      <c r="AA18" s="151" t="s">
        <v>979</v>
      </c>
      <c r="AB18" s="76"/>
      <c r="AC18" s="77"/>
      <c r="AD18" s="49"/>
      <c r="AE18" s="44">
        <v>150</v>
      </c>
      <c r="AF18" s="44" t="s">
        <v>1275</v>
      </c>
      <c r="AG18" s="151" t="s">
        <v>988</v>
      </c>
      <c r="AH18" s="80"/>
      <c r="AI18" s="81"/>
    </row>
    <row r="19" spans="1:35" ht="16" x14ac:dyDescent="0.2">
      <c r="A19" s="41">
        <v>50</v>
      </c>
      <c r="B19" s="41" t="s">
        <v>1319</v>
      </c>
      <c r="C19" s="151" t="s">
        <v>980</v>
      </c>
      <c r="D19" s="47"/>
      <c r="E19" s="63"/>
      <c r="F19" s="49"/>
      <c r="G19" s="45">
        <v>76</v>
      </c>
      <c r="H19" s="45" t="s">
        <v>1014</v>
      </c>
      <c r="I19" s="151" t="s">
        <v>982</v>
      </c>
      <c r="J19" s="48"/>
      <c r="K19" s="64"/>
      <c r="L19" s="49"/>
      <c r="M19" s="46">
        <v>140</v>
      </c>
      <c r="N19" s="46" t="s">
        <v>1047</v>
      </c>
      <c r="O19" s="151" t="s">
        <v>987</v>
      </c>
      <c r="P19" s="68"/>
      <c r="Q19" s="69"/>
      <c r="R19" s="49"/>
      <c r="S19" s="42">
        <v>51</v>
      </c>
      <c r="T19" s="42" t="s">
        <v>1332</v>
      </c>
      <c r="U19" s="151" t="s">
        <v>980</v>
      </c>
      <c r="V19" s="72"/>
      <c r="W19" s="73"/>
      <c r="X19" s="49"/>
      <c r="Y19" s="43">
        <v>41</v>
      </c>
      <c r="Z19" s="43" t="s">
        <v>1107</v>
      </c>
      <c r="AA19" s="151" t="s">
        <v>979</v>
      </c>
      <c r="AB19" s="76"/>
      <c r="AC19" s="77"/>
      <c r="AD19" s="49"/>
      <c r="AE19" s="44">
        <v>151</v>
      </c>
      <c r="AF19" s="44" t="s">
        <v>1276</v>
      </c>
      <c r="AG19" s="151" t="s">
        <v>988</v>
      </c>
      <c r="AH19" s="80"/>
      <c r="AI19" s="81"/>
    </row>
    <row r="20" spans="1:35" ht="16" x14ac:dyDescent="0.2">
      <c r="A20" s="41">
        <v>51</v>
      </c>
      <c r="B20" s="41" t="s">
        <v>1320</v>
      </c>
      <c r="C20" s="151" t="s">
        <v>980</v>
      </c>
      <c r="D20" s="47"/>
      <c r="E20" s="63"/>
      <c r="F20" s="49"/>
      <c r="G20" s="45">
        <v>77</v>
      </c>
      <c r="H20" s="45" t="s">
        <v>1015</v>
      </c>
      <c r="I20" s="151" t="s">
        <v>982</v>
      </c>
      <c r="J20" s="48"/>
      <c r="K20" s="64"/>
      <c r="L20" s="49"/>
      <c r="M20" s="46">
        <v>145</v>
      </c>
      <c r="N20" s="46" t="s">
        <v>1246</v>
      </c>
      <c r="O20" s="151" t="s">
        <v>988</v>
      </c>
      <c r="P20" s="68"/>
      <c r="Q20" s="69"/>
      <c r="R20" s="49"/>
      <c r="S20" s="42">
        <v>52</v>
      </c>
      <c r="T20" s="42" t="s">
        <v>1333</v>
      </c>
      <c r="U20" s="151" t="s">
        <v>980</v>
      </c>
      <c r="V20" s="72"/>
      <c r="W20" s="73"/>
      <c r="X20" s="49"/>
      <c r="Y20" s="43">
        <v>42</v>
      </c>
      <c r="Z20" s="43" t="s">
        <v>1108</v>
      </c>
      <c r="AA20" s="151" t="s">
        <v>979</v>
      </c>
      <c r="AB20" s="76"/>
      <c r="AC20" s="77"/>
      <c r="AD20" s="49"/>
      <c r="AE20" s="44">
        <v>152</v>
      </c>
      <c r="AF20" s="44" t="s">
        <v>1277</v>
      </c>
      <c r="AG20" s="151" t="s">
        <v>988</v>
      </c>
      <c r="AH20" s="80"/>
      <c r="AI20" s="81"/>
    </row>
    <row r="21" spans="1:35" ht="16" x14ac:dyDescent="0.2">
      <c r="A21" s="41">
        <v>52</v>
      </c>
      <c r="B21" s="41" t="s">
        <v>1321</v>
      </c>
      <c r="C21" s="151" t="s">
        <v>980</v>
      </c>
      <c r="D21" s="47"/>
      <c r="E21" s="63"/>
      <c r="F21" s="49"/>
      <c r="G21" s="45">
        <v>78</v>
      </c>
      <c r="H21" s="45" t="s">
        <v>1016</v>
      </c>
      <c r="I21" s="151" t="s">
        <v>982</v>
      </c>
      <c r="J21" s="48"/>
      <c r="K21" s="64"/>
      <c r="L21" s="49"/>
      <c r="M21" s="46">
        <v>146</v>
      </c>
      <c r="N21" s="46" t="s">
        <v>1247</v>
      </c>
      <c r="O21" s="151" t="s">
        <v>988</v>
      </c>
      <c r="P21" s="68"/>
      <c r="Q21" s="69"/>
      <c r="R21" s="49"/>
      <c r="S21" s="42">
        <v>61</v>
      </c>
      <c r="T21" s="42" t="s">
        <v>1166</v>
      </c>
      <c r="U21" s="151" t="s">
        <v>981</v>
      </c>
      <c r="V21" s="72"/>
      <c r="W21" s="73"/>
      <c r="X21" s="49"/>
      <c r="Y21" s="43">
        <v>49</v>
      </c>
      <c r="Z21" s="43" t="s">
        <v>1334</v>
      </c>
      <c r="AA21" s="151" t="s">
        <v>980</v>
      </c>
      <c r="AB21" s="76"/>
      <c r="AC21" s="77"/>
      <c r="AD21" s="49"/>
      <c r="AE21" s="44">
        <v>157</v>
      </c>
      <c r="AF21" s="44" t="s">
        <v>1136</v>
      </c>
      <c r="AG21" s="151" t="s">
        <v>989</v>
      </c>
      <c r="AH21" s="80"/>
      <c r="AI21" s="81"/>
    </row>
    <row r="22" spans="1:35" ht="16" x14ac:dyDescent="0.2">
      <c r="A22" s="45">
        <v>61</v>
      </c>
      <c r="B22" s="41" t="s">
        <v>1155</v>
      </c>
      <c r="C22" s="151" t="s">
        <v>981</v>
      </c>
      <c r="D22" s="47"/>
      <c r="E22" s="63"/>
      <c r="F22" s="49"/>
      <c r="G22" s="41">
        <v>97</v>
      </c>
      <c r="H22" s="45" t="s">
        <v>1290</v>
      </c>
      <c r="I22" s="151" t="s">
        <v>984</v>
      </c>
      <c r="J22" s="48"/>
      <c r="K22" s="64"/>
      <c r="L22" s="49"/>
      <c r="M22" s="46">
        <v>147</v>
      </c>
      <c r="N22" s="46" t="s">
        <v>1248</v>
      </c>
      <c r="O22" s="151" t="s">
        <v>988</v>
      </c>
      <c r="P22" s="68"/>
      <c r="Q22" s="69"/>
      <c r="R22" s="49"/>
      <c r="S22" s="42">
        <v>62</v>
      </c>
      <c r="T22" s="42" t="s">
        <v>1167</v>
      </c>
      <c r="U22" s="151" t="s">
        <v>981</v>
      </c>
      <c r="V22" s="72"/>
      <c r="W22" s="73"/>
      <c r="X22" s="49"/>
      <c r="Y22" s="43">
        <v>50</v>
      </c>
      <c r="Z22" s="43" t="s">
        <v>1335</v>
      </c>
      <c r="AA22" s="151" t="s">
        <v>980</v>
      </c>
      <c r="AB22" s="76"/>
      <c r="AC22" s="77"/>
      <c r="AD22" s="49"/>
      <c r="AE22" s="44">
        <v>158</v>
      </c>
      <c r="AF22" s="44" t="s">
        <v>1137</v>
      </c>
      <c r="AG22" s="151" t="s">
        <v>989</v>
      </c>
      <c r="AH22" s="80"/>
      <c r="AI22" s="81"/>
    </row>
    <row r="23" spans="1:35" ht="16" x14ac:dyDescent="0.2">
      <c r="A23" s="45">
        <v>62</v>
      </c>
      <c r="B23" s="41" t="s">
        <v>1156</v>
      </c>
      <c r="C23" s="151" t="s">
        <v>981</v>
      </c>
      <c r="D23" s="47"/>
      <c r="E23" s="63"/>
      <c r="F23" s="49"/>
      <c r="G23" s="41">
        <v>98</v>
      </c>
      <c r="H23" s="45" t="s">
        <v>1291</v>
      </c>
      <c r="I23" s="151" t="s">
        <v>984</v>
      </c>
      <c r="J23" s="48"/>
      <c r="K23" s="64"/>
      <c r="L23" s="49"/>
      <c r="M23" s="46">
        <v>148</v>
      </c>
      <c r="N23" s="46" t="s">
        <v>1249</v>
      </c>
      <c r="O23" s="151" t="s">
        <v>988</v>
      </c>
      <c r="P23" s="68"/>
      <c r="Q23" s="69"/>
      <c r="R23" s="49"/>
      <c r="S23" s="42">
        <v>63</v>
      </c>
      <c r="T23" s="42" t="s">
        <v>1168</v>
      </c>
      <c r="U23" s="151" t="s">
        <v>981</v>
      </c>
      <c r="V23" s="72"/>
      <c r="W23" s="73"/>
      <c r="X23" s="49"/>
      <c r="Y23" s="43">
        <v>51</v>
      </c>
      <c r="Z23" s="43" t="s">
        <v>1336</v>
      </c>
      <c r="AA23" s="151" t="s">
        <v>980</v>
      </c>
      <c r="AB23" s="76"/>
      <c r="AC23" s="77"/>
      <c r="AD23" s="49"/>
      <c r="AE23" s="44">
        <v>159</v>
      </c>
      <c r="AF23" s="44" t="s">
        <v>1138</v>
      </c>
      <c r="AG23" s="151" t="s">
        <v>989</v>
      </c>
      <c r="AH23" s="80"/>
      <c r="AI23" s="81"/>
    </row>
    <row r="24" spans="1:35" ht="16" x14ac:dyDescent="0.2">
      <c r="A24" s="45">
        <v>63</v>
      </c>
      <c r="B24" s="41" t="s">
        <v>1157</v>
      </c>
      <c r="C24" s="151" t="s">
        <v>981</v>
      </c>
      <c r="D24" s="47"/>
      <c r="E24" s="63"/>
      <c r="F24" s="49"/>
      <c r="G24" s="41">
        <v>99</v>
      </c>
      <c r="H24" s="45" t="s">
        <v>1292</v>
      </c>
      <c r="I24" s="151" t="s">
        <v>984</v>
      </c>
      <c r="J24" s="48"/>
      <c r="K24" s="64"/>
      <c r="L24" s="49"/>
      <c r="M24" s="46">
        <v>149</v>
      </c>
      <c r="N24" s="46" t="s">
        <v>1250</v>
      </c>
      <c r="O24" s="151" t="s">
        <v>988</v>
      </c>
      <c r="P24" s="68"/>
      <c r="Q24" s="69"/>
      <c r="R24" s="49"/>
      <c r="S24" s="42">
        <v>64</v>
      </c>
      <c r="T24" s="42" t="s">
        <v>1169</v>
      </c>
      <c r="U24" s="151" t="s">
        <v>981</v>
      </c>
      <c r="V24" s="72"/>
      <c r="W24" s="73"/>
      <c r="X24" s="49"/>
      <c r="Y24" s="43">
        <v>52</v>
      </c>
      <c r="Z24" s="43" t="s">
        <v>1337</v>
      </c>
      <c r="AA24" s="151" t="s">
        <v>980</v>
      </c>
      <c r="AB24" s="76"/>
      <c r="AC24" s="77"/>
      <c r="AD24" s="49"/>
      <c r="AE24" s="44">
        <v>160</v>
      </c>
      <c r="AF24" s="44" t="s">
        <v>1139</v>
      </c>
      <c r="AG24" s="151" t="s">
        <v>989</v>
      </c>
      <c r="AH24" s="80"/>
      <c r="AI24" s="81"/>
    </row>
    <row r="25" spans="1:35" ht="16" x14ac:dyDescent="0.2">
      <c r="A25" s="45">
        <v>64</v>
      </c>
      <c r="B25" s="41" t="s">
        <v>1158</v>
      </c>
      <c r="C25" s="151" t="s">
        <v>981</v>
      </c>
      <c r="D25" s="47"/>
      <c r="E25" s="63"/>
      <c r="F25" s="49"/>
      <c r="G25" s="41">
        <v>100</v>
      </c>
      <c r="H25" s="45" t="s">
        <v>1293</v>
      </c>
      <c r="I25" s="151" t="s">
        <v>984</v>
      </c>
      <c r="J25" s="48"/>
      <c r="K25" s="64"/>
      <c r="L25" s="49"/>
      <c r="M25" s="46">
        <v>150</v>
      </c>
      <c r="N25" s="46" t="s">
        <v>1251</v>
      </c>
      <c r="O25" s="151" t="s">
        <v>988</v>
      </c>
      <c r="P25" s="68"/>
      <c r="Q25" s="69"/>
      <c r="R25" s="49"/>
      <c r="S25" s="42">
        <v>65</v>
      </c>
      <c r="T25" s="42" t="s">
        <v>1170</v>
      </c>
      <c r="U25" s="151" t="s">
        <v>981</v>
      </c>
      <c r="V25" s="72"/>
      <c r="W25" s="73"/>
      <c r="X25" s="49"/>
      <c r="Y25" s="43">
        <v>61</v>
      </c>
      <c r="Z25" s="43" t="s">
        <v>1172</v>
      </c>
      <c r="AA25" s="151" t="s">
        <v>981</v>
      </c>
      <c r="AB25" s="76"/>
      <c r="AC25" s="77"/>
      <c r="AD25" s="49"/>
      <c r="AE25" s="44">
        <v>161</v>
      </c>
      <c r="AF25" s="44" t="s">
        <v>1140</v>
      </c>
      <c r="AG25" s="151" t="s">
        <v>989</v>
      </c>
      <c r="AH25" s="80"/>
      <c r="AI25" s="81"/>
    </row>
    <row r="26" spans="1:35" ht="16" x14ac:dyDescent="0.2">
      <c r="A26" s="45">
        <v>65</v>
      </c>
      <c r="B26" s="41" t="s">
        <v>1159</v>
      </c>
      <c r="C26" s="151" t="s">
        <v>981</v>
      </c>
      <c r="D26" s="47"/>
      <c r="E26" s="63"/>
      <c r="F26" s="49"/>
      <c r="G26" s="41">
        <v>101</v>
      </c>
      <c r="H26" s="45" t="s">
        <v>1294</v>
      </c>
      <c r="I26" s="151" t="s">
        <v>984</v>
      </c>
      <c r="J26" s="48"/>
      <c r="K26" s="64"/>
      <c r="L26" s="49"/>
      <c r="M26" s="46">
        <v>151</v>
      </c>
      <c r="N26" s="46" t="s">
        <v>1252</v>
      </c>
      <c r="O26" s="151" t="s">
        <v>988</v>
      </c>
      <c r="P26" s="68"/>
      <c r="Q26" s="69"/>
      <c r="R26" s="49"/>
      <c r="S26" s="42">
        <v>66</v>
      </c>
      <c r="T26" s="42" t="s">
        <v>1171</v>
      </c>
      <c r="U26" s="151" t="s">
        <v>981</v>
      </c>
      <c r="V26" s="72"/>
      <c r="W26" s="73"/>
      <c r="X26" s="49"/>
      <c r="Y26" s="43">
        <v>62</v>
      </c>
      <c r="Z26" s="43" t="s">
        <v>1173</v>
      </c>
      <c r="AA26" s="151" t="s">
        <v>981</v>
      </c>
      <c r="AB26" s="76"/>
      <c r="AC26" s="77"/>
      <c r="AD26" s="49"/>
      <c r="AE26" s="44">
        <v>162</v>
      </c>
      <c r="AF26" s="44" t="s">
        <v>1141</v>
      </c>
      <c r="AG26" s="151" t="s">
        <v>989</v>
      </c>
      <c r="AH26" s="80"/>
      <c r="AI26" s="81"/>
    </row>
    <row r="27" spans="1:35" ht="16" x14ac:dyDescent="0.2">
      <c r="A27" s="45">
        <v>66</v>
      </c>
      <c r="B27" s="41" t="s">
        <v>1160</v>
      </c>
      <c r="C27" s="151" t="s">
        <v>981</v>
      </c>
      <c r="D27" s="47"/>
      <c r="E27" s="63"/>
      <c r="F27" s="49"/>
      <c r="G27" s="41">
        <v>102</v>
      </c>
      <c r="H27" s="45" t="s">
        <v>1295</v>
      </c>
      <c r="I27" s="151" t="s">
        <v>984</v>
      </c>
      <c r="J27" s="48"/>
      <c r="K27" s="64"/>
      <c r="L27" s="49"/>
      <c r="M27" s="46">
        <v>152</v>
      </c>
      <c r="N27" s="46" t="s">
        <v>1253</v>
      </c>
      <c r="O27" s="151" t="s">
        <v>988</v>
      </c>
      <c r="P27" s="68"/>
      <c r="Q27" s="69"/>
      <c r="R27" s="49"/>
      <c r="S27" s="41">
        <v>97</v>
      </c>
      <c r="T27" s="42" t="s">
        <v>1284</v>
      </c>
      <c r="U27" s="151" t="s">
        <v>984</v>
      </c>
      <c r="V27" s="72"/>
      <c r="W27" s="73"/>
      <c r="X27" s="49"/>
      <c r="Y27" s="43">
        <v>63</v>
      </c>
      <c r="Z27" s="43" t="s">
        <v>1174</v>
      </c>
      <c r="AA27" s="151" t="s">
        <v>981</v>
      </c>
      <c r="AB27" s="76"/>
      <c r="AC27" s="77"/>
      <c r="AD27" s="49"/>
      <c r="AE27" s="44">
        <v>163</v>
      </c>
      <c r="AF27" s="44" t="s">
        <v>1142</v>
      </c>
      <c r="AG27" s="151" t="s">
        <v>989</v>
      </c>
      <c r="AH27" s="80"/>
      <c r="AI27" s="81"/>
    </row>
    <row r="28" spans="1:35" ht="16" x14ac:dyDescent="0.2">
      <c r="A28" s="45">
        <v>67</v>
      </c>
      <c r="B28" s="41" t="s">
        <v>1161</v>
      </c>
      <c r="C28" s="151" t="s">
        <v>981</v>
      </c>
      <c r="D28" s="47"/>
      <c r="E28" s="63"/>
      <c r="F28" s="49"/>
      <c r="G28" s="45">
        <v>103</v>
      </c>
      <c r="H28" s="45" t="s">
        <v>1296</v>
      </c>
      <c r="I28" s="151" t="s">
        <v>984</v>
      </c>
      <c r="J28" s="48"/>
      <c r="K28" s="64"/>
      <c r="L28" s="49"/>
      <c r="M28" s="46">
        <v>157</v>
      </c>
      <c r="N28" s="46" t="s">
        <v>1127</v>
      </c>
      <c r="O28" s="151" t="s">
        <v>989</v>
      </c>
      <c r="P28" s="68"/>
      <c r="Q28" s="69"/>
      <c r="R28" s="49"/>
      <c r="S28" s="41">
        <v>98</v>
      </c>
      <c r="T28" s="42" t="s">
        <v>1285</v>
      </c>
      <c r="U28" s="151" t="s">
        <v>984</v>
      </c>
      <c r="V28" s="72"/>
      <c r="W28" s="73"/>
      <c r="X28" s="49"/>
      <c r="Y28" s="43">
        <v>64</v>
      </c>
      <c r="Z28" s="43" t="s">
        <v>1175</v>
      </c>
      <c r="AA28" s="151" t="s">
        <v>981</v>
      </c>
      <c r="AB28" s="76"/>
      <c r="AC28" s="77"/>
      <c r="AD28" s="49"/>
      <c r="AE28" s="44">
        <v>164</v>
      </c>
      <c r="AF28" s="44" t="s">
        <v>1143</v>
      </c>
      <c r="AG28" s="151" t="s">
        <v>989</v>
      </c>
      <c r="AH28" s="80"/>
      <c r="AI28" s="81"/>
    </row>
    <row r="29" spans="1:35" ht="16" x14ac:dyDescent="0.2">
      <c r="A29" s="45">
        <v>68</v>
      </c>
      <c r="B29" s="41" t="s">
        <v>1162</v>
      </c>
      <c r="C29" s="151" t="s">
        <v>981</v>
      </c>
      <c r="D29" s="47"/>
      <c r="E29" s="63"/>
      <c r="F29" s="49"/>
      <c r="G29" s="45">
        <v>104</v>
      </c>
      <c r="H29" s="45" t="s">
        <v>1297</v>
      </c>
      <c r="I29" s="151" t="s">
        <v>984</v>
      </c>
      <c r="J29" s="48"/>
      <c r="K29" s="64"/>
      <c r="L29" s="49"/>
      <c r="M29" s="46">
        <v>159</v>
      </c>
      <c r="N29" s="46" t="s">
        <v>1128</v>
      </c>
      <c r="O29" s="151" t="s">
        <v>989</v>
      </c>
      <c r="P29" s="68"/>
      <c r="Q29" s="69"/>
      <c r="R29" s="49"/>
      <c r="S29" s="41">
        <v>99</v>
      </c>
      <c r="T29" s="42" t="s">
        <v>1286</v>
      </c>
      <c r="U29" s="151" t="s">
        <v>984</v>
      </c>
      <c r="V29" s="72"/>
      <c r="W29" s="73"/>
      <c r="X29" s="49"/>
      <c r="Y29" s="41">
        <v>97</v>
      </c>
      <c r="Z29" s="154" t="s">
        <v>1301</v>
      </c>
      <c r="AA29" s="151" t="s">
        <v>984</v>
      </c>
      <c r="AB29" s="76"/>
      <c r="AC29" s="77"/>
      <c r="AD29" s="49"/>
      <c r="AE29" s="44">
        <v>217</v>
      </c>
      <c r="AF29" s="44" t="s">
        <v>1222</v>
      </c>
      <c r="AG29" s="151" t="s">
        <v>994</v>
      </c>
      <c r="AH29" s="80"/>
      <c r="AI29" s="81"/>
    </row>
    <row r="30" spans="1:35" ht="16" x14ac:dyDescent="0.2">
      <c r="A30" s="41">
        <v>73</v>
      </c>
      <c r="B30" s="41" t="s">
        <v>1006</v>
      </c>
      <c r="C30" s="151" t="s">
        <v>982</v>
      </c>
      <c r="D30" s="47"/>
      <c r="E30" s="63"/>
      <c r="F30" s="49"/>
      <c r="G30" s="45">
        <v>105</v>
      </c>
      <c r="H30" s="45" t="s">
        <v>1298</v>
      </c>
      <c r="I30" s="151" t="s">
        <v>984</v>
      </c>
      <c r="J30" s="48"/>
      <c r="K30" s="64"/>
      <c r="L30" s="49"/>
      <c r="M30" s="46">
        <v>160</v>
      </c>
      <c r="N30" s="46" t="s">
        <v>1129</v>
      </c>
      <c r="O30" s="151" t="s">
        <v>989</v>
      </c>
      <c r="P30" s="68"/>
      <c r="Q30" s="69"/>
      <c r="R30" s="49"/>
      <c r="S30" s="41">
        <v>100</v>
      </c>
      <c r="T30" s="42" t="s">
        <v>1287</v>
      </c>
      <c r="U30" s="151" t="s">
        <v>984</v>
      </c>
      <c r="V30" s="72"/>
      <c r="W30" s="73"/>
      <c r="X30" s="49"/>
      <c r="Y30" s="41">
        <v>98</v>
      </c>
      <c r="Z30" s="154" t="s">
        <v>1302</v>
      </c>
      <c r="AA30" s="151" t="s">
        <v>984</v>
      </c>
      <c r="AB30" s="76"/>
      <c r="AC30" s="77"/>
      <c r="AD30" s="49"/>
      <c r="AE30" s="44">
        <v>218</v>
      </c>
      <c r="AF30" s="44" t="s">
        <v>1223</v>
      </c>
      <c r="AG30" s="151" t="s">
        <v>994</v>
      </c>
      <c r="AH30" s="80"/>
      <c r="AI30" s="81"/>
    </row>
    <row r="31" spans="1:35" ht="16" x14ac:dyDescent="0.2">
      <c r="A31" s="41">
        <v>74</v>
      </c>
      <c r="B31" s="41" t="s">
        <v>1007</v>
      </c>
      <c r="C31" s="151" t="s">
        <v>982</v>
      </c>
      <c r="D31" s="47"/>
      <c r="E31" s="63"/>
      <c r="F31" s="49"/>
      <c r="G31" s="45">
        <v>106</v>
      </c>
      <c r="H31" s="45" t="s">
        <v>1299</v>
      </c>
      <c r="I31" s="151" t="s">
        <v>984</v>
      </c>
      <c r="J31" s="48"/>
      <c r="K31" s="64"/>
      <c r="L31" s="49"/>
      <c r="M31" s="46">
        <v>161</v>
      </c>
      <c r="N31" s="46" t="s">
        <v>1130</v>
      </c>
      <c r="O31" s="151" t="s">
        <v>989</v>
      </c>
      <c r="P31" s="68"/>
      <c r="Q31" s="69"/>
      <c r="R31" s="49"/>
      <c r="S31" s="41">
        <v>101</v>
      </c>
      <c r="T31" s="42" t="s">
        <v>1288</v>
      </c>
      <c r="U31" s="151" t="s">
        <v>984</v>
      </c>
      <c r="V31" s="72"/>
      <c r="W31" s="73"/>
      <c r="X31" s="49"/>
      <c r="Y31" s="41">
        <v>99</v>
      </c>
      <c r="Z31" s="154" t="s">
        <v>1303</v>
      </c>
      <c r="AA31" s="151" t="s">
        <v>984</v>
      </c>
      <c r="AB31" s="76"/>
      <c r="AC31" s="77"/>
      <c r="AD31" s="49"/>
      <c r="AE31" s="44">
        <v>219</v>
      </c>
      <c r="AF31" s="44" t="s">
        <v>1224</v>
      </c>
      <c r="AG31" s="151" t="s">
        <v>994</v>
      </c>
      <c r="AH31" s="80"/>
      <c r="AI31" s="81"/>
    </row>
    <row r="32" spans="1:35" ht="16" x14ac:dyDescent="0.2">
      <c r="A32" s="41">
        <v>75</v>
      </c>
      <c r="B32" s="41" t="s">
        <v>1008</v>
      </c>
      <c r="C32" s="151" t="s">
        <v>982</v>
      </c>
      <c r="D32" s="47"/>
      <c r="E32" s="63"/>
      <c r="F32" s="49"/>
      <c r="G32" s="41">
        <v>121</v>
      </c>
      <c r="H32" s="45"/>
      <c r="I32" s="151" t="s">
        <v>986</v>
      </c>
      <c r="J32" s="48"/>
      <c r="K32" s="64"/>
      <c r="L32" s="49"/>
      <c r="M32" s="46">
        <v>162</v>
      </c>
      <c r="N32" s="46" t="s">
        <v>1131</v>
      </c>
      <c r="O32" s="151" t="s">
        <v>989</v>
      </c>
      <c r="P32" s="68"/>
      <c r="Q32" s="69"/>
      <c r="R32" s="49"/>
      <c r="S32" s="41">
        <v>102</v>
      </c>
      <c r="T32" s="42" t="s">
        <v>1289</v>
      </c>
      <c r="U32" s="151" t="s">
        <v>984</v>
      </c>
      <c r="V32" s="72"/>
      <c r="W32" s="73"/>
      <c r="X32" s="49"/>
      <c r="Y32" s="41">
        <v>100</v>
      </c>
      <c r="Z32" s="154" t="s">
        <v>1304</v>
      </c>
      <c r="AA32" s="151" t="s">
        <v>984</v>
      </c>
      <c r="AB32" s="76"/>
      <c r="AC32" s="77"/>
      <c r="AD32" s="49"/>
      <c r="AE32" s="44">
        <v>220</v>
      </c>
      <c r="AF32" s="44" t="s">
        <v>1225</v>
      </c>
      <c r="AG32" s="151" t="s">
        <v>994</v>
      </c>
      <c r="AH32" s="80"/>
      <c r="AI32" s="81"/>
    </row>
    <row r="33" spans="1:35" ht="16" x14ac:dyDescent="0.2">
      <c r="A33" s="41">
        <v>76</v>
      </c>
      <c r="B33" s="41" t="s">
        <v>1009</v>
      </c>
      <c r="C33" s="151" t="s">
        <v>982</v>
      </c>
      <c r="D33" s="47"/>
      <c r="E33" s="63"/>
      <c r="F33" s="49"/>
      <c r="G33" s="41">
        <v>122</v>
      </c>
      <c r="H33" s="45"/>
      <c r="I33" s="151" t="s">
        <v>986</v>
      </c>
      <c r="J33" s="48"/>
      <c r="K33" s="64"/>
      <c r="L33" s="49"/>
      <c r="M33" s="46">
        <v>163</v>
      </c>
      <c r="N33" s="46" t="s">
        <v>1132</v>
      </c>
      <c r="O33" s="138" t="s">
        <v>989</v>
      </c>
      <c r="P33" s="68"/>
      <c r="Q33" s="69"/>
      <c r="R33" s="49"/>
      <c r="S33" s="42">
        <v>109</v>
      </c>
      <c r="T33" s="42" t="s">
        <v>1052</v>
      </c>
      <c r="U33" s="151" t="s">
        <v>985</v>
      </c>
      <c r="V33" s="72"/>
      <c r="W33" s="73"/>
      <c r="X33" s="49"/>
      <c r="Y33" s="41">
        <v>101</v>
      </c>
      <c r="Z33" s="154" t="s">
        <v>1305</v>
      </c>
      <c r="AA33" s="151" t="s">
        <v>984</v>
      </c>
      <c r="AB33" s="76"/>
      <c r="AC33" s="77"/>
      <c r="AD33" s="49"/>
      <c r="AE33" s="44">
        <v>221</v>
      </c>
      <c r="AF33" s="44" t="s">
        <v>1226</v>
      </c>
      <c r="AG33" s="151" t="s">
        <v>994</v>
      </c>
      <c r="AH33" s="80"/>
      <c r="AI33" s="81"/>
    </row>
    <row r="34" spans="1:35" ht="16" x14ac:dyDescent="0.2">
      <c r="A34" s="41">
        <v>77</v>
      </c>
      <c r="B34" s="41" t="s">
        <v>1010</v>
      </c>
      <c r="C34" s="151" t="s">
        <v>982</v>
      </c>
      <c r="D34" s="47"/>
      <c r="E34" s="63"/>
      <c r="F34" s="49"/>
      <c r="G34" s="41">
        <v>123</v>
      </c>
      <c r="H34" s="45"/>
      <c r="I34" s="151" t="s">
        <v>986</v>
      </c>
      <c r="J34" s="48"/>
      <c r="K34" s="64"/>
      <c r="L34" s="49"/>
      <c r="M34" s="46">
        <v>164</v>
      </c>
      <c r="N34" s="46" t="s">
        <v>1133</v>
      </c>
      <c r="O34" s="138" t="s">
        <v>989</v>
      </c>
      <c r="P34" s="68"/>
      <c r="Q34" s="69"/>
      <c r="R34" s="49"/>
      <c r="S34" s="42">
        <v>110</v>
      </c>
      <c r="T34" s="42" t="s">
        <v>1053</v>
      </c>
      <c r="U34" s="151" t="s">
        <v>985</v>
      </c>
      <c r="V34" s="72"/>
      <c r="W34" s="73"/>
      <c r="X34" s="49"/>
      <c r="Y34" s="41">
        <v>102</v>
      </c>
      <c r="Z34" s="43" t="s">
        <v>1300</v>
      </c>
      <c r="AA34" s="151" t="s">
        <v>984</v>
      </c>
      <c r="AB34" s="76"/>
      <c r="AC34" s="77"/>
      <c r="AD34" s="49"/>
      <c r="AE34" s="44">
        <v>222</v>
      </c>
      <c r="AF34" s="44" t="s">
        <v>1227</v>
      </c>
      <c r="AG34" s="151" t="s">
        <v>994</v>
      </c>
      <c r="AH34" s="80"/>
      <c r="AI34" s="81"/>
    </row>
    <row r="35" spans="1:35" ht="16" x14ac:dyDescent="0.2">
      <c r="A35" s="41">
        <v>97</v>
      </c>
      <c r="B35" s="41" t="s">
        <v>1278</v>
      </c>
      <c r="C35" s="151" t="s">
        <v>984</v>
      </c>
      <c r="D35" s="47"/>
      <c r="E35" s="63"/>
      <c r="F35" s="49"/>
      <c r="G35" s="41">
        <v>124</v>
      </c>
      <c r="H35" s="45"/>
      <c r="I35" s="151" t="s">
        <v>986</v>
      </c>
      <c r="J35" s="48"/>
      <c r="K35" s="64"/>
      <c r="L35" s="49"/>
      <c r="M35" s="46">
        <v>165</v>
      </c>
      <c r="N35" s="46" t="s">
        <v>1134</v>
      </c>
      <c r="O35" s="138" t="s">
        <v>989</v>
      </c>
      <c r="P35" s="68"/>
      <c r="Q35" s="69"/>
      <c r="R35" s="49"/>
      <c r="S35" s="42">
        <v>111</v>
      </c>
      <c r="T35" s="42" t="s">
        <v>1054</v>
      </c>
      <c r="U35" s="151" t="s">
        <v>985</v>
      </c>
      <c r="V35" s="72"/>
      <c r="W35" s="73"/>
      <c r="X35" s="49"/>
      <c r="Y35" s="43">
        <v>109</v>
      </c>
      <c r="Z35" s="43" t="s">
        <v>1058</v>
      </c>
      <c r="AA35" s="151" t="s">
        <v>985</v>
      </c>
      <c r="AB35" s="76"/>
      <c r="AC35" s="77"/>
      <c r="AD35" s="49"/>
      <c r="AE35" s="44">
        <v>229</v>
      </c>
      <c r="AF35" s="44" t="s">
        <v>1075</v>
      </c>
      <c r="AG35" s="151" t="s">
        <v>995</v>
      </c>
      <c r="AH35" s="80"/>
      <c r="AI35" s="81"/>
    </row>
    <row r="36" spans="1:35" ht="16" x14ac:dyDescent="0.2">
      <c r="A36" s="41">
        <v>98</v>
      </c>
      <c r="B36" s="41" t="s">
        <v>1279</v>
      </c>
      <c r="C36" s="151" t="s">
        <v>984</v>
      </c>
      <c r="D36" s="47"/>
      <c r="E36" s="63"/>
      <c r="F36" s="49"/>
      <c r="G36" s="41">
        <v>125</v>
      </c>
      <c r="H36" s="45"/>
      <c r="I36" s="151" t="s">
        <v>986</v>
      </c>
      <c r="J36" s="48"/>
      <c r="K36" s="64"/>
      <c r="L36" s="49"/>
      <c r="M36" s="46">
        <v>166</v>
      </c>
      <c r="N36" s="46" t="s">
        <v>1135</v>
      </c>
      <c r="O36" s="138" t="s">
        <v>989</v>
      </c>
      <c r="P36" s="68"/>
      <c r="Q36" s="69"/>
      <c r="R36" s="49"/>
      <c r="S36" s="42">
        <v>112</v>
      </c>
      <c r="T36" s="42" t="s">
        <v>1055</v>
      </c>
      <c r="U36" s="151" t="s">
        <v>985</v>
      </c>
      <c r="V36" s="72"/>
      <c r="W36" s="73"/>
      <c r="X36" s="49"/>
      <c r="Y36" s="43">
        <v>110</v>
      </c>
      <c r="Z36" s="43" t="s">
        <v>1059</v>
      </c>
      <c r="AA36" s="151" t="s">
        <v>985</v>
      </c>
      <c r="AB36" s="76"/>
      <c r="AC36" s="77"/>
      <c r="AD36" s="49"/>
      <c r="AE36" s="44">
        <v>230</v>
      </c>
      <c r="AF36" s="44" t="s">
        <v>1076</v>
      </c>
      <c r="AG36" s="151" t="s">
        <v>995</v>
      </c>
      <c r="AH36" s="80"/>
      <c r="AI36" s="81"/>
    </row>
    <row r="37" spans="1:35" ht="16" x14ac:dyDescent="0.2">
      <c r="A37" s="41">
        <v>99</v>
      </c>
      <c r="B37" s="41" t="s">
        <v>1280</v>
      </c>
      <c r="C37" s="151" t="s">
        <v>984</v>
      </c>
      <c r="D37" s="47"/>
      <c r="E37" s="63"/>
      <c r="F37" s="49"/>
      <c r="G37" s="41">
        <v>126</v>
      </c>
      <c r="H37" s="45"/>
      <c r="I37" s="151" t="s">
        <v>986</v>
      </c>
      <c r="J37" s="48"/>
      <c r="K37" s="64"/>
      <c r="L37" s="49"/>
      <c r="M37" s="46">
        <v>53</v>
      </c>
      <c r="N37" s="46" t="s">
        <v>1343</v>
      </c>
      <c r="O37" s="46" t="s">
        <v>980</v>
      </c>
      <c r="P37" s="68"/>
      <c r="Q37" s="69"/>
      <c r="R37" s="49"/>
      <c r="S37" s="42">
        <v>113</v>
      </c>
      <c r="T37" s="42" t="s">
        <v>1056</v>
      </c>
      <c r="U37" s="151" t="s">
        <v>985</v>
      </c>
      <c r="V37" s="72"/>
      <c r="W37" s="73"/>
      <c r="X37" s="49"/>
      <c r="Y37" s="43">
        <v>111</v>
      </c>
      <c r="Z37" s="43" t="s">
        <v>1060</v>
      </c>
      <c r="AA37" s="151" t="s">
        <v>985</v>
      </c>
      <c r="AB37" s="76"/>
      <c r="AC37" s="77"/>
      <c r="AD37" s="49"/>
      <c r="AE37" s="44">
        <v>231</v>
      </c>
      <c r="AF37" s="44" t="s">
        <v>1077</v>
      </c>
      <c r="AG37" s="151" t="s">
        <v>995</v>
      </c>
      <c r="AH37" s="80"/>
      <c r="AI37" s="81"/>
    </row>
    <row r="38" spans="1:35" ht="16" x14ac:dyDescent="0.2">
      <c r="A38" s="41">
        <v>100</v>
      </c>
      <c r="B38" s="41" t="s">
        <v>1281</v>
      </c>
      <c r="C38" s="151" t="s">
        <v>984</v>
      </c>
      <c r="D38" s="47"/>
      <c r="E38" s="63"/>
      <c r="F38" s="49"/>
      <c r="G38" s="41">
        <v>127</v>
      </c>
      <c r="H38" s="45"/>
      <c r="I38" s="151" t="s">
        <v>986</v>
      </c>
      <c r="J38" s="48"/>
      <c r="K38" s="64"/>
      <c r="L38" s="49"/>
      <c r="M38" s="46">
        <v>158</v>
      </c>
      <c r="N38" s="46" t="s">
        <v>1345</v>
      </c>
      <c r="O38" s="46" t="s">
        <v>989</v>
      </c>
      <c r="P38" s="68"/>
      <c r="Q38" s="69"/>
      <c r="R38" s="49"/>
      <c r="S38" s="42">
        <v>114</v>
      </c>
      <c r="T38" s="42" t="s">
        <v>1057</v>
      </c>
      <c r="U38" s="151" t="s">
        <v>985</v>
      </c>
      <c r="V38" s="72"/>
      <c r="W38" s="73"/>
      <c r="X38" s="49"/>
      <c r="Y38" s="43">
        <v>112</v>
      </c>
      <c r="Z38" s="43" t="s">
        <v>1061</v>
      </c>
      <c r="AA38" s="151" t="s">
        <v>985</v>
      </c>
      <c r="AB38" s="76"/>
      <c r="AC38" s="77"/>
      <c r="AD38" s="49"/>
      <c r="AE38" s="44">
        <v>232</v>
      </c>
      <c r="AF38" s="44" t="s">
        <v>1078</v>
      </c>
      <c r="AG38" s="151" t="s">
        <v>995</v>
      </c>
      <c r="AH38" s="80"/>
      <c r="AI38" s="81"/>
    </row>
    <row r="39" spans="1:35" ht="16" x14ac:dyDescent="0.2">
      <c r="A39" s="41">
        <v>101</v>
      </c>
      <c r="B39" s="41" t="s">
        <v>1282</v>
      </c>
      <c r="C39" s="151" t="s">
        <v>984</v>
      </c>
      <c r="D39" s="47"/>
      <c r="E39" s="63"/>
      <c r="F39" s="49"/>
      <c r="G39" s="41">
        <v>128</v>
      </c>
      <c r="H39" s="45"/>
      <c r="I39" s="151" t="s">
        <v>986</v>
      </c>
      <c r="J39" s="48"/>
      <c r="K39" s="64"/>
      <c r="L39" s="49"/>
      <c r="M39" s="46"/>
      <c r="N39" s="46"/>
      <c r="O39" s="46"/>
      <c r="P39" s="68"/>
      <c r="Q39" s="69"/>
      <c r="R39" s="49"/>
      <c r="S39" s="42">
        <v>145</v>
      </c>
      <c r="T39" s="42" t="s">
        <v>1254</v>
      </c>
      <c r="U39" s="151" t="s">
        <v>988</v>
      </c>
      <c r="V39" s="72"/>
      <c r="W39" s="73"/>
      <c r="X39" s="49"/>
      <c r="Y39" s="43">
        <v>113</v>
      </c>
      <c r="Z39" s="43" t="s">
        <v>1062</v>
      </c>
      <c r="AA39" s="151" t="s">
        <v>985</v>
      </c>
      <c r="AB39" s="76"/>
      <c r="AC39" s="77"/>
      <c r="AD39" s="49"/>
      <c r="AE39" s="44">
        <v>233</v>
      </c>
      <c r="AF39" s="44" t="s">
        <v>1079</v>
      </c>
      <c r="AG39" s="151" t="s">
        <v>995</v>
      </c>
      <c r="AH39" s="80"/>
      <c r="AI39" s="81"/>
    </row>
    <row r="40" spans="1:35" ht="16" x14ac:dyDescent="0.2">
      <c r="A40" s="41">
        <v>102</v>
      </c>
      <c r="B40" s="41" t="s">
        <v>1283</v>
      </c>
      <c r="C40" s="151" t="s">
        <v>984</v>
      </c>
      <c r="D40" s="47"/>
      <c r="E40" s="63"/>
      <c r="F40" s="49"/>
      <c r="G40" s="41">
        <v>129</v>
      </c>
      <c r="H40" s="45"/>
      <c r="I40" s="151" t="s">
        <v>986</v>
      </c>
      <c r="J40" s="48"/>
      <c r="K40" s="64"/>
      <c r="L40" s="49"/>
      <c r="M40" s="46"/>
      <c r="N40" s="46"/>
      <c r="O40" s="46"/>
      <c r="P40" s="68"/>
      <c r="Q40" s="69"/>
      <c r="R40" s="49"/>
      <c r="S40" s="42">
        <v>146</v>
      </c>
      <c r="T40" s="42" t="s">
        <v>1255</v>
      </c>
      <c r="U40" s="151" t="s">
        <v>988</v>
      </c>
      <c r="V40" s="72"/>
      <c r="W40" s="73"/>
      <c r="X40" s="49"/>
      <c r="Y40" s="43">
        <v>114</v>
      </c>
      <c r="Z40" s="43" t="s">
        <v>1063</v>
      </c>
      <c r="AA40" s="151" t="s">
        <v>985</v>
      </c>
      <c r="AB40" s="76"/>
      <c r="AC40" s="77"/>
      <c r="AD40" s="49"/>
      <c r="AE40" s="44">
        <v>234</v>
      </c>
      <c r="AF40" s="44" t="s">
        <v>1080</v>
      </c>
      <c r="AG40" s="151" t="s">
        <v>995</v>
      </c>
      <c r="AH40" s="80"/>
      <c r="AI40" s="81"/>
    </row>
    <row r="41" spans="1:35" ht="16" x14ac:dyDescent="0.2">
      <c r="A41" s="41">
        <v>121</v>
      </c>
      <c r="B41" s="41"/>
      <c r="C41" s="151" t="s">
        <v>986</v>
      </c>
      <c r="D41" s="47"/>
      <c r="E41" s="63"/>
      <c r="F41" s="49"/>
      <c r="G41" s="41">
        <v>130</v>
      </c>
      <c r="H41" s="45"/>
      <c r="I41" s="151" t="s">
        <v>986</v>
      </c>
      <c r="J41" s="48"/>
      <c r="K41" s="64"/>
      <c r="L41" s="49"/>
      <c r="M41" s="46"/>
      <c r="N41" s="46"/>
      <c r="O41" s="46"/>
      <c r="P41" s="68"/>
      <c r="Q41" s="69"/>
      <c r="R41" s="49"/>
      <c r="S41" s="42">
        <v>147</v>
      </c>
      <c r="T41" s="42" t="s">
        <v>1256</v>
      </c>
      <c r="U41" s="151" t="s">
        <v>988</v>
      </c>
      <c r="V41" s="72"/>
      <c r="W41" s="73"/>
      <c r="X41" s="49"/>
      <c r="Y41" s="43">
        <v>145</v>
      </c>
      <c r="Z41" s="43" t="s">
        <v>1262</v>
      </c>
      <c r="AA41" s="151" t="s">
        <v>988</v>
      </c>
      <c r="AB41" s="76"/>
      <c r="AC41" s="77"/>
      <c r="AD41" s="49"/>
      <c r="AE41" s="44">
        <v>153</v>
      </c>
      <c r="AF41" s="44" t="s">
        <v>1346</v>
      </c>
      <c r="AG41" s="44" t="s">
        <v>988</v>
      </c>
      <c r="AH41" s="80"/>
      <c r="AI41" s="81"/>
    </row>
    <row r="42" spans="1:35" ht="16" x14ac:dyDescent="0.2">
      <c r="A42" s="41">
        <v>122</v>
      </c>
      <c r="B42" s="41"/>
      <c r="C42" s="151" t="s">
        <v>986</v>
      </c>
      <c r="D42" s="47"/>
      <c r="E42" s="63"/>
      <c r="F42" s="49"/>
      <c r="G42" s="41">
        <v>131</v>
      </c>
      <c r="H42" s="45"/>
      <c r="I42" s="151" t="s">
        <v>986</v>
      </c>
      <c r="J42" s="48"/>
      <c r="K42" s="64"/>
      <c r="L42" s="49"/>
      <c r="M42" s="46"/>
      <c r="N42" s="46"/>
      <c r="O42" s="46"/>
      <c r="P42" s="68"/>
      <c r="Q42" s="69"/>
      <c r="R42" s="49"/>
      <c r="S42" s="42">
        <v>148</v>
      </c>
      <c r="T42" s="42" t="s">
        <v>1257</v>
      </c>
      <c r="U42" s="151" t="s">
        <v>988</v>
      </c>
      <c r="V42" s="72"/>
      <c r="W42" s="73"/>
      <c r="X42" s="49"/>
      <c r="Y42" s="43">
        <v>146</v>
      </c>
      <c r="Z42" s="43" t="s">
        <v>1263</v>
      </c>
      <c r="AA42" s="151" t="s">
        <v>988</v>
      </c>
      <c r="AB42" s="76"/>
      <c r="AC42" s="77"/>
      <c r="AD42" s="49"/>
      <c r="AE42" s="44"/>
      <c r="AF42" s="44"/>
      <c r="AG42" s="44"/>
      <c r="AH42" s="80"/>
      <c r="AI42" s="81"/>
    </row>
    <row r="43" spans="1:35" ht="16" x14ac:dyDescent="0.2">
      <c r="A43" s="41">
        <v>123</v>
      </c>
      <c r="B43" s="41"/>
      <c r="C43" s="151" t="s">
        <v>986</v>
      </c>
      <c r="D43" s="47"/>
      <c r="E43" s="63"/>
      <c r="F43" s="49"/>
      <c r="G43" s="41">
        <v>132</v>
      </c>
      <c r="H43" s="45"/>
      <c r="I43" s="151" t="s">
        <v>986</v>
      </c>
      <c r="J43" s="48"/>
      <c r="K43" s="64"/>
      <c r="L43" s="49"/>
      <c r="M43" s="46"/>
      <c r="N43" s="46"/>
      <c r="O43" s="46"/>
      <c r="P43" s="68"/>
      <c r="Q43" s="69"/>
      <c r="R43" s="49"/>
      <c r="S43" s="42">
        <v>149</v>
      </c>
      <c r="T43" s="42" t="s">
        <v>1258</v>
      </c>
      <c r="U43" s="151" t="s">
        <v>988</v>
      </c>
      <c r="V43" s="72"/>
      <c r="W43" s="73"/>
      <c r="X43" s="49"/>
      <c r="Y43" s="43">
        <v>147</v>
      </c>
      <c r="Z43" s="43" t="s">
        <v>1264</v>
      </c>
      <c r="AA43" s="151" t="s">
        <v>988</v>
      </c>
      <c r="AB43" s="76"/>
      <c r="AC43" s="77"/>
      <c r="AD43" s="49"/>
      <c r="AE43" s="44"/>
      <c r="AF43" s="44"/>
      <c r="AG43" s="44"/>
      <c r="AH43" s="80"/>
      <c r="AI43" s="81"/>
    </row>
    <row r="44" spans="1:35" ht="16" x14ac:dyDescent="0.2">
      <c r="A44" s="41">
        <v>124</v>
      </c>
      <c r="B44" s="41"/>
      <c r="C44" s="151" t="s">
        <v>986</v>
      </c>
      <c r="D44" s="47"/>
      <c r="E44" s="63"/>
      <c r="F44" s="49"/>
      <c r="G44" s="45">
        <v>133</v>
      </c>
      <c r="H44" s="45" t="s">
        <v>1032</v>
      </c>
      <c r="I44" s="151" t="s">
        <v>987</v>
      </c>
      <c r="J44" s="48"/>
      <c r="K44" s="64"/>
      <c r="L44" s="49"/>
      <c r="M44" s="46"/>
      <c r="N44" s="46"/>
      <c r="O44" s="46"/>
      <c r="P44" s="68"/>
      <c r="Q44" s="69"/>
      <c r="R44" s="49"/>
      <c r="S44" s="42">
        <v>150</v>
      </c>
      <c r="T44" s="42" t="s">
        <v>1259</v>
      </c>
      <c r="U44" s="151" t="s">
        <v>988</v>
      </c>
      <c r="V44" s="72"/>
      <c r="W44" s="73"/>
      <c r="X44" s="49"/>
      <c r="Y44" s="43">
        <v>148</v>
      </c>
      <c r="Z44" s="43" t="s">
        <v>1265</v>
      </c>
      <c r="AA44" s="151" t="s">
        <v>988</v>
      </c>
      <c r="AB44" s="76"/>
      <c r="AC44" s="77"/>
      <c r="AD44" s="49"/>
      <c r="AE44" s="44"/>
      <c r="AF44" s="44"/>
      <c r="AG44" s="44"/>
      <c r="AH44" s="80"/>
      <c r="AI44" s="81"/>
    </row>
    <row r="45" spans="1:35" ht="16" x14ac:dyDescent="0.2">
      <c r="A45" s="41">
        <v>125</v>
      </c>
      <c r="B45" s="41"/>
      <c r="C45" s="151" t="s">
        <v>986</v>
      </c>
      <c r="D45" s="47"/>
      <c r="E45" s="63"/>
      <c r="F45" s="49"/>
      <c r="G45" s="45">
        <v>134</v>
      </c>
      <c r="H45" s="45" t="s">
        <v>1033</v>
      </c>
      <c r="I45" s="151" t="s">
        <v>987</v>
      </c>
      <c r="J45" s="48"/>
      <c r="K45" s="64"/>
      <c r="L45" s="49"/>
      <c r="M45" s="46"/>
      <c r="N45" s="46"/>
      <c r="O45" s="46"/>
      <c r="P45" s="68"/>
      <c r="Q45" s="69"/>
      <c r="R45" s="49"/>
      <c r="S45" s="42">
        <v>151</v>
      </c>
      <c r="T45" s="42" t="s">
        <v>1260</v>
      </c>
      <c r="U45" s="151" t="s">
        <v>988</v>
      </c>
      <c r="V45" s="72"/>
      <c r="W45" s="73"/>
      <c r="X45" s="49"/>
      <c r="Y45" s="43">
        <v>149</v>
      </c>
      <c r="Z45" s="43" t="s">
        <v>1266</v>
      </c>
      <c r="AA45" s="151" t="s">
        <v>988</v>
      </c>
      <c r="AB45" s="76"/>
      <c r="AC45" s="77"/>
      <c r="AD45" s="49"/>
      <c r="AE45" s="44"/>
      <c r="AF45" s="44"/>
      <c r="AG45" s="44"/>
      <c r="AH45" s="80"/>
      <c r="AI45" s="81"/>
    </row>
    <row r="46" spans="1:35" ht="16" x14ac:dyDescent="0.2">
      <c r="A46" s="41">
        <v>126</v>
      </c>
      <c r="B46" s="41"/>
      <c r="C46" s="151" t="s">
        <v>986</v>
      </c>
      <c r="D46" s="47"/>
      <c r="E46" s="63"/>
      <c r="F46" s="49"/>
      <c r="G46" s="45">
        <v>135</v>
      </c>
      <c r="H46" s="45" t="s">
        <v>1034</v>
      </c>
      <c r="I46" s="151" t="s">
        <v>987</v>
      </c>
      <c r="J46" s="48"/>
      <c r="K46" s="64"/>
      <c r="L46" s="49"/>
      <c r="M46" s="46"/>
      <c r="N46" s="46"/>
      <c r="O46" s="46"/>
      <c r="P46" s="68"/>
      <c r="Q46" s="69"/>
      <c r="R46" s="49"/>
      <c r="S46" s="42">
        <v>152</v>
      </c>
      <c r="T46" s="42" t="s">
        <v>1261</v>
      </c>
      <c r="U46" s="151" t="s">
        <v>988</v>
      </c>
      <c r="V46" s="72"/>
      <c r="W46" s="73"/>
      <c r="X46" s="49"/>
      <c r="Y46" s="43">
        <v>150</v>
      </c>
      <c r="Z46" s="43" t="s">
        <v>1267</v>
      </c>
      <c r="AA46" s="151" t="s">
        <v>988</v>
      </c>
      <c r="AB46" s="76"/>
      <c r="AC46" s="77"/>
      <c r="AD46" s="49"/>
      <c r="AE46" s="44"/>
      <c r="AF46" s="44"/>
      <c r="AG46" s="44"/>
      <c r="AH46" s="80"/>
      <c r="AI46" s="81"/>
    </row>
    <row r="47" spans="1:35" ht="16" x14ac:dyDescent="0.2">
      <c r="A47" s="41">
        <v>127</v>
      </c>
      <c r="B47" s="41"/>
      <c r="C47" s="151" t="s">
        <v>986</v>
      </c>
      <c r="D47" s="47"/>
      <c r="E47" s="63"/>
      <c r="F47" s="49"/>
      <c r="G47" s="45">
        <v>136</v>
      </c>
      <c r="H47" s="45" t="s">
        <v>1035</v>
      </c>
      <c r="I47" s="151" t="s">
        <v>987</v>
      </c>
      <c r="J47" s="48"/>
      <c r="K47" s="64"/>
      <c r="L47" s="49"/>
      <c r="M47" s="46"/>
      <c r="N47" s="46"/>
      <c r="O47" s="46"/>
      <c r="P47" s="68"/>
      <c r="Q47" s="69"/>
      <c r="R47" s="49"/>
      <c r="S47" s="42">
        <v>217</v>
      </c>
      <c r="T47" s="42" t="s">
        <v>1210</v>
      </c>
      <c r="U47" s="151" t="s">
        <v>994</v>
      </c>
      <c r="V47" s="72"/>
      <c r="W47" s="73"/>
      <c r="X47" s="49"/>
      <c r="Y47" s="43">
        <v>151</v>
      </c>
      <c r="Z47" s="43" t="s">
        <v>1268</v>
      </c>
      <c r="AA47" s="151" t="s">
        <v>988</v>
      </c>
      <c r="AB47" s="76"/>
      <c r="AC47" s="77"/>
      <c r="AD47" s="49"/>
      <c r="AE47" s="44"/>
      <c r="AF47" s="44"/>
      <c r="AG47" s="44"/>
      <c r="AH47" s="80"/>
      <c r="AI47" s="81"/>
    </row>
    <row r="48" spans="1:35" ht="16" x14ac:dyDescent="0.2">
      <c r="A48" s="41">
        <v>128</v>
      </c>
      <c r="B48" s="41"/>
      <c r="C48" s="151" t="s">
        <v>986</v>
      </c>
      <c r="D48" s="47"/>
      <c r="E48" s="63"/>
      <c r="F48" s="49"/>
      <c r="G48" s="45">
        <v>137</v>
      </c>
      <c r="H48" s="45" t="s">
        <v>1036</v>
      </c>
      <c r="I48" s="151" t="s">
        <v>987</v>
      </c>
      <c r="J48" s="48"/>
      <c r="K48" s="64"/>
      <c r="L48" s="49"/>
      <c r="M48" s="46"/>
      <c r="N48" s="46"/>
      <c r="O48" s="46"/>
      <c r="P48" s="68"/>
      <c r="Q48" s="69"/>
      <c r="R48" s="49"/>
      <c r="S48" s="42">
        <v>218</v>
      </c>
      <c r="T48" s="42" t="s">
        <v>1211</v>
      </c>
      <c r="U48" s="151" t="s">
        <v>994</v>
      </c>
      <c r="V48" s="72"/>
      <c r="W48" s="73"/>
      <c r="X48" s="49"/>
      <c r="Y48" s="43">
        <v>152</v>
      </c>
      <c r="Z48" s="43" t="s">
        <v>1269</v>
      </c>
      <c r="AA48" s="151" t="s">
        <v>988</v>
      </c>
      <c r="AB48" s="76"/>
      <c r="AC48" s="77"/>
      <c r="AD48" s="49"/>
      <c r="AE48" s="44"/>
      <c r="AF48" s="44"/>
      <c r="AG48" s="44"/>
      <c r="AH48" s="80"/>
      <c r="AI48" s="81"/>
    </row>
    <row r="49" spans="1:35" ht="16" x14ac:dyDescent="0.2">
      <c r="A49" s="41">
        <v>129</v>
      </c>
      <c r="B49" s="41"/>
      <c r="C49" s="151" t="s">
        <v>986</v>
      </c>
      <c r="D49" s="47"/>
      <c r="E49" s="63"/>
      <c r="F49" s="49"/>
      <c r="G49" s="45">
        <v>138</v>
      </c>
      <c r="H49" s="45" t="s">
        <v>1037</v>
      </c>
      <c r="I49" s="151" t="s">
        <v>987</v>
      </c>
      <c r="J49" s="48"/>
      <c r="K49" s="64"/>
      <c r="L49" s="49"/>
      <c r="M49" s="46"/>
      <c r="N49" s="46"/>
      <c r="O49" s="46"/>
      <c r="P49" s="68"/>
      <c r="Q49" s="69"/>
      <c r="R49" s="49"/>
      <c r="S49" s="42">
        <v>219</v>
      </c>
      <c r="T49" s="42" t="s">
        <v>1212</v>
      </c>
      <c r="U49" s="151" t="s">
        <v>994</v>
      </c>
      <c r="V49" s="72"/>
      <c r="W49" s="73"/>
      <c r="X49" s="49"/>
      <c r="Y49" s="43">
        <v>193</v>
      </c>
      <c r="Z49" s="43" t="s">
        <v>1017</v>
      </c>
      <c r="AA49" s="151" t="s">
        <v>992</v>
      </c>
      <c r="AB49" s="76"/>
      <c r="AC49" s="77"/>
      <c r="AD49" s="49"/>
      <c r="AE49" s="44"/>
      <c r="AF49" s="44"/>
      <c r="AG49" s="44"/>
      <c r="AH49" s="80"/>
      <c r="AI49" s="81"/>
    </row>
    <row r="50" spans="1:35" ht="16" x14ac:dyDescent="0.2">
      <c r="A50" s="41">
        <v>130</v>
      </c>
      <c r="B50" s="41"/>
      <c r="C50" s="151" t="s">
        <v>986</v>
      </c>
      <c r="D50" s="47"/>
      <c r="E50" s="63"/>
      <c r="F50" s="49"/>
      <c r="G50" s="45">
        <v>139</v>
      </c>
      <c r="H50" s="45" t="s">
        <v>1038</v>
      </c>
      <c r="I50" s="151" t="s">
        <v>987</v>
      </c>
      <c r="J50" s="48"/>
      <c r="K50" s="64"/>
      <c r="L50" s="49"/>
      <c r="M50" s="46"/>
      <c r="N50" s="46"/>
      <c r="O50" s="46"/>
      <c r="P50" s="68"/>
      <c r="Q50" s="69"/>
      <c r="R50" s="49"/>
      <c r="S50" s="42">
        <v>220</v>
      </c>
      <c r="T50" s="42" t="s">
        <v>1213</v>
      </c>
      <c r="U50" s="138" t="s">
        <v>994</v>
      </c>
      <c r="V50" s="72"/>
      <c r="W50" s="73"/>
      <c r="X50" s="49"/>
      <c r="Y50" s="43">
        <v>194</v>
      </c>
      <c r="Z50" s="43" t="s">
        <v>1018</v>
      </c>
      <c r="AA50" s="151" t="s">
        <v>992</v>
      </c>
      <c r="AB50" s="76"/>
      <c r="AC50" s="77"/>
      <c r="AD50" s="49"/>
      <c r="AE50" s="44"/>
      <c r="AF50" s="44"/>
      <c r="AG50" s="44"/>
      <c r="AH50" s="80"/>
      <c r="AI50" s="81"/>
    </row>
    <row r="51" spans="1:35" ht="16" x14ac:dyDescent="0.2">
      <c r="A51" s="41">
        <v>131</v>
      </c>
      <c r="B51" s="41"/>
      <c r="C51" s="151" t="s">
        <v>986</v>
      </c>
      <c r="D51" s="47"/>
      <c r="E51" s="63"/>
      <c r="F51" s="49"/>
      <c r="G51" s="45">
        <v>140</v>
      </c>
      <c r="H51" s="45" t="s">
        <v>1039</v>
      </c>
      <c r="I51" s="151" t="s">
        <v>987</v>
      </c>
      <c r="J51" s="48"/>
      <c r="K51" s="64"/>
      <c r="L51" s="49"/>
      <c r="M51" s="46"/>
      <c r="N51" s="46"/>
      <c r="O51" s="46"/>
      <c r="P51" s="68"/>
      <c r="Q51" s="69"/>
      <c r="R51" s="49"/>
      <c r="S51" s="42">
        <v>221</v>
      </c>
      <c r="T51" s="42" t="s">
        <v>1214</v>
      </c>
      <c r="U51" s="138" t="s">
        <v>994</v>
      </c>
      <c r="V51" s="72"/>
      <c r="W51" s="73"/>
      <c r="X51" s="49"/>
      <c r="Y51" s="43">
        <v>195</v>
      </c>
      <c r="Z51" s="43" t="s">
        <v>1019</v>
      </c>
      <c r="AA51" s="151" t="s">
        <v>992</v>
      </c>
      <c r="AB51" s="76"/>
      <c r="AC51" s="77"/>
      <c r="AD51" s="49"/>
      <c r="AE51" s="44"/>
      <c r="AF51" s="44"/>
      <c r="AG51" s="44"/>
      <c r="AH51" s="80"/>
      <c r="AI51" s="81"/>
    </row>
    <row r="52" spans="1:35" ht="16" x14ac:dyDescent="0.2">
      <c r="A52" s="41">
        <v>132</v>
      </c>
      <c r="B52" s="41"/>
      <c r="C52" s="151" t="s">
        <v>986</v>
      </c>
      <c r="D52" s="47"/>
      <c r="E52" s="63"/>
      <c r="F52" s="49"/>
      <c r="G52" s="45">
        <v>141</v>
      </c>
      <c r="H52" s="45" t="s">
        <v>1209</v>
      </c>
      <c r="I52" s="151" t="s">
        <v>987</v>
      </c>
      <c r="J52" s="48"/>
      <c r="K52" s="64"/>
      <c r="L52" s="49"/>
      <c r="M52" s="46"/>
      <c r="N52" s="46"/>
      <c r="O52" s="46"/>
      <c r="P52" s="68"/>
      <c r="Q52" s="69"/>
      <c r="R52" s="49"/>
      <c r="S52" s="42">
        <v>222</v>
      </c>
      <c r="T52" s="42" t="s">
        <v>1215</v>
      </c>
      <c r="U52" s="138" t="s">
        <v>994</v>
      </c>
      <c r="V52" s="72"/>
      <c r="W52" s="73"/>
      <c r="X52" s="49"/>
      <c r="Y52" s="43">
        <v>196</v>
      </c>
      <c r="Z52" s="43" t="s">
        <v>1020</v>
      </c>
      <c r="AA52" s="151" t="s">
        <v>992</v>
      </c>
      <c r="AB52" s="76"/>
      <c r="AC52" s="77"/>
      <c r="AD52" s="49"/>
      <c r="AE52" s="44"/>
      <c r="AF52" s="44"/>
      <c r="AG52" s="44"/>
      <c r="AH52" s="80"/>
      <c r="AI52" s="81"/>
    </row>
    <row r="53" spans="1:35" ht="16" x14ac:dyDescent="0.2">
      <c r="A53" s="41">
        <v>133</v>
      </c>
      <c r="B53" s="41" t="s">
        <v>1023</v>
      </c>
      <c r="C53" s="151" t="s">
        <v>987</v>
      </c>
      <c r="D53" s="47"/>
      <c r="E53" s="63"/>
      <c r="F53" s="49"/>
      <c r="G53" s="45">
        <v>145</v>
      </c>
      <c r="H53" s="45" t="s">
        <v>1237</v>
      </c>
      <c r="I53" s="151" t="s">
        <v>988</v>
      </c>
      <c r="J53" s="48"/>
      <c r="K53" s="64"/>
      <c r="L53" s="49"/>
      <c r="M53" s="46"/>
      <c r="N53" s="46"/>
      <c r="O53" s="46"/>
      <c r="P53" s="68"/>
      <c r="Q53" s="69"/>
      <c r="R53" s="49"/>
      <c r="S53" s="42">
        <v>223</v>
      </c>
      <c r="T53" s="42" t="s">
        <v>1216</v>
      </c>
      <c r="U53" s="138" t="s">
        <v>994</v>
      </c>
      <c r="V53" s="72"/>
      <c r="W53" s="73"/>
      <c r="X53" s="49"/>
      <c r="Y53" s="43">
        <v>197</v>
      </c>
      <c r="Z53" s="43" t="s">
        <v>1021</v>
      </c>
      <c r="AA53" s="151" t="s">
        <v>992</v>
      </c>
      <c r="AB53" s="76"/>
      <c r="AC53" s="77"/>
      <c r="AD53" s="49"/>
      <c r="AE53" s="44"/>
      <c r="AF53" s="44"/>
      <c r="AG53" s="44"/>
      <c r="AH53" s="80"/>
      <c r="AI53" s="81"/>
    </row>
    <row r="54" spans="1:35" ht="16" x14ac:dyDescent="0.2">
      <c r="A54" s="41">
        <v>134</v>
      </c>
      <c r="B54" s="41" t="s">
        <v>1024</v>
      </c>
      <c r="C54" s="151" t="s">
        <v>987</v>
      </c>
      <c r="D54" s="47"/>
      <c r="E54" s="63"/>
      <c r="F54" s="49"/>
      <c r="G54" s="45">
        <v>146</v>
      </c>
      <c r="H54" s="45" t="s">
        <v>1238</v>
      </c>
      <c r="I54" s="151" t="s">
        <v>988</v>
      </c>
      <c r="J54" s="48"/>
      <c r="K54" s="64"/>
      <c r="L54" s="49"/>
      <c r="M54" s="46"/>
      <c r="N54" s="46"/>
      <c r="O54" s="46"/>
      <c r="P54" s="68"/>
      <c r="Q54" s="69"/>
      <c r="R54" s="49"/>
      <c r="S54" s="42">
        <v>229</v>
      </c>
      <c r="T54" s="42" t="s">
        <v>1064</v>
      </c>
      <c r="U54" s="138" t="s">
        <v>995</v>
      </c>
      <c r="V54" s="72"/>
      <c r="W54" s="73"/>
      <c r="X54" s="49"/>
      <c r="Y54" s="43">
        <v>198</v>
      </c>
      <c r="Z54" s="156" t="s">
        <v>1022</v>
      </c>
      <c r="AA54" s="138" t="s">
        <v>992</v>
      </c>
      <c r="AB54" s="76"/>
      <c r="AC54" s="77"/>
      <c r="AD54" s="49"/>
      <c r="AE54" s="44"/>
      <c r="AF54" s="44"/>
      <c r="AG54" s="44"/>
      <c r="AH54" s="80"/>
      <c r="AI54" s="81"/>
    </row>
    <row r="55" spans="1:35" ht="16" x14ac:dyDescent="0.2">
      <c r="A55" s="41">
        <v>135</v>
      </c>
      <c r="B55" s="41" t="s">
        <v>1025</v>
      </c>
      <c r="C55" s="151" t="s">
        <v>987</v>
      </c>
      <c r="D55" s="47"/>
      <c r="E55" s="63"/>
      <c r="F55" s="49"/>
      <c r="G55" s="45">
        <v>147</v>
      </c>
      <c r="H55" s="45" t="s">
        <v>1239</v>
      </c>
      <c r="I55" s="151" t="s">
        <v>988</v>
      </c>
      <c r="J55" s="48"/>
      <c r="K55" s="64"/>
      <c r="L55" s="49"/>
      <c r="M55" s="46"/>
      <c r="N55" s="46"/>
      <c r="O55" s="46"/>
      <c r="P55" s="68"/>
      <c r="Q55" s="69"/>
      <c r="R55" s="49"/>
      <c r="S55" s="42">
        <v>230</v>
      </c>
      <c r="T55" s="42" t="s">
        <v>1065</v>
      </c>
      <c r="U55" s="138" t="s">
        <v>995</v>
      </c>
      <c r="V55" s="72"/>
      <c r="W55" s="73"/>
      <c r="X55" s="49"/>
      <c r="Y55" s="43">
        <v>217</v>
      </c>
      <c r="Z55" s="155" t="s">
        <v>1217</v>
      </c>
      <c r="AA55" s="138" t="s">
        <v>994</v>
      </c>
      <c r="AB55" s="76"/>
      <c r="AC55" s="77"/>
      <c r="AD55" s="49"/>
      <c r="AE55" s="44"/>
      <c r="AF55" s="44"/>
      <c r="AG55" s="44"/>
      <c r="AH55" s="80"/>
      <c r="AI55" s="81"/>
    </row>
    <row r="56" spans="1:35" ht="16" x14ac:dyDescent="0.2">
      <c r="A56" s="41">
        <v>136</v>
      </c>
      <c r="B56" s="41" t="s">
        <v>1026</v>
      </c>
      <c r="C56" s="151" t="s">
        <v>987</v>
      </c>
      <c r="D56" s="47"/>
      <c r="E56" s="63"/>
      <c r="F56" s="49"/>
      <c r="G56" s="45">
        <v>148</v>
      </c>
      <c r="H56" s="45" t="s">
        <v>1240</v>
      </c>
      <c r="I56" s="151" t="s">
        <v>988</v>
      </c>
      <c r="J56" s="48"/>
      <c r="K56" s="64"/>
      <c r="L56" s="49"/>
      <c r="M56" s="46"/>
      <c r="N56" s="46"/>
      <c r="O56" s="46"/>
      <c r="P56" s="68"/>
      <c r="Q56" s="69"/>
      <c r="R56" s="49"/>
      <c r="S56" s="42">
        <v>231</v>
      </c>
      <c r="T56" s="42" t="s">
        <v>1066</v>
      </c>
      <c r="U56" s="138" t="s">
        <v>995</v>
      </c>
      <c r="V56" s="72"/>
      <c r="W56" s="73"/>
      <c r="X56" s="49"/>
      <c r="Y56" s="43">
        <v>218</v>
      </c>
      <c r="Z56" s="155" t="s">
        <v>1218</v>
      </c>
      <c r="AA56" s="138" t="s">
        <v>994</v>
      </c>
      <c r="AB56" s="76"/>
      <c r="AC56" s="77"/>
      <c r="AD56" s="49"/>
      <c r="AE56" s="44"/>
      <c r="AF56" s="44"/>
      <c r="AG56" s="44"/>
      <c r="AH56" s="80"/>
      <c r="AI56" s="81"/>
    </row>
    <row r="57" spans="1:35" ht="16" x14ac:dyDescent="0.2">
      <c r="A57" s="41">
        <v>137</v>
      </c>
      <c r="B57" s="41" t="s">
        <v>1027</v>
      </c>
      <c r="C57" s="151" t="s">
        <v>987</v>
      </c>
      <c r="D57" s="47"/>
      <c r="E57" s="63"/>
      <c r="F57" s="49"/>
      <c r="G57" s="45">
        <v>149</v>
      </c>
      <c r="H57" s="45" t="s">
        <v>1241</v>
      </c>
      <c r="I57" s="138" t="s">
        <v>988</v>
      </c>
      <c r="J57" s="48"/>
      <c r="K57" s="64"/>
      <c r="L57" s="49"/>
      <c r="M57" s="46"/>
      <c r="N57" s="46"/>
      <c r="O57" s="46"/>
      <c r="P57" s="68"/>
      <c r="Q57" s="69"/>
      <c r="R57" s="49"/>
      <c r="S57" s="42">
        <v>232</v>
      </c>
      <c r="T57" s="42" t="s">
        <v>1067</v>
      </c>
      <c r="U57" s="138" t="s">
        <v>995</v>
      </c>
      <c r="V57" s="72"/>
      <c r="W57" s="73"/>
      <c r="X57" s="49"/>
      <c r="Y57" s="43">
        <v>219</v>
      </c>
      <c r="Z57" s="155" t="s">
        <v>1219</v>
      </c>
      <c r="AA57" s="138" t="s">
        <v>994</v>
      </c>
      <c r="AB57" s="76"/>
      <c r="AC57" s="77"/>
      <c r="AD57" s="49"/>
      <c r="AE57" s="44"/>
      <c r="AF57" s="44"/>
      <c r="AG57" s="44"/>
      <c r="AH57" s="80"/>
      <c r="AI57" s="81"/>
    </row>
    <row r="58" spans="1:35" ht="16" x14ac:dyDescent="0.2">
      <c r="A58" s="41">
        <v>138</v>
      </c>
      <c r="B58" s="41" t="s">
        <v>1028</v>
      </c>
      <c r="C58" s="151" t="s">
        <v>987</v>
      </c>
      <c r="D58" s="47"/>
      <c r="E58" s="63"/>
      <c r="F58" s="49"/>
      <c r="G58" s="45">
        <v>150</v>
      </c>
      <c r="H58" s="45" t="s">
        <v>1242</v>
      </c>
      <c r="I58" s="138" t="s">
        <v>988</v>
      </c>
      <c r="J58" s="48"/>
      <c r="K58" s="64"/>
      <c r="L58" s="49"/>
      <c r="M58" s="46"/>
      <c r="N58" s="46"/>
      <c r="O58" s="46"/>
      <c r="P58" s="68"/>
      <c r="Q58" s="69"/>
      <c r="R58" s="49"/>
      <c r="S58" s="42">
        <v>233</v>
      </c>
      <c r="T58" s="42" t="s">
        <v>1068</v>
      </c>
      <c r="U58" s="138" t="s">
        <v>995</v>
      </c>
      <c r="V58" s="72"/>
      <c r="W58" s="73"/>
      <c r="X58" s="49"/>
      <c r="Y58" s="43">
        <v>220</v>
      </c>
      <c r="Z58" s="155" t="s">
        <v>1220</v>
      </c>
      <c r="AA58" s="138" t="s">
        <v>994</v>
      </c>
      <c r="AB58" s="76"/>
      <c r="AC58" s="77"/>
      <c r="AD58" s="49"/>
      <c r="AE58" s="44"/>
      <c r="AF58" s="44"/>
      <c r="AG58" s="44"/>
      <c r="AH58" s="80"/>
      <c r="AI58" s="81"/>
    </row>
    <row r="59" spans="1:35" ht="16" x14ac:dyDescent="0.2">
      <c r="A59" s="41">
        <v>139</v>
      </c>
      <c r="B59" s="41" t="s">
        <v>1029</v>
      </c>
      <c r="C59" s="151" t="s">
        <v>987</v>
      </c>
      <c r="D59" s="47"/>
      <c r="E59" s="63"/>
      <c r="F59" s="49"/>
      <c r="G59" s="45">
        <v>151</v>
      </c>
      <c r="H59" s="45" t="s">
        <v>1243</v>
      </c>
      <c r="I59" s="138" t="s">
        <v>988</v>
      </c>
      <c r="J59" s="48"/>
      <c r="K59" s="64"/>
      <c r="L59" s="49"/>
      <c r="M59" s="46"/>
      <c r="N59" s="46"/>
      <c r="O59" s="46"/>
      <c r="P59" s="68"/>
      <c r="Q59" s="69"/>
      <c r="R59" s="49"/>
      <c r="S59" s="42">
        <v>234</v>
      </c>
      <c r="T59" s="42" t="s">
        <v>1069</v>
      </c>
      <c r="U59" s="138" t="s">
        <v>995</v>
      </c>
      <c r="V59" s="72"/>
      <c r="W59" s="73"/>
      <c r="X59" s="49"/>
      <c r="Y59" s="43">
        <v>221</v>
      </c>
      <c r="Z59" s="43" t="s">
        <v>1221</v>
      </c>
      <c r="AA59" s="138" t="s">
        <v>994</v>
      </c>
      <c r="AB59" s="76"/>
      <c r="AC59" s="77"/>
      <c r="AD59" s="49"/>
      <c r="AE59" s="44"/>
      <c r="AF59" s="44"/>
      <c r="AG59" s="44"/>
      <c r="AH59" s="80"/>
      <c r="AI59" s="81"/>
    </row>
    <row r="60" spans="1:35" ht="16" x14ac:dyDescent="0.2">
      <c r="A60" s="41">
        <v>140</v>
      </c>
      <c r="B60" s="41" t="s">
        <v>1030</v>
      </c>
      <c r="C60" s="151" t="s">
        <v>987</v>
      </c>
      <c r="D60" s="47"/>
      <c r="E60" s="63"/>
      <c r="F60" s="49"/>
      <c r="G60" s="45">
        <v>152</v>
      </c>
      <c r="H60" s="45" t="s">
        <v>1244</v>
      </c>
      <c r="I60" s="138" t="s">
        <v>988</v>
      </c>
      <c r="J60" s="48"/>
      <c r="K60" s="64"/>
      <c r="L60" s="49"/>
      <c r="M60" s="46"/>
      <c r="N60" s="46"/>
      <c r="O60" s="46"/>
      <c r="P60" s="68"/>
      <c r="Q60" s="69"/>
      <c r="R60" s="49"/>
      <c r="S60" s="42">
        <v>18</v>
      </c>
      <c r="T60" s="42" t="s">
        <v>1347</v>
      </c>
      <c r="U60" s="42" t="s">
        <v>977</v>
      </c>
      <c r="V60" s="72"/>
      <c r="W60" s="73"/>
      <c r="X60" s="49"/>
      <c r="Y60" s="43">
        <v>229</v>
      </c>
      <c r="Z60" s="43" t="s">
        <v>1070</v>
      </c>
      <c r="AA60" s="138" t="s">
        <v>995</v>
      </c>
      <c r="AB60" s="76"/>
      <c r="AC60" s="77"/>
      <c r="AD60" s="49"/>
      <c r="AE60" s="44"/>
      <c r="AF60" s="44"/>
      <c r="AG60" s="44"/>
      <c r="AH60" s="80"/>
      <c r="AI60" s="81"/>
    </row>
    <row r="61" spans="1:35" ht="16" x14ac:dyDescent="0.2">
      <c r="A61" s="41">
        <v>141</v>
      </c>
      <c r="B61" s="41" t="s">
        <v>1031</v>
      </c>
      <c r="C61" s="151" t="s">
        <v>987</v>
      </c>
      <c r="D61" s="47"/>
      <c r="E61" s="63"/>
      <c r="F61" s="49"/>
      <c r="G61" s="45">
        <v>153</v>
      </c>
      <c r="H61" s="45" t="s">
        <v>1245</v>
      </c>
      <c r="I61" s="138" t="s">
        <v>988</v>
      </c>
      <c r="J61" s="48"/>
      <c r="K61" s="64"/>
      <c r="L61" s="49"/>
      <c r="M61" s="46"/>
      <c r="N61" s="46"/>
      <c r="O61" s="46"/>
      <c r="P61" s="68"/>
      <c r="Q61" s="69"/>
      <c r="R61" s="49"/>
      <c r="S61" s="42">
        <v>67</v>
      </c>
      <c r="T61" s="42" t="s">
        <v>1348</v>
      </c>
      <c r="U61" s="42" t="s">
        <v>981</v>
      </c>
      <c r="V61" s="72"/>
      <c r="W61" s="73"/>
      <c r="X61" s="49"/>
      <c r="Y61" s="43">
        <v>230</v>
      </c>
      <c r="Z61" s="43" t="s">
        <v>1071</v>
      </c>
      <c r="AA61" s="138" t="s">
        <v>995</v>
      </c>
      <c r="AB61" s="76"/>
      <c r="AC61" s="77"/>
      <c r="AD61" s="49"/>
      <c r="AE61" s="44"/>
      <c r="AF61" s="44"/>
      <c r="AG61" s="44"/>
      <c r="AH61" s="80"/>
      <c r="AI61" s="81"/>
    </row>
    <row r="62" spans="1:35" ht="16" x14ac:dyDescent="0.2">
      <c r="A62" s="41">
        <v>145</v>
      </c>
      <c r="B62" s="41" t="s">
        <v>1230</v>
      </c>
      <c r="C62" s="151" t="s">
        <v>988</v>
      </c>
      <c r="D62" s="47"/>
      <c r="E62" s="63"/>
      <c r="F62" s="49"/>
      <c r="G62" s="45">
        <v>157</v>
      </c>
      <c r="H62" s="45" t="s">
        <v>1118</v>
      </c>
      <c r="I62" s="138" t="s">
        <v>989</v>
      </c>
      <c r="J62" s="48"/>
      <c r="K62" s="64"/>
      <c r="L62" s="49"/>
      <c r="M62" s="46"/>
      <c r="N62" s="46"/>
      <c r="O62" s="46"/>
      <c r="P62" s="68"/>
      <c r="Q62" s="69"/>
      <c r="R62" s="49"/>
      <c r="S62" s="42">
        <v>1</v>
      </c>
      <c r="T62" s="42" t="s">
        <v>1349</v>
      </c>
      <c r="U62" s="42" t="s">
        <v>976</v>
      </c>
      <c r="V62" s="72"/>
      <c r="W62" s="73"/>
      <c r="X62" s="49"/>
      <c r="Y62" s="43">
        <v>232</v>
      </c>
      <c r="Z62" s="43" t="s">
        <v>1072</v>
      </c>
      <c r="AA62" s="138" t="s">
        <v>995</v>
      </c>
      <c r="AB62" s="76"/>
      <c r="AC62" s="77"/>
      <c r="AD62" s="49"/>
      <c r="AE62" s="44"/>
      <c r="AF62" s="44"/>
      <c r="AG62" s="44"/>
      <c r="AH62" s="80"/>
      <c r="AI62" s="81"/>
    </row>
    <row r="63" spans="1:35" ht="16" x14ac:dyDescent="0.2">
      <c r="A63" s="41">
        <v>146</v>
      </c>
      <c r="B63" s="41" t="s">
        <v>1231</v>
      </c>
      <c r="C63" s="151" t="s">
        <v>988</v>
      </c>
      <c r="D63" s="47"/>
      <c r="E63" s="63"/>
      <c r="F63" s="49"/>
      <c r="G63" s="45">
        <v>158</v>
      </c>
      <c r="H63" s="45" t="s">
        <v>1119</v>
      </c>
      <c r="I63" s="138" t="s">
        <v>989</v>
      </c>
      <c r="J63" s="48"/>
      <c r="K63" s="64"/>
      <c r="L63" s="49"/>
      <c r="M63" s="46"/>
      <c r="N63" s="46"/>
      <c r="O63" s="46"/>
      <c r="P63" s="68"/>
      <c r="Q63" s="69"/>
      <c r="R63" s="49"/>
      <c r="S63" s="42">
        <v>2</v>
      </c>
      <c r="T63" s="42" t="s">
        <v>1350</v>
      </c>
      <c r="U63" s="42" t="s">
        <v>976</v>
      </c>
      <c r="V63" s="72"/>
      <c r="W63" s="73"/>
      <c r="X63" s="49"/>
      <c r="Y63" s="43">
        <v>233</v>
      </c>
      <c r="Z63" s="43" t="s">
        <v>1073</v>
      </c>
      <c r="AA63" s="138" t="s">
        <v>995</v>
      </c>
      <c r="AB63" s="76"/>
      <c r="AC63" s="77"/>
      <c r="AD63" s="49"/>
      <c r="AE63" s="44"/>
      <c r="AF63" s="44"/>
      <c r="AG63" s="44"/>
      <c r="AH63" s="80"/>
      <c r="AI63" s="81"/>
    </row>
    <row r="64" spans="1:35" ht="16" x14ac:dyDescent="0.2">
      <c r="A64" s="41">
        <v>147</v>
      </c>
      <c r="B64" s="41" t="s">
        <v>1232</v>
      </c>
      <c r="C64" s="151" t="s">
        <v>988</v>
      </c>
      <c r="D64" s="47"/>
      <c r="E64" s="63"/>
      <c r="F64" s="49"/>
      <c r="G64" s="45">
        <v>159</v>
      </c>
      <c r="H64" s="45" t="s">
        <v>1120</v>
      </c>
      <c r="I64" s="138" t="s">
        <v>989</v>
      </c>
      <c r="J64" s="48"/>
      <c r="K64" s="64"/>
      <c r="L64" s="49"/>
      <c r="M64" s="46"/>
      <c r="N64" s="46"/>
      <c r="O64" s="46"/>
      <c r="P64" s="68"/>
      <c r="Q64" s="69"/>
      <c r="R64" s="49"/>
      <c r="S64" s="42">
        <v>4</v>
      </c>
      <c r="T64" s="42" t="s">
        <v>1351</v>
      </c>
      <c r="U64" s="42" t="s">
        <v>976</v>
      </c>
      <c r="V64" s="72"/>
      <c r="W64" s="73"/>
      <c r="X64" s="49"/>
      <c r="Y64" s="43">
        <v>234</v>
      </c>
      <c r="Z64" s="43" t="s">
        <v>1074</v>
      </c>
      <c r="AA64" s="151" t="s">
        <v>995</v>
      </c>
      <c r="AB64" s="76"/>
      <c r="AC64" s="77"/>
      <c r="AD64" s="49"/>
      <c r="AE64" s="44"/>
      <c r="AF64" s="44"/>
      <c r="AG64" s="44"/>
      <c r="AH64" s="80"/>
      <c r="AI64" s="81"/>
    </row>
    <row r="65" spans="1:35" ht="16" x14ac:dyDescent="0.2">
      <c r="A65" s="41">
        <v>148</v>
      </c>
      <c r="B65" s="41" t="s">
        <v>1233</v>
      </c>
      <c r="C65" s="151" t="s">
        <v>988</v>
      </c>
      <c r="D65" s="47"/>
      <c r="E65" s="63"/>
      <c r="F65" s="49"/>
      <c r="G65" s="45">
        <v>160</v>
      </c>
      <c r="H65" s="45" t="s">
        <v>1121</v>
      </c>
      <c r="I65" s="138" t="s">
        <v>989</v>
      </c>
      <c r="J65" s="48"/>
      <c r="K65" s="64"/>
      <c r="L65" s="49"/>
      <c r="M65" s="46"/>
      <c r="N65" s="46"/>
      <c r="O65" s="46"/>
      <c r="P65" s="68"/>
      <c r="Q65" s="69"/>
      <c r="R65" s="49"/>
      <c r="S65" s="42">
        <v>5</v>
      </c>
      <c r="T65" s="42" t="s">
        <v>1352</v>
      </c>
      <c r="U65" s="42" t="s">
        <v>976</v>
      </c>
      <c r="V65" s="72"/>
      <c r="W65" s="73"/>
      <c r="X65" s="49"/>
      <c r="Y65" s="43">
        <v>53</v>
      </c>
      <c r="Z65" s="43" t="s">
        <v>1344</v>
      </c>
      <c r="AA65" s="43" t="s">
        <v>980</v>
      </c>
      <c r="AB65" s="76"/>
      <c r="AC65" s="77"/>
      <c r="AD65" s="49"/>
      <c r="AE65" s="44"/>
      <c r="AF65" s="44"/>
      <c r="AG65" s="44"/>
      <c r="AH65" s="80"/>
      <c r="AI65" s="81"/>
    </row>
    <row r="66" spans="1:35" ht="16" x14ac:dyDescent="0.2">
      <c r="A66" s="41">
        <v>149</v>
      </c>
      <c r="B66" s="41" t="s">
        <v>1234</v>
      </c>
      <c r="C66" s="151" t="s">
        <v>988</v>
      </c>
      <c r="D66" s="47"/>
      <c r="E66" s="63"/>
      <c r="F66" s="49"/>
      <c r="G66" s="45">
        <v>161</v>
      </c>
      <c r="H66" s="45" t="s">
        <v>1122</v>
      </c>
      <c r="I66" s="138" t="s">
        <v>989</v>
      </c>
      <c r="J66" s="48"/>
      <c r="K66" s="64"/>
      <c r="L66" s="49"/>
      <c r="M66" s="46"/>
      <c r="N66" s="46"/>
      <c r="O66" s="46"/>
      <c r="P66" s="68"/>
      <c r="Q66" s="69"/>
      <c r="R66" s="49"/>
      <c r="S66" s="42">
        <v>6</v>
      </c>
      <c r="T66" s="42" t="s">
        <v>1353</v>
      </c>
      <c r="U66" s="42" t="s">
        <v>976</v>
      </c>
      <c r="V66" s="72"/>
      <c r="W66" s="73"/>
      <c r="X66" s="49"/>
      <c r="Y66" s="43">
        <v>1</v>
      </c>
      <c r="Z66" s="43" t="s">
        <v>1357</v>
      </c>
      <c r="AA66" s="43" t="s">
        <v>976</v>
      </c>
      <c r="AB66" s="76"/>
      <c r="AC66" s="77"/>
      <c r="AD66" s="49"/>
      <c r="AE66" s="44"/>
      <c r="AF66" s="44"/>
      <c r="AG66" s="44"/>
      <c r="AH66" s="80"/>
      <c r="AI66" s="81"/>
    </row>
    <row r="67" spans="1:35" ht="16" x14ac:dyDescent="0.2">
      <c r="A67" s="41">
        <v>150</v>
      </c>
      <c r="B67" s="41" t="s">
        <v>1235</v>
      </c>
      <c r="C67" s="151" t="s">
        <v>988</v>
      </c>
      <c r="D67" s="47"/>
      <c r="E67" s="63"/>
      <c r="F67" s="49"/>
      <c r="G67" s="45">
        <v>162</v>
      </c>
      <c r="H67" s="45" t="s">
        <v>1123</v>
      </c>
      <c r="I67" s="138" t="s">
        <v>989</v>
      </c>
      <c r="J67" s="48"/>
      <c r="K67" s="64"/>
      <c r="L67" s="49"/>
      <c r="M67" s="46"/>
      <c r="N67" s="46"/>
      <c r="O67" s="46"/>
      <c r="P67" s="68"/>
      <c r="Q67" s="69"/>
      <c r="R67" s="49"/>
      <c r="S67" s="42">
        <v>39</v>
      </c>
      <c r="T67" s="42" t="s">
        <v>1354</v>
      </c>
      <c r="U67" s="42" t="s">
        <v>979</v>
      </c>
      <c r="V67" s="72"/>
      <c r="W67" s="73"/>
      <c r="X67" s="49"/>
      <c r="Y67" s="43">
        <v>2</v>
      </c>
      <c r="Z67" s="43" t="s">
        <v>1358</v>
      </c>
      <c r="AA67" s="43" t="s">
        <v>976</v>
      </c>
      <c r="AB67" s="76"/>
      <c r="AC67" s="77"/>
      <c r="AD67" s="49"/>
      <c r="AE67" s="44"/>
      <c r="AF67" s="44"/>
      <c r="AG67" s="44"/>
      <c r="AH67" s="80"/>
      <c r="AI67" s="81"/>
    </row>
    <row r="68" spans="1:35" ht="16" x14ac:dyDescent="0.2">
      <c r="A68" s="41">
        <v>151</v>
      </c>
      <c r="B68" s="41" t="s">
        <v>1236</v>
      </c>
      <c r="C68" s="151" t="s">
        <v>988</v>
      </c>
      <c r="D68" s="47"/>
      <c r="E68" s="63"/>
      <c r="F68" s="49"/>
      <c r="G68" s="45">
        <v>163</v>
      </c>
      <c r="H68" s="45" t="s">
        <v>1124</v>
      </c>
      <c r="I68" s="138" t="s">
        <v>989</v>
      </c>
      <c r="J68" s="48"/>
      <c r="K68" s="64"/>
      <c r="L68" s="49"/>
      <c r="M68" s="46"/>
      <c r="N68" s="46"/>
      <c r="O68" s="46"/>
      <c r="P68" s="68"/>
      <c r="Q68" s="69"/>
      <c r="R68" s="49"/>
      <c r="S68" s="42">
        <v>16</v>
      </c>
      <c r="T68" s="42" t="s">
        <v>1355</v>
      </c>
      <c r="U68" s="42" t="s">
        <v>977</v>
      </c>
      <c r="V68" s="72"/>
      <c r="W68" s="73"/>
      <c r="X68" s="49"/>
      <c r="Y68" s="43">
        <v>3</v>
      </c>
      <c r="Z68" s="43" t="s">
        <v>1359</v>
      </c>
      <c r="AA68" s="43" t="s">
        <v>976</v>
      </c>
      <c r="AB68" s="76"/>
      <c r="AC68" s="77"/>
      <c r="AD68" s="49"/>
      <c r="AE68" s="44"/>
      <c r="AF68" s="44"/>
      <c r="AG68" s="44"/>
      <c r="AH68" s="80"/>
      <c r="AI68" s="81"/>
    </row>
    <row r="69" spans="1:35" ht="16" x14ac:dyDescent="0.2">
      <c r="A69" s="41">
        <v>157</v>
      </c>
      <c r="B69" s="41" t="s">
        <v>1109</v>
      </c>
      <c r="C69" s="151" t="s">
        <v>989</v>
      </c>
      <c r="D69" s="47"/>
      <c r="E69" s="63"/>
      <c r="F69" s="49"/>
      <c r="G69" s="45">
        <v>164</v>
      </c>
      <c r="H69" s="45" t="s">
        <v>1125</v>
      </c>
      <c r="I69" s="138" t="s">
        <v>989</v>
      </c>
      <c r="J69" s="48"/>
      <c r="K69" s="64"/>
      <c r="L69" s="49"/>
      <c r="M69" s="46"/>
      <c r="N69" s="46"/>
      <c r="O69" s="46"/>
      <c r="P69" s="68"/>
      <c r="Q69" s="69"/>
      <c r="R69" s="49"/>
      <c r="S69" s="42">
        <v>17</v>
      </c>
      <c r="T69" s="42" t="s">
        <v>1356</v>
      </c>
      <c r="U69" s="42" t="s">
        <v>977</v>
      </c>
      <c r="V69" s="72"/>
      <c r="W69" s="73"/>
      <c r="X69" s="49"/>
      <c r="Y69" s="43">
        <v>4</v>
      </c>
      <c r="Z69" s="43" t="s">
        <v>1360</v>
      </c>
      <c r="AA69" s="43" t="s">
        <v>976</v>
      </c>
      <c r="AB69" s="76"/>
      <c r="AC69" s="77"/>
      <c r="AD69" s="49"/>
      <c r="AE69" s="44"/>
      <c r="AF69" s="44"/>
      <c r="AG69" s="44"/>
      <c r="AH69" s="80"/>
      <c r="AI69" s="81"/>
    </row>
    <row r="70" spans="1:35" ht="16" x14ac:dyDescent="0.2">
      <c r="A70" s="41">
        <v>158</v>
      </c>
      <c r="B70" s="41" t="s">
        <v>1110</v>
      </c>
      <c r="C70" s="151" t="s">
        <v>989</v>
      </c>
      <c r="D70" s="47"/>
      <c r="E70" s="63"/>
      <c r="F70" s="49"/>
      <c r="G70" s="45">
        <v>165</v>
      </c>
      <c r="H70" s="45" t="s">
        <v>1126</v>
      </c>
      <c r="I70" s="138" t="s">
        <v>989</v>
      </c>
      <c r="J70" s="48"/>
      <c r="K70" s="64"/>
      <c r="L70" s="49"/>
      <c r="M70" s="46"/>
      <c r="N70" s="46"/>
      <c r="O70" s="46"/>
      <c r="P70" s="68"/>
      <c r="Q70" s="69"/>
      <c r="R70" s="49"/>
      <c r="S70" s="42"/>
      <c r="T70" s="42"/>
      <c r="U70" s="42"/>
      <c r="V70" s="72"/>
      <c r="W70" s="73"/>
      <c r="X70" s="49"/>
      <c r="Y70" s="43">
        <v>5</v>
      </c>
      <c r="Z70" s="43" t="s">
        <v>1361</v>
      </c>
      <c r="AA70" s="43" t="s">
        <v>976</v>
      </c>
      <c r="AB70" s="76"/>
      <c r="AC70" s="77"/>
      <c r="AD70" s="49"/>
      <c r="AE70" s="44"/>
      <c r="AF70" s="44"/>
      <c r="AG70" s="44"/>
      <c r="AH70" s="80"/>
      <c r="AI70" s="81"/>
    </row>
    <row r="71" spans="1:35" ht="16" x14ac:dyDescent="0.2">
      <c r="A71" s="41">
        <v>159</v>
      </c>
      <c r="B71" s="41" t="s">
        <v>1111</v>
      </c>
      <c r="C71" s="151" t="s">
        <v>989</v>
      </c>
      <c r="D71" s="47"/>
      <c r="E71" s="63"/>
      <c r="F71" s="49"/>
      <c r="G71" s="45">
        <v>181</v>
      </c>
      <c r="H71" s="45" t="s">
        <v>1198</v>
      </c>
      <c r="I71" s="138" t="s">
        <v>991</v>
      </c>
      <c r="J71" s="48"/>
      <c r="K71" s="64"/>
      <c r="L71" s="49"/>
      <c r="M71" s="46"/>
      <c r="N71" s="46"/>
      <c r="O71" s="46"/>
      <c r="P71" s="68"/>
      <c r="Q71" s="69"/>
      <c r="R71" s="49"/>
      <c r="S71" s="42"/>
      <c r="T71" s="42"/>
      <c r="U71" s="42"/>
      <c r="V71" s="72"/>
      <c r="W71" s="73"/>
      <c r="X71" s="49"/>
      <c r="Y71" s="43">
        <v>153</v>
      </c>
      <c r="Z71" s="43" t="s">
        <v>1362</v>
      </c>
      <c r="AA71" s="43" t="s">
        <v>988</v>
      </c>
      <c r="AB71" s="76"/>
      <c r="AC71" s="77"/>
      <c r="AD71" s="49"/>
      <c r="AE71" s="44"/>
      <c r="AF71" s="44"/>
      <c r="AG71" s="44"/>
      <c r="AH71" s="80"/>
      <c r="AI71" s="81"/>
    </row>
    <row r="72" spans="1:35" ht="16" x14ac:dyDescent="0.2">
      <c r="A72" s="41">
        <v>160</v>
      </c>
      <c r="B72" s="41" t="s">
        <v>1112</v>
      </c>
      <c r="C72" s="151" t="s">
        <v>989</v>
      </c>
      <c r="D72" s="47"/>
      <c r="E72" s="63"/>
      <c r="F72" s="49"/>
      <c r="G72" s="45">
        <v>182</v>
      </c>
      <c r="H72" s="45" t="s">
        <v>1199</v>
      </c>
      <c r="I72" s="138" t="s">
        <v>991</v>
      </c>
      <c r="J72" s="48"/>
      <c r="K72" s="64"/>
      <c r="L72" s="49"/>
      <c r="M72" s="46"/>
      <c r="N72" s="46"/>
      <c r="O72" s="46"/>
      <c r="P72" s="68"/>
      <c r="Q72" s="69"/>
      <c r="R72" s="49"/>
      <c r="S72" s="42"/>
      <c r="T72" s="42"/>
      <c r="U72" s="42"/>
      <c r="V72" s="72"/>
      <c r="W72" s="73"/>
      <c r="X72" s="49"/>
      <c r="Y72" s="43">
        <v>231</v>
      </c>
      <c r="Z72" s="43" t="s">
        <v>1363</v>
      </c>
      <c r="AA72" s="43" t="s">
        <v>995</v>
      </c>
      <c r="AB72" s="76"/>
      <c r="AC72" s="77"/>
      <c r="AD72" s="49"/>
      <c r="AE72" s="44"/>
      <c r="AF72" s="44"/>
      <c r="AG72" s="44"/>
      <c r="AH72" s="80"/>
      <c r="AI72" s="81"/>
    </row>
    <row r="73" spans="1:35" ht="16" x14ac:dyDescent="0.2">
      <c r="A73" s="41">
        <v>161</v>
      </c>
      <c r="B73" s="41" t="s">
        <v>1113</v>
      </c>
      <c r="C73" s="151" t="s">
        <v>989</v>
      </c>
      <c r="D73" s="47"/>
      <c r="E73" s="63"/>
      <c r="F73" s="49"/>
      <c r="G73" s="45">
        <v>183</v>
      </c>
      <c r="H73" s="45" t="s">
        <v>1200</v>
      </c>
      <c r="I73" s="138" t="s">
        <v>991</v>
      </c>
      <c r="J73" s="48"/>
      <c r="K73" s="64"/>
      <c r="L73" s="49"/>
      <c r="M73" s="46"/>
      <c r="N73" s="46"/>
      <c r="O73" s="46"/>
      <c r="P73" s="68"/>
      <c r="Q73" s="69"/>
      <c r="R73" s="49"/>
      <c r="S73" s="42"/>
      <c r="T73" s="42"/>
      <c r="U73" s="42"/>
      <c r="V73" s="72"/>
      <c r="W73" s="73"/>
      <c r="X73" s="49"/>
      <c r="Y73" s="43">
        <v>65</v>
      </c>
      <c r="Z73" s="43" t="s">
        <v>1364</v>
      </c>
      <c r="AA73" s="43" t="s">
        <v>981</v>
      </c>
      <c r="AB73" s="76"/>
      <c r="AC73" s="77"/>
      <c r="AD73" s="49"/>
      <c r="AE73" s="44"/>
      <c r="AF73" s="44"/>
      <c r="AG73" s="44"/>
      <c r="AH73" s="80"/>
      <c r="AI73" s="81"/>
    </row>
    <row r="74" spans="1:35" ht="16" x14ac:dyDescent="0.2">
      <c r="A74" s="41">
        <v>162</v>
      </c>
      <c r="B74" s="41" t="s">
        <v>1114</v>
      </c>
      <c r="C74" s="151" t="s">
        <v>989</v>
      </c>
      <c r="D74" s="47"/>
      <c r="E74" s="63"/>
      <c r="F74" s="49"/>
      <c r="G74" s="45">
        <v>184</v>
      </c>
      <c r="H74" s="45" t="s">
        <v>1201</v>
      </c>
      <c r="I74" s="138" t="s">
        <v>991</v>
      </c>
      <c r="J74" s="48"/>
      <c r="K74" s="64"/>
      <c r="L74" s="49"/>
      <c r="M74" s="46"/>
      <c r="N74" s="46"/>
      <c r="O74" s="46"/>
      <c r="P74" s="68"/>
      <c r="Q74" s="69"/>
      <c r="R74" s="49"/>
      <c r="S74" s="42"/>
      <c r="T74" s="42"/>
      <c r="U74" s="42"/>
      <c r="V74" s="72"/>
      <c r="W74" s="73"/>
      <c r="X74" s="49"/>
      <c r="Y74" s="43">
        <v>66</v>
      </c>
      <c r="Z74" s="43" t="s">
        <v>1365</v>
      </c>
      <c r="AA74" s="43" t="s">
        <v>981</v>
      </c>
      <c r="AB74" s="76"/>
      <c r="AC74" s="77"/>
      <c r="AD74" s="49"/>
      <c r="AE74" s="44"/>
      <c r="AF74" s="44"/>
      <c r="AG74" s="44"/>
      <c r="AH74" s="80"/>
      <c r="AI74" s="81"/>
    </row>
    <row r="75" spans="1:35" ht="16" x14ac:dyDescent="0.2">
      <c r="A75" s="41">
        <v>163</v>
      </c>
      <c r="B75" s="41" t="s">
        <v>1115</v>
      </c>
      <c r="C75" s="151" t="s">
        <v>989</v>
      </c>
      <c r="D75" s="47"/>
      <c r="E75" s="63"/>
      <c r="F75" s="49"/>
      <c r="G75" s="45">
        <v>185</v>
      </c>
      <c r="H75" s="45" t="s">
        <v>1202</v>
      </c>
      <c r="I75" s="138" t="s">
        <v>991</v>
      </c>
      <c r="J75" s="48"/>
      <c r="K75" s="64"/>
      <c r="L75" s="49"/>
      <c r="M75" s="46"/>
      <c r="N75" s="46"/>
      <c r="O75" s="46"/>
      <c r="P75" s="68"/>
      <c r="Q75" s="69"/>
      <c r="R75" s="49"/>
      <c r="S75" s="42"/>
      <c r="T75" s="42"/>
      <c r="U75" s="42"/>
      <c r="V75" s="72"/>
      <c r="W75" s="73"/>
      <c r="X75" s="49"/>
      <c r="Y75" s="43"/>
      <c r="Z75" s="43"/>
      <c r="AA75" s="43"/>
      <c r="AB75" s="76"/>
      <c r="AC75" s="77"/>
      <c r="AD75" s="49"/>
      <c r="AE75" s="44"/>
      <c r="AF75" s="44"/>
      <c r="AG75" s="44"/>
      <c r="AH75" s="80"/>
      <c r="AI75" s="81"/>
    </row>
    <row r="76" spans="1:35" ht="16" x14ac:dyDescent="0.2">
      <c r="A76" s="41">
        <v>164</v>
      </c>
      <c r="B76" s="41" t="s">
        <v>1116</v>
      </c>
      <c r="C76" s="151" t="s">
        <v>989</v>
      </c>
      <c r="D76" s="47"/>
      <c r="E76" s="63"/>
      <c r="F76" s="49"/>
      <c r="G76" s="45">
        <v>186</v>
      </c>
      <c r="H76" s="45" t="s">
        <v>1203</v>
      </c>
      <c r="I76" s="138" t="s">
        <v>991</v>
      </c>
      <c r="J76" s="48"/>
      <c r="K76" s="64"/>
      <c r="L76" s="49"/>
      <c r="M76" s="46"/>
      <c r="N76" s="46"/>
      <c r="O76" s="46"/>
      <c r="P76" s="68"/>
      <c r="Q76" s="69"/>
      <c r="R76" s="49"/>
      <c r="S76" s="42"/>
      <c r="T76" s="42"/>
      <c r="U76" s="42"/>
      <c r="V76" s="72"/>
      <c r="W76" s="73"/>
      <c r="X76" s="49"/>
      <c r="Y76" s="43"/>
      <c r="Z76" s="43"/>
      <c r="AA76" s="43"/>
      <c r="AB76" s="76"/>
      <c r="AC76" s="77"/>
      <c r="AD76" s="49"/>
      <c r="AE76" s="44"/>
      <c r="AF76" s="44"/>
      <c r="AG76" s="44"/>
      <c r="AH76" s="80"/>
      <c r="AI76" s="81"/>
    </row>
    <row r="77" spans="1:35" ht="16" x14ac:dyDescent="0.2">
      <c r="A77" s="41">
        <v>165</v>
      </c>
      <c r="B77" s="41" t="s">
        <v>1117</v>
      </c>
      <c r="C77" s="138" t="s">
        <v>989</v>
      </c>
      <c r="D77" s="47"/>
      <c r="E77" s="63"/>
      <c r="F77" s="49"/>
      <c r="G77" s="45">
        <v>187</v>
      </c>
      <c r="H77" s="45" t="s">
        <v>1204</v>
      </c>
      <c r="I77" s="138" t="s">
        <v>991</v>
      </c>
      <c r="J77" s="48"/>
      <c r="K77" s="64"/>
      <c r="L77" s="49"/>
      <c r="M77" s="46"/>
      <c r="N77" s="46"/>
      <c r="O77" s="46"/>
      <c r="P77" s="68"/>
      <c r="Q77" s="69"/>
      <c r="R77" s="49"/>
      <c r="S77" s="42"/>
      <c r="T77" s="42"/>
      <c r="U77" s="42"/>
      <c r="V77" s="72"/>
      <c r="W77" s="73"/>
      <c r="X77" s="49"/>
      <c r="Y77" s="43"/>
      <c r="Z77" s="43"/>
      <c r="AA77" s="43"/>
      <c r="AB77" s="76"/>
      <c r="AC77" s="77"/>
      <c r="AD77" s="49"/>
      <c r="AE77" s="44"/>
      <c r="AF77" s="44"/>
      <c r="AG77" s="44"/>
      <c r="AH77" s="80"/>
      <c r="AI77" s="81"/>
    </row>
    <row r="78" spans="1:35" ht="16" x14ac:dyDescent="0.2">
      <c r="A78" s="152">
        <v>169</v>
      </c>
      <c r="B78" s="41" t="s">
        <v>997</v>
      </c>
      <c r="C78" s="138" t="s">
        <v>990</v>
      </c>
      <c r="D78" s="47"/>
      <c r="E78" s="63"/>
      <c r="F78" s="49"/>
      <c r="G78" s="45">
        <v>188</v>
      </c>
      <c r="H78" s="45" t="s">
        <v>1205</v>
      </c>
      <c r="I78" s="138" t="s">
        <v>991</v>
      </c>
      <c r="J78" s="48"/>
      <c r="K78" s="64"/>
      <c r="L78" s="49"/>
      <c r="M78" s="46"/>
      <c r="N78" s="46"/>
      <c r="O78" s="46"/>
      <c r="P78" s="68"/>
      <c r="Q78" s="69"/>
      <c r="R78" s="49"/>
      <c r="S78" s="42"/>
      <c r="T78" s="42"/>
      <c r="U78" s="42"/>
      <c r="V78" s="72"/>
      <c r="W78" s="73"/>
      <c r="X78" s="49"/>
      <c r="Y78" s="43"/>
      <c r="Z78" s="43"/>
      <c r="AA78" s="43"/>
      <c r="AB78" s="76"/>
      <c r="AC78" s="77"/>
      <c r="AD78" s="49"/>
      <c r="AE78" s="44"/>
      <c r="AF78" s="44"/>
      <c r="AG78" s="44"/>
      <c r="AH78" s="80"/>
      <c r="AI78" s="81"/>
    </row>
    <row r="79" spans="1:35" ht="16" x14ac:dyDescent="0.2">
      <c r="A79" s="152">
        <v>170</v>
      </c>
      <c r="B79" s="41" t="s">
        <v>998</v>
      </c>
      <c r="C79" s="138" t="s">
        <v>990</v>
      </c>
      <c r="D79" s="47"/>
      <c r="E79" s="63"/>
      <c r="F79" s="49"/>
      <c r="G79" s="45">
        <v>189</v>
      </c>
      <c r="H79" s="45" t="s">
        <v>1206</v>
      </c>
      <c r="I79" s="138" t="s">
        <v>991</v>
      </c>
      <c r="J79" s="48"/>
      <c r="K79" s="64"/>
      <c r="L79" s="49"/>
      <c r="M79" s="46"/>
      <c r="N79" s="46"/>
      <c r="O79" s="46"/>
      <c r="P79" s="68"/>
      <c r="Q79" s="69"/>
      <c r="R79" s="49"/>
      <c r="S79" s="42"/>
      <c r="T79" s="42"/>
      <c r="U79" s="42"/>
      <c r="V79" s="72"/>
      <c r="W79" s="73"/>
      <c r="X79" s="49"/>
      <c r="Y79" s="43"/>
      <c r="Z79" s="43"/>
      <c r="AA79" s="43"/>
      <c r="AB79" s="76"/>
      <c r="AC79" s="77"/>
      <c r="AD79" s="49"/>
      <c r="AE79" s="44"/>
      <c r="AF79" s="44"/>
      <c r="AG79" s="44"/>
      <c r="AH79" s="80"/>
      <c r="AI79" s="81"/>
    </row>
    <row r="80" spans="1:35" ht="16" x14ac:dyDescent="0.2">
      <c r="A80" s="152">
        <v>171</v>
      </c>
      <c r="B80" s="41" t="s">
        <v>999</v>
      </c>
      <c r="C80" s="138" t="s">
        <v>990</v>
      </c>
      <c r="D80" s="47"/>
      <c r="E80" s="63"/>
      <c r="F80" s="49"/>
      <c r="G80" s="45">
        <v>190</v>
      </c>
      <c r="H80" s="45" t="s">
        <v>1207</v>
      </c>
      <c r="I80" s="138" t="s">
        <v>991</v>
      </c>
      <c r="J80" s="48"/>
      <c r="K80" s="64"/>
      <c r="L80" s="49"/>
      <c r="M80" s="46"/>
      <c r="N80" s="46"/>
      <c r="O80" s="46"/>
      <c r="P80" s="68"/>
      <c r="Q80" s="69"/>
      <c r="R80" s="49"/>
      <c r="S80" s="42"/>
      <c r="T80" s="42"/>
      <c r="U80" s="42"/>
      <c r="V80" s="72"/>
      <c r="W80" s="73"/>
      <c r="X80" s="49"/>
      <c r="Y80" s="43"/>
      <c r="Z80" s="43"/>
      <c r="AA80" s="43"/>
      <c r="AB80" s="76"/>
      <c r="AC80" s="77"/>
      <c r="AD80" s="49"/>
      <c r="AE80" s="44"/>
      <c r="AF80" s="44"/>
      <c r="AG80" s="44"/>
      <c r="AH80" s="80"/>
      <c r="AI80" s="81"/>
    </row>
    <row r="81" spans="1:35" ht="16" x14ac:dyDescent="0.2">
      <c r="A81" s="152">
        <v>172</v>
      </c>
      <c r="B81" s="41" t="s">
        <v>1000</v>
      </c>
      <c r="C81" s="138" t="s">
        <v>990</v>
      </c>
      <c r="D81" s="47"/>
      <c r="E81" s="63"/>
      <c r="F81" s="49"/>
      <c r="G81" s="45">
        <v>191</v>
      </c>
      <c r="H81" s="45" t="s">
        <v>1208</v>
      </c>
      <c r="I81" s="138" t="s">
        <v>991</v>
      </c>
      <c r="J81" s="48"/>
      <c r="K81" s="64"/>
      <c r="L81" s="49"/>
      <c r="M81" s="46"/>
      <c r="N81" s="46"/>
      <c r="O81" s="46"/>
      <c r="P81" s="68"/>
      <c r="Q81" s="69"/>
      <c r="R81" s="49"/>
      <c r="S81" s="42"/>
      <c r="T81" s="42"/>
      <c r="U81" s="42"/>
      <c r="V81" s="72"/>
      <c r="W81" s="73"/>
      <c r="X81" s="49"/>
      <c r="Y81" s="43"/>
      <c r="Z81" s="43"/>
      <c r="AA81" s="43"/>
      <c r="AB81" s="76"/>
      <c r="AC81" s="77"/>
      <c r="AD81" s="49"/>
      <c r="AE81" s="44"/>
      <c r="AF81" s="44"/>
      <c r="AG81" s="44"/>
      <c r="AH81" s="80"/>
      <c r="AI81" s="81"/>
    </row>
    <row r="82" spans="1:35" ht="16" x14ac:dyDescent="0.2">
      <c r="A82" s="152">
        <v>173</v>
      </c>
      <c r="B82" s="41" t="s">
        <v>1001</v>
      </c>
      <c r="C82" s="138" t="s">
        <v>990</v>
      </c>
      <c r="D82" s="47"/>
      <c r="E82" s="63"/>
      <c r="F82" s="49"/>
      <c r="G82" s="45">
        <v>192</v>
      </c>
      <c r="H82" s="45" t="s">
        <v>1229</v>
      </c>
      <c r="I82" s="138" t="s">
        <v>991</v>
      </c>
      <c r="J82" s="48"/>
      <c r="K82" s="64"/>
      <c r="L82" s="49"/>
      <c r="M82" s="46"/>
      <c r="N82" s="46"/>
      <c r="O82" s="46"/>
      <c r="P82" s="68"/>
      <c r="Q82" s="69"/>
      <c r="R82" s="49"/>
      <c r="S82" s="42"/>
      <c r="T82" s="42"/>
      <c r="U82" s="42"/>
      <c r="V82" s="72"/>
      <c r="W82" s="73"/>
      <c r="X82" s="49"/>
      <c r="Y82" s="43"/>
      <c r="Z82" s="43"/>
      <c r="AA82" s="43"/>
      <c r="AB82" s="76"/>
      <c r="AC82" s="77"/>
      <c r="AD82" s="49"/>
      <c r="AE82" s="44"/>
      <c r="AF82" s="44"/>
      <c r="AG82" s="44"/>
      <c r="AH82" s="80"/>
      <c r="AI82" s="81"/>
    </row>
    <row r="83" spans="1:35" ht="16" x14ac:dyDescent="0.2">
      <c r="A83" s="152">
        <v>174</v>
      </c>
      <c r="B83" s="41" t="s">
        <v>1002</v>
      </c>
      <c r="C83" s="151" t="s">
        <v>990</v>
      </c>
      <c r="D83" s="47"/>
      <c r="E83" s="63"/>
      <c r="F83" s="49"/>
      <c r="G83" s="45">
        <v>205</v>
      </c>
      <c r="H83" s="45" t="s">
        <v>1313</v>
      </c>
      <c r="I83" s="138" t="s">
        <v>993</v>
      </c>
      <c r="J83" s="48"/>
      <c r="K83" s="64"/>
      <c r="L83" s="49"/>
      <c r="M83" s="46"/>
      <c r="N83" s="46"/>
      <c r="O83" s="46"/>
      <c r="P83" s="68"/>
      <c r="Q83" s="69"/>
      <c r="R83" s="49"/>
      <c r="S83" s="42"/>
      <c r="T83" s="42"/>
      <c r="U83" s="42"/>
      <c r="V83" s="72"/>
      <c r="W83" s="73"/>
      <c r="X83" s="49"/>
      <c r="Y83" s="43"/>
      <c r="Z83" s="43"/>
      <c r="AA83" s="43"/>
      <c r="AB83" s="76"/>
      <c r="AC83" s="77"/>
      <c r="AD83" s="49"/>
      <c r="AE83" s="44"/>
      <c r="AF83" s="44"/>
      <c r="AG83" s="44"/>
      <c r="AH83" s="80"/>
      <c r="AI83" s="81"/>
    </row>
    <row r="84" spans="1:35" ht="16" x14ac:dyDescent="0.2">
      <c r="A84" s="152">
        <v>175</v>
      </c>
      <c r="B84" s="41" t="s">
        <v>1003</v>
      </c>
      <c r="C84" s="151" t="s">
        <v>990</v>
      </c>
      <c r="D84" s="47"/>
      <c r="E84" s="63"/>
      <c r="F84" s="49"/>
      <c r="G84" s="45">
        <v>206</v>
      </c>
      <c r="H84" s="45" t="s">
        <v>1314</v>
      </c>
      <c r="I84" s="138" t="s">
        <v>993</v>
      </c>
      <c r="J84" s="48"/>
      <c r="K84" s="64"/>
      <c r="L84" s="49"/>
      <c r="M84" s="46"/>
      <c r="N84" s="46"/>
      <c r="O84" s="46"/>
      <c r="P84" s="68"/>
      <c r="Q84" s="69"/>
      <c r="R84" s="49"/>
      <c r="S84" s="42"/>
      <c r="T84" s="42"/>
      <c r="U84" s="42"/>
      <c r="V84" s="72"/>
      <c r="W84" s="73"/>
      <c r="X84" s="49"/>
      <c r="Y84" s="43"/>
      <c r="Z84" s="43"/>
      <c r="AA84" s="43"/>
      <c r="AB84" s="76"/>
      <c r="AC84" s="77"/>
      <c r="AD84" s="49"/>
      <c r="AE84" s="44"/>
      <c r="AF84" s="44"/>
      <c r="AG84" s="44"/>
      <c r="AH84" s="80"/>
      <c r="AI84" s="81"/>
    </row>
    <row r="85" spans="1:35" ht="16" x14ac:dyDescent="0.2">
      <c r="A85" s="152">
        <v>176</v>
      </c>
      <c r="B85" s="41" t="s">
        <v>1004</v>
      </c>
      <c r="C85" s="151" t="s">
        <v>990</v>
      </c>
      <c r="D85" s="47"/>
      <c r="E85" s="63"/>
      <c r="F85" s="49"/>
      <c r="G85" s="45">
        <v>207</v>
      </c>
      <c r="H85" s="45" t="s">
        <v>1315</v>
      </c>
      <c r="I85" s="138" t="s">
        <v>993</v>
      </c>
      <c r="J85" s="48"/>
      <c r="K85" s="64"/>
      <c r="L85" s="49"/>
      <c r="M85" s="46"/>
      <c r="N85" s="46"/>
      <c r="O85" s="46"/>
      <c r="P85" s="68"/>
      <c r="Q85" s="69"/>
      <c r="R85" s="49"/>
      <c r="S85" s="42"/>
      <c r="T85" s="42"/>
      <c r="U85" s="42"/>
      <c r="V85" s="72"/>
      <c r="W85" s="73"/>
      <c r="X85" s="49"/>
      <c r="Y85" s="43"/>
      <c r="Z85" s="43"/>
      <c r="AA85" s="43"/>
      <c r="AB85" s="76"/>
      <c r="AC85" s="77"/>
      <c r="AD85" s="49"/>
      <c r="AE85" s="44"/>
      <c r="AF85" s="44"/>
      <c r="AG85" s="44"/>
      <c r="AH85" s="80"/>
      <c r="AI85" s="81"/>
    </row>
    <row r="86" spans="1:35" ht="16" x14ac:dyDescent="0.2">
      <c r="A86" s="152">
        <v>177</v>
      </c>
      <c r="B86" s="41" t="s">
        <v>1005</v>
      </c>
      <c r="C86" s="151" t="s">
        <v>990</v>
      </c>
      <c r="D86" s="47"/>
      <c r="E86" s="63"/>
      <c r="F86" s="49"/>
      <c r="G86" s="45">
        <v>208</v>
      </c>
      <c r="H86" s="45" t="s">
        <v>1316</v>
      </c>
      <c r="I86" s="138" t="s">
        <v>993</v>
      </c>
      <c r="J86" s="48"/>
      <c r="K86" s="64"/>
      <c r="L86" s="49"/>
      <c r="M86" s="46"/>
      <c r="N86" s="46"/>
      <c r="O86" s="46"/>
      <c r="P86" s="68"/>
      <c r="Q86" s="69"/>
      <c r="R86" s="49"/>
      <c r="S86" s="42"/>
      <c r="T86" s="42"/>
      <c r="U86" s="42"/>
      <c r="V86" s="72"/>
      <c r="W86" s="73"/>
      <c r="X86" s="49"/>
      <c r="Y86" s="43"/>
      <c r="Z86" s="43"/>
      <c r="AA86" s="43"/>
      <c r="AB86" s="76"/>
      <c r="AC86" s="77"/>
      <c r="AD86" s="49"/>
      <c r="AE86" s="44"/>
      <c r="AF86" s="44"/>
      <c r="AG86" s="44"/>
      <c r="AH86" s="80"/>
      <c r="AI86" s="81"/>
    </row>
    <row r="87" spans="1:35" ht="16" x14ac:dyDescent="0.2">
      <c r="A87" s="41">
        <v>181</v>
      </c>
      <c r="B87" s="41" t="s">
        <v>1048</v>
      </c>
      <c r="C87" s="151" t="s">
        <v>991</v>
      </c>
      <c r="D87" s="47"/>
      <c r="E87" s="63"/>
      <c r="F87" s="49"/>
      <c r="G87" s="45">
        <v>209</v>
      </c>
      <c r="H87" s="45" t="s">
        <v>1317</v>
      </c>
      <c r="I87" s="138" t="s">
        <v>993</v>
      </c>
      <c r="J87" s="48"/>
      <c r="K87" s="64"/>
      <c r="L87" s="49"/>
      <c r="M87" s="46"/>
      <c r="N87" s="46"/>
      <c r="O87" s="46"/>
      <c r="P87" s="68"/>
      <c r="Q87" s="69"/>
      <c r="R87" s="49"/>
      <c r="S87" s="42"/>
      <c r="T87" s="42"/>
      <c r="U87" s="42"/>
      <c r="V87" s="72"/>
      <c r="W87" s="73"/>
      <c r="X87" s="49"/>
      <c r="Y87" s="43"/>
      <c r="Z87" s="43"/>
      <c r="AA87" s="43"/>
      <c r="AB87" s="76"/>
      <c r="AC87" s="77"/>
      <c r="AD87" s="49"/>
      <c r="AE87" s="44"/>
      <c r="AF87" s="44"/>
      <c r="AG87" s="44"/>
      <c r="AH87" s="80"/>
      <c r="AI87" s="81"/>
    </row>
    <row r="88" spans="1:35" ht="16" x14ac:dyDescent="0.2">
      <c r="A88" s="41">
        <v>182</v>
      </c>
      <c r="B88" s="41" t="s">
        <v>1049</v>
      </c>
      <c r="C88" s="151" t="s">
        <v>991</v>
      </c>
      <c r="D88" s="47"/>
      <c r="E88" s="63"/>
      <c r="F88" s="49"/>
      <c r="G88" s="45">
        <v>1</v>
      </c>
      <c r="H88" s="45" t="s">
        <v>1368</v>
      </c>
      <c r="I88" s="45" t="s">
        <v>976</v>
      </c>
      <c r="J88" s="48"/>
      <c r="K88" s="64"/>
      <c r="L88" s="49"/>
      <c r="M88" s="46"/>
      <c r="N88" s="46"/>
      <c r="O88" s="46"/>
      <c r="P88" s="68"/>
      <c r="Q88" s="69"/>
      <c r="R88" s="49"/>
      <c r="S88" s="42"/>
      <c r="T88" s="42"/>
      <c r="U88" s="42"/>
      <c r="V88" s="72"/>
      <c r="W88" s="73"/>
      <c r="X88" s="49"/>
      <c r="Y88" s="43"/>
      <c r="Z88" s="43"/>
      <c r="AA88" s="43"/>
      <c r="AB88" s="76"/>
      <c r="AC88" s="77"/>
      <c r="AD88" s="49"/>
      <c r="AE88" s="44"/>
      <c r="AF88" s="44"/>
      <c r="AG88" s="44"/>
      <c r="AH88" s="80"/>
      <c r="AI88" s="81"/>
    </row>
    <row r="89" spans="1:35" ht="16" x14ac:dyDescent="0.2">
      <c r="A89" s="41">
        <v>183</v>
      </c>
      <c r="B89" s="41" t="s">
        <v>1051</v>
      </c>
      <c r="C89" s="151" t="s">
        <v>991</v>
      </c>
      <c r="D89" s="47"/>
      <c r="E89" s="63"/>
      <c r="F89" s="49"/>
      <c r="G89" s="45">
        <v>2</v>
      </c>
      <c r="H89" s="45" t="s">
        <v>1369</v>
      </c>
      <c r="I89" s="45" t="s">
        <v>976</v>
      </c>
      <c r="J89" s="48"/>
      <c r="K89" s="64"/>
      <c r="L89" s="49"/>
      <c r="M89" s="46"/>
      <c r="N89" s="46"/>
      <c r="O89" s="46"/>
      <c r="P89" s="68"/>
      <c r="Q89" s="69"/>
      <c r="R89" s="49"/>
      <c r="S89" s="42"/>
      <c r="T89" s="42"/>
      <c r="U89" s="42"/>
      <c r="V89" s="72"/>
      <c r="W89" s="73"/>
      <c r="X89" s="49"/>
      <c r="Y89" s="43"/>
      <c r="Z89" s="43"/>
      <c r="AA89" s="43"/>
      <c r="AB89" s="76"/>
      <c r="AC89" s="77"/>
      <c r="AD89" s="49"/>
      <c r="AE89" s="44"/>
      <c r="AF89" s="44"/>
      <c r="AG89" s="44"/>
      <c r="AH89" s="80"/>
      <c r="AI89" s="81"/>
    </row>
    <row r="90" spans="1:35" ht="16" x14ac:dyDescent="0.2">
      <c r="A90" s="41">
        <v>184</v>
      </c>
      <c r="B90" s="41" t="s">
        <v>1190</v>
      </c>
      <c r="C90" s="138" t="s">
        <v>991</v>
      </c>
      <c r="D90" s="47"/>
      <c r="E90" s="63"/>
      <c r="F90" s="49"/>
      <c r="G90" s="45">
        <v>3</v>
      </c>
      <c r="H90" s="45" t="s">
        <v>1370</v>
      </c>
      <c r="I90" s="45" t="s">
        <v>976</v>
      </c>
      <c r="J90" s="48"/>
      <c r="K90" s="64"/>
      <c r="L90" s="49"/>
      <c r="M90" s="46"/>
      <c r="N90" s="46"/>
      <c r="O90" s="46"/>
      <c r="P90" s="68"/>
      <c r="Q90" s="69"/>
      <c r="R90" s="49"/>
      <c r="S90" s="42"/>
      <c r="T90" s="42"/>
      <c r="U90" s="42"/>
      <c r="V90" s="72"/>
      <c r="W90" s="73"/>
      <c r="X90" s="49"/>
      <c r="Y90" s="43"/>
      <c r="Z90" s="43"/>
      <c r="AA90" s="43"/>
      <c r="AB90" s="76"/>
      <c r="AC90" s="77"/>
      <c r="AD90" s="49"/>
      <c r="AE90" s="44"/>
      <c r="AF90" s="44"/>
      <c r="AG90" s="44"/>
      <c r="AH90" s="80"/>
      <c r="AI90" s="81"/>
    </row>
    <row r="91" spans="1:35" ht="16" x14ac:dyDescent="0.2">
      <c r="A91" s="41">
        <v>185</v>
      </c>
      <c r="B91" s="41" t="s">
        <v>1050</v>
      </c>
      <c r="C91" s="138" t="s">
        <v>991</v>
      </c>
      <c r="D91" s="47"/>
      <c r="E91" s="63"/>
      <c r="F91" s="49"/>
      <c r="G91" s="45">
        <v>4</v>
      </c>
      <c r="H91" s="45" t="s">
        <v>1371</v>
      </c>
      <c r="I91" s="45" t="s">
        <v>976</v>
      </c>
      <c r="J91" s="48"/>
      <c r="K91" s="64"/>
      <c r="L91" s="49"/>
      <c r="M91" s="46"/>
      <c r="N91" s="46"/>
      <c r="O91" s="46"/>
      <c r="P91" s="68"/>
      <c r="Q91" s="69"/>
      <c r="R91" s="49"/>
      <c r="S91" s="42"/>
      <c r="T91" s="42"/>
      <c r="U91" s="42"/>
      <c r="V91" s="72"/>
      <c r="W91" s="73"/>
      <c r="X91" s="49"/>
      <c r="Y91" s="43"/>
      <c r="Z91" s="43"/>
      <c r="AA91" s="43"/>
      <c r="AB91" s="76"/>
      <c r="AC91" s="77"/>
      <c r="AD91" s="49"/>
      <c r="AE91" s="44"/>
      <c r="AF91" s="44"/>
      <c r="AG91" s="44"/>
      <c r="AH91" s="80"/>
      <c r="AI91" s="81"/>
    </row>
    <row r="92" spans="1:35" ht="16" x14ac:dyDescent="0.2">
      <c r="A92" s="41">
        <v>186</v>
      </c>
      <c r="B92" s="41" t="s">
        <v>1191</v>
      </c>
      <c r="C92" s="138" t="s">
        <v>991</v>
      </c>
      <c r="D92" s="47"/>
      <c r="E92" s="63"/>
      <c r="F92" s="49"/>
      <c r="G92" s="45">
        <v>64</v>
      </c>
      <c r="H92" s="45" t="s">
        <v>1372</v>
      </c>
      <c r="I92" s="45" t="s">
        <v>981</v>
      </c>
      <c r="J92" s="48"/>
      <c r="K92" s="64"/>
      <c r="L92" s="49"/>
      <c r="M92" s="46"/>
      <c r="N92" s="46"/>
      <c r="O92" s="46"/>
      <c r="P92" s="68"/>
      <c r="Q92" s="69"/>
      <c r="R92" s="49"/>
      <c r="S92" s="42"/>
      <c r="T92" s="42"/>
      <c r="U92" s="42"/>
      <c r="V92" s="72"/>
      <c r="W92" s="73"/>
      <c r="X92" s="49"/>
      <c r="Y92" s="43"/>
      <c r="Z92" s="43"/>
      <c r="AA92" s="43"/>
      <c r="AB92" s="76"/>
      <c r="AC92" s="77"/>
      <c r="AD92" s="49"/>
      <c r="AE92" s="44"/>
      <c r="AF92" s="44"/>
      <c r="AG92" s="44"/>
      <c r="AH92" s="80"/>
      <c r="AI92" s="81"/>
    </row>
    <row r="93" spans="1:35" ht="16" x14ac:dyDescent="0.2">
      <c r="A93" s="41">
        <v>187</v>
      </c>
      <c r="B93" s="41" t="s">
        <v>1192</v>
      </c>
      <c r="C93" s="138" t="s">
        <v>991</v>
      </c>
      <c r="D93" s="47"/>
      <c r="E93" s="63"/>
      <c r="F93" s="49"/>
      <c r="G93" s="45">
        <v>65</v>
      </c>
      <c r="H93" s="45" t="s">
        <v>1373</v>
      </c>
      <c r="I93" s="45" t="s">
        <v>981</v>
      </c>
      <c r="J93" s="48"/>
      <c r="K93" s="64"/>
      <c r="L93" s="49"/>
      <c r="M93" s="46"/>
      <c r="N93" s="46"/>
      <c r="O93" s="46"/>
      <c r="P93" s="68"/>
      <c r="Q93" s="69"/>
      <c r="R93" s="49"/>
      <c r="S93" s="42"/>
      <c r="T93" s="42"/>
      <c r="U93" s="42"/>
      <c r="V93" s="72"/>
      <c r="W93" s="73"/>
      <c r="X93" s="49"/>
      <c r="Y93" s="43"/>
      <c r="Z93" s="43"/>
      <c r="AA93" s="43"/>
      <c r="AB93" s="76"/>
      <c r="AC93" s="77"/>
      <c r="AD93" s="49"/>
      <c r="AE93" s="44"/>
      <c r="AF93" s="44"/>
      <c r="AG93" s="44"/>
      <c r="AH93" s="80"/>
      <c r="AI93" s="81"/>
    </row>
    <row r="94" spans="1:35" ht="16" x14ac:dyDescent="0.2">
      <c r="A94" s="41">
        <v>188</v>
      </c>
      <c r="B94" s="41" t="s">
        <v>1193</v>
      </c>
      <c r="C94" s="138" t="s">
        <v>991</v>
      </c>
      <c r="D94" s="47"/>
      <c r="E94" s="63"/>
      <c r="F94" s="49"/>
      <c r="G94" s="45"/>
      <c r="H94" s="45"/>
      <c r="I94" s="45"/>
      <c r="J94" s="48"/>
      <c r="K94" s="64"/>
      <c r="L94" s="49"/>
      <c r="M94" s="46"/>
      <c r="N94" s="46"/>
      <c r="O94" s="46"/>
      <c r="P94" s="68"/>
      <c r="Q94" s="69"/>
      <c r="R94" s="49"/>
      <c r="S94" s="42"/>
      <c r="T94" s="42"/>
      <c r="U94" s="42"/>
      <c r="V94" s="72"/>
      <c r="W94" s="73"/>
      <c r="X94" s="49"/>
      <c r="Y94" s="43"/>
      <c r="Z94" s="43"/>
      <c r="AA94" s="43"/>
      <c r="AB94" s="76"/>
      <c r="AC94" s="77"/>
      <c r="AD94" s="49"/>
      <c r="AE94" s="44"/>
      <c r="AF94" s="44"/>
      <c r="AG94" s="44"/>
      <c r="AH94" s="80"/>
      <c r="AI94" s="81"/>
    </row>
    <row r="95" spans="1:35" ht="16" x14ac:dyDescent="0.2">
      <c r="A95" s="41">
        <v>189</v>
      </c>
      <c r="B95" s="41" t="s">
        <v>1194</v>
      </c>
      <c r="C95" s="138" t="s">
        <v>991</v>
      </c>
      <c r="D95" s="47"/>
      <c r="E95" s="63"/>
      <c r="F95" s="49"/>
      <c r="G95" s="45"/>
      <c r="H95" s="45"/>
      <c r="I95" s="45"/>
      <c r="J95" s="48"/>
      <c r="K95" s="64"/>
      <c r="L95" s="49"/>
      <c r="M95" s="46"/>
      <c r="N95" s="46"/>
      <c r="O95" s="46"/>
      <c r="P95" s="68"/>
      <c r="Q95" s="69"/>
      <c r="R95" s="49"/>
      <c r="S95" s="42"/>
      <c r="T95" s="42"/>
      <c r="U95" s="42"/>
      <c r="V95" s="72"/>
      <c r="W95" s="73"/>
      <c r="X95" s="49"/>
      <c r="Y95" s="43"/>
      <c r="Z95" s="43"/>
      <c r="AA95" s="43"/>
      <c r="AB95" s="76"/>
      <c r="AC95" s="77"/>
      <c r="AD95" s="49"/>
      <c r="AE95" s="44"/>
      <c r="AF95" s="44"/>
      <c r="AG95" s="44"/>
      <c r="AH95" s="80"/>
      <c r="AI95" s="81"/>
    </row>
    <row r="96" spans="1:35" ht="16" x14ac:dyDescent="0.2">
      <c r="A96" s="41">
        <v>190</v>
      </c>
      <c r="B96" s="41" t="s">
        <v>1195</v>
      </c>
      <c r="C96" s="138" t="s">
        <v>991</v>
      </c>
      <c r="D96" s="47"/>
      <c r="E96" s="63"/>
      <c r="F96" s="49"/>
      <c r="G96" s="45"/>
      <c r="H96" s="45"/>
      <c r="I96" s="45"/>
      <c r="J96" s="48"/>
      <c r="K96" s="64"/>
      <c r="L96" s="49"/>
      <c r="M96" s="46"/>
      <c r="N96" s="46"/>
      <c r="O96" s="46"/>
      <c r="P96" s="68"/>
      <c r="Q96" s="69"/>
      <c r="R96" s="49"/>
      <c r="S96" s="42"/>
      <c r="T96" s="42"/>
      <c r="U96" s="42"/>
      <c r="V96" s="72"/>
      <c r="W96" s="73"/>
      <c r="X96" s="49"/>
      <c r="Y96" s="43"/>
      <c r="Z96" s="43"/>
      <c r="AA96" s="43"/>
      <c r="AB96" s="76"/>
      <c r="AC96" s="77"/>
      <c r="AD96" s="49"/>
      <c r="AE96" s="44"/>
      <c r="AF96" s="44"/>
      <c r="AG96" s="44"/>
      <c r="AH96" s="80"/>
      <c r="AI96" s="81"/>
    </row>
    <row r="97" spans="1:35" ht="16" x14ac:dyDescent="0.2">
      <c r="A97" s="41">
        <v>191</v>
      </c>
      <c r="B97" s="41" t="s">
        <v>1196</v>
      </c>
      <c r="C97" s="138" t="s">
        <v>991</v>
      </c>
      <c r="D97" s="47"/>
      <c r="E97" s="63"/>
      <c r="F97" s="49"/>
      <c r="G97" s="45"/>
      <c r="H97" s="45"/>
      <c r="I97" s="45"/>
      <c r="J97" s="48"/>
      <c r="K97" s="64"/>
      <c r="L97" s="49"/>
      <c r="M97" s="46"/>
      <c r="N97" s="46"/>
      <c r="O97" s="46"/>
      <c r="P97" s="68"/>
      <c r="Q97" s="69"/>
      <c r="R97" s="49"/>
      <c r="S97" s="42"/>
      <c r="T97" s="42"/>
      <c r="U97" s="42"/>
      <c r="V97" s="72"/>
      <c r="W97" s="73"/>
      <c r="X97" s="49"/>
      <c r="Y97" s="43"/>
      <c r="Z97" s="43"/>
      <c r="AA97" s="43"/>
      <c r="AB97" s="76"/>
      <c r="AC97" s="77"/>
      <c r="AD97" s="49"/>
      <c r="AE97" s="44"/>
      <c r="AF97" s="44"/>
      <c r="AG97" s="44"/>
      <c r="AH97" s="80"/>
      <c r="AI97" s="81"/>
    </row>
    <row r="98" spans="1:35" ht="16" x14ac:dyDescent="0.2">
      <c r="A98" s="41">
        <v>192</v>
      </c>
      <c r="B98" s="41" t="s">
        <v>1197</v>
      </c>
      <c r="C98" s="138" t="s">
        <v>991</v>
      </c>
      <c r="D98" s="47"/>
      <c r="E98" s="63"/>
      <c r="F98" s="49"/>
      <c r="G98" s="45"/>
      <c r="H98" s="45"/>
      <c r="I98" s="45"/>
      <c r="J98" s="48"/>
      <c r="K98" s="64"/>
      <c r="L98" s="49"/>
      <c r="M98" s="46"/>
      <c r="N98" s="46"/>
      <c r="O98" s="46"/>
      <c r="P98" s="68"/>
      <c r="Q98" s="69"/>
      <c r="R98" s="49"/>
      <c r="S98" s="42"/>
      <c r="T98" s="42"/>
      <c r="U98" s="42"/>
      <c r="V98" s="72"/>
      <c r="W98" s="73"/>
      <c r="X98" s="49"/>
      <c r="Y98" s="43"/>
      <c r="Z98" s="43"/>
      <c r="AA98" s="43"/>
      <c r="AB98" s="76"/>
      <c r="AC98" s="77"/>
      <c r="AD98" s="49"/>
      <c r="AE98" s="44"/>
      <c r="AF98" s="44"/>
      <c r="AG98" s="44"/>
      <c r="AH98" s="80"/>
      <c r="AI98" s="81"/>
    </row>
    <row r="99" spans="1:35" ht="16" x14ac:dyDescent="0.2">
      <c r="A99" s="41">
        <v>241</v>
      </c>
      <c r="B99" s="41" t="s">
        <v>1306</v>
      </c>
      <c r="C99" s="138" t="s">
        <v>996</v>
      </c>
      <c r="D99" s="47"/>
      <c r="E99" s="63"/>
      <c r="F99" s="49"/>
      <c r="G99" s="45"/>
      <c r="H99" s="45"/>
      <c r="I99" s="45"/>
      <c r="J99" s="48"/>
      <c r="K99" s="64"/>
      <c r="L99" s="49"/>
      <c r="M99" s="46"/>
      <c r="N99" s="46"/>
      <c r="O99" s="46"/>
      <c r="P99" s="68"/>
      <c r="Q99" s="69"/>
      <c r="R99" s="49"/>
      <c r="S99" s="42"/>
      <c r="T99" s="42"/>
      <c r="U99" s="42"/>
      <c r="V99" s="72"/>
      <c r="W99" s="73"/>
      <c r="X99" s="49"/>
      <c r="Y99" s="43"/>
      <c r="Z99" s="43"/>
      <c r="AA99" s="43"/>
      <c r="AB99" s="76"/>
      <c r="AC99" s="77"/>
      <c r="AD99" s="49"/>
      <c r="AE99" s="44"/>
      <c r="AF99" s="44"/>
      <c r="AG99" s="44"/>
      <c r="AH99" s="80"/>
      <c r="AI99" s="81"/>
    </row>
    <row r="100" spans="1:35" ht="16" x14ac:dyDescent="0.2">
      <c r="A100" s="41">
        <v>242</v>
      </c>
      <c r="B100" s="41" t="s">
        <v>1307</v>
      </c>
      <c r="C100" s="138" t="s">
        <v>996</v>
      </c>
      <c r="D100" s="47"/>
      <c r="E100" s="63"/>
      <c r="F100" s="49"/>
      <c r="G100" s="45"/>
      <c r="H100" s="45"/>
      <c r="I100" s="45"/>
      <c r="J100" s="48"/>
      <c r="K100" s="64"/>
      <c r="L100" s="49"/>
      <c r="M100" s="46"/>
      <c r="N100" s="46"/>
      <c r="O100" s="46"/>
      <c r="P100" s="68"/>
      <c r="Q100" s="69"/>
      <c r="R100" s="49"/>
      <c r="S100" s="42"/>
      <c r="T100" s="42"/>
      <c r="U100" s="42"/>
      <c r="V100" s="72"/>
      <c r="W100" s="73"/>
      <c r="X100" s="49"/>
      <c r="Y100" s="43"/>
      <c r="Z100" s="43"/>
      <c r="AA100" s="43"/>
      <c r="AB100" s="76"/>
      <c r="AC100" s="77"/>
      <c r="AD100" s="49"/>
      <c r="AE100" s="44"/>
      <c r="AF100" s="44"/>
      <c r="AG100" s="44"/>
      <c r="AH100" s="80"/>
      <c r="AI100" s="81"/>
    </row>
    <row r="101" spans="1:35" ht="16" x14ac:dyDescent="0.2">
      <c r="A101" s="41">
        <v>243</v>
      </c>
      <c r="B101" s="41" t="s">
        <v>1308</v>
      </c>
      <c r="C101" s="138" t="s">
        <v>996</v>
      </c>
      <c r="D101" s="47"/>
      <c r="E101" s="63"/>
      <c r="F101" s="49"/>
      <c r="G101" s="45"/>
      <c r="H101" s="45"/>
      <c r="I101" s="45"/>
      <c r="J101" s="48"/>
      <c r="K101" s="64"/>
      <c r="L101" s="49"/>
      <c r="M101" s="46"/>
      <c r="N101" s="46"/>
      <c r="O101" s="46"/>
      <c r="P101" s="68"/>
      <c r="Q101" s="69"/>
      <c r="R101" s="49"/>
      <c r="S101" s="42"/>
      <c r="T101" s="42"/>
      <c r="U101" s="42"/>
      <c r="V101" s="72"/>
      <c r="W101" s="73"/>
      <c r="X101" s="49"/>
      <c r="Y101" s="43"/>
      <c r="Z101" s="43"/>
      <c r="AA101" s="43"/>
      <c r="AB101" s="76"/>
      <c r="AC101" s="77"/>
      <c r="AD101" s="49"/>
      <c r="AE101" s="44"/>
      <c r="AF101" s="44"/>
      <c r="AG101" s="44"/>
      <c r="AH101" s="80"/>
      <c r="AI101" s="81"/>
    </row>
    <row r="102" spans="1:35" ht="16" x14ac:dyDescent="0.2">
      <c r="A102" s="41">
        <v>244</v>
      </c>
      <c r="B102" s="41" t="s">
        <v>1309</v>
      </c>
      <c r="C102" s="138" t="s">
        <v>996</v>
      </c>
      <c r="D102" s="47"/>
      <c r="E102" s="63"/>
      <c r="F102" s="49"/>
      <c r="G102" s="45"/>
      <c r="H102" s="45"/>
      <c r="I102" s="45"/>
      <c r="J102" s="48"/>
      <c r="K102" s="64"/>
      <c r="L102" s="49"/>
      <c r="M102" s="46"/>
      <c r="N102" s="46"/>
      <c r="O102" s="46"/>
      <c r="P102" s="68"/>
      <c r="Q102" s="69"/>
      <c r="R102" s="49"/>
      <c r="S102" s="42"/>
      <c r="T102" s="42"/>
      <c r="U102" s="42"/>
      <c r="V102" s="72"/>
      <c r="W102" s="73"/>
      <c r="X102" s="49"/>
      <c r="Y102" s="43"/>
      <c r="Z102" s="43"/>
      <c r="AA102" s="43"/>
      <c r="AB102" s="76"/>
      <c r="AC102" s="77"/>
      <c r="AD102" s="49"/>
      <c r="AE102" s="44"/>
      <c r="AF102" s="44"/>
      <c r="AG102" s="44"/>
      <c r="AH102" s="80"/>
      <c r="AI102" s="81"/>
    </row>
    <row r="103" spans="1:35" ht="16" x14ac:dyDescent="0.2">
      <c r="A103" s="41">
        <v>245</v>
      </c>
      <c r="B103" s="41" t="s">
        <v>1310</v>
      </c>
      <c r="C103" s="138" t="s">
        <v>996</v>
      </c>
      <c r="D103" s="47"/>
      <c r="E103" s="63"/>
      <c r="F103" s="49"/>
      <c r="G103" s="45"/>
      <c r="H103" s="45"/>
      <c r="I103" s="45"/>
      <c r="J103" s="48"/>
      <c r="K103" s="64"/>
      <c r="L103" s="49"/>
      <c r="M103" s="46"/>
      <c r="N103" s="46"/>
      <c r="O103" s="46"/>
      <c r="P103" s="68"/>
      <c r="Q103" s="69"/>
      <c r="R103" s="49"/>
      <c r="S103" s="42"/>
      <c r="T103" s="42"/>
      <c r="U103" s="42"/>
      <c r="V103" s="72"/>
      <c r="W103" s="73"/>
      <c r="X103" s="49"/>
      <c r="Y103" s="43"/>
      <c r="Z103" s="43"/>
      <c r="AA103" s="43"/>
      <c r="AB103" s="76"/>
      <c r="AC103" s="77"/>
      <c r="AD103" s="49"/>
      <c r="AE103" s="44"/>
      <c r="AF103" s="44"/>
      <c r="AG103" s="44"/>
      <c r="AH103" s="80"/>
      <c r="AI103" s="81"/>
    </row>
    <row r="104" spans="1:35" ht="16" x14ac:dyDescent="0.2">
      <c r="A104" s="41">
        <v>246</v>
      </c>
      <c r="B104" s="41" t="s">
        <v>1311</v>
      </c>
      <c r="C104" s="138" t="s">
        <v>996</v>
      </c>
      <c r="D104" s="47"/>
      <c r="E104" s="63"/>
      <c r="F104" s="49"/>
      <c r="G104" s="45"/>
      <c r="H104" s="45"/>
      <c r="I104" s="45"/>
      <c r="J104" s="48"/>
      <c r="K104" s="64"/>
      <c r="L104" s="49"/>
      <c r="M104" s="46"/>
      <c r="N104" s="46"/>
      <c r="O104" s="46"/>
      <c r="P104" s="68"/>
      <c r="Q104" s="69"/>
      <c r="R104" s="49"/>
      <c r="S104" s="42"/>
      <c r="T104" s="42"/>
      <c r="U104" s="42"/>
      <c r="V104" s="72"/>
      <c r="W104" s="73"/>
      <c r="X104" s="49"/>
      <c r="Y104" s="43"/>
      <c r="Z104" s="43"/>
      <c r="AA104" s="43"/>
      <c r="AB104" s="76"/>
      <c r="AC104" s="77"/>
      <c r="AD104" s="49"/>
      <c r="AE104" s="44"/>
      <c r="AF104" s="44"/>
      <c r="AG104" s="44"/>
      <c r="AH104" s="80"/>
      <c r="AI104" s="81"/>
    </row>
    <row r="105" spans="1:35" ht="16" x14ac:dyDescent="0.2">
      <c r="A105" s="41">
        <v>247</v>
      </c>
      <c r="B105" s="41" t="s">
        <v>1312</v>
      </c>
      <c r="C105" s="138" t="s">
        <v>996</v>
      </c>
      <c r="D105" s="47"/>
      <c r="E105" s="63"/>
      <c r="F105" s="49"/>
      <c r="G105" s="45"/>
      <c r="H105" s="45"/>
      <c r="I105" s="45"/>
      <c r="J105" s="48"/>
      <c r="K105" s="64"/>
      <c r="L105" s="49"/>
      <c r="M105" s="46"/>
      <c r="N105" s="46"/>
      <c r="O105" s="46"/>
      <c r="P105" s="68"/>
      <c r="Q105" s="69"/>
      <c r="R105" s="49"/>
      <c r="S105" s="42"/>
      <c r="T105" s="42"/>
      <c r="U105" s="42"/>
      <c r="V105" s="72"/>
      <c r="W105" s="73"/>
      <c r="X105" s="49"/>
      <c r="Y105" s="43"/>
      <c r="Z105" s="43"/>
      <c r="AA105" s="43"/>
      <c r="AB105" s="76"/>
      <c r="AC105" s="77"/>
      <c r="AD105" s="49"/>
      <c r="AE105" s="44"/>
      <c r="AF105" s="44"/>
      <c r="AG105" s="44"/>
      <c r="AH105" s="80"/>
      <c r="AI105" s="81"/>
    </row>
    <row r="106" spans="1:35" x14ac:dyDescent="0.2">
      <c r="A106" s="41">
        <v>78</v>
      </c>
      <c r="B106" s="41" t="s">
        <v>1366</v>
      </c>
      <c r="C106" s="41" t="s">
        <v>982</v>
      </c>
      <c r="D106" s="47"/>
      <c r="E106" s="63"/>
      <c r="F106" s="49"/>
      <c r="G106" s="45"/>
      <c r="H106" s="45"/>
      <c r="I106" s="45"/>
      <c r="J106" s="48"/>
      <c r="K106" s="64"/>
      <c r="L106" s="49"/>
      <c r="M106" s="46"/>
      <c r="N106" s="46"/>
      <c r="O106" s="46"/>
      <c r="P106" s="68"/>
      <c r="Q106" s="69"/>
      <c r="R106" s="49"/>
      <c r="S106" s="42"/>
      <c r="T106" s="42"/>
      <c r="U106" s="42"/>
      <c r="V106" s="72"/>
      <c r="W106" s="73"/>
      <c r="X106" s="49"/>
      <c r="Y106" s="43"/>
      <c r="Z106" s="43"/>
      <c r="AA106" s="43"/>
      <c r="AB106" s="76"/>
      <c r="AC106" s="77"/>
      <c r="AD106" s="49"/>
      <c r="AE106" s="44"/>
      <c r="AF106" s="44"/>
      <c r="AG106" s="44"/>
      <c r="AH106" s="80"/>
      <c r="AI106" s="81"/>
    </row>
    <row r="107" spans="1:35" x14ac:dyDescent="0.2">
      <c r="A107" s="41">
        <v>79</v>
      </c>
      <c r="B107" s="41" t="s">
        <v>1367</v>
      </c>
      <c r="C107" s="41" t="s">
        <v>982</v>
      </c>
      <c r="D107" s="47"/>
      <c r="E107" s="63"/>
      <c r="F107" s="49"/>
      <c r="G107" s="45"/>
      <c r="H107" s="45"/>
      <c r="I107" s="45"/>
      <c r="J107" s="48"/>
      <c r="K107" s="64"/>
      <c r="L107" s="49"/>
      <c r="M107" s="46"/>
      <c r="N107" s="46"/>
      <c r="O107" s="46"/>
      <c r="P107" s="68"/>
      <c r="Q107" s="69"/>
      <c r="R107" s="49"/>
      <c r="S107" s="42"/>
      <c r="T107" s="42"/>
      <c r="U107" s="42"/>
      <c r="V107" s="72"/>
      <c r="W107" s="73"/>
      <c r="X107" s="49"/>
      <c r="Y107" s="43"/>
      <c r="Z107" s="43"/>
      <c r="AA107" s="43"/>
      <c r="AB107" s="76"/>
      <c r="AC107" s="77"/>
      <c r="AD107" s="49"/>
      <c r="AE107" s="44"/>
      <c r="AF107" s="44"/>
      <c r="AG107" s="44"/>
      <c r="AH107" s="80"/>
      <c r="AI107" s="81"/>
    </row>
    <row r="108" spans="1:35" x14ac:dyDescent="0.2">
      <c r="A108" s="41"/>
      <c r="B108" s="41"/>
      <c r="C108" s="41"/>
      <c r="D108" s="47"/>
      <c r="E108" s="63"/>
      <c r="F108" s="49"/>
      <c r="G108" s="45"/>
      <c r="H108" s="45"/>
      <c r="I108" s="45"/>
      <c r="J108" s="48"/>
      <c r="K108" s="64"/>
      <c r="L108" s="49"/>
      <c r="M108" s="46"/>
      <c r="N108" s="46"/>
      <c r="O108" s="46"/>
      <c r="P108" s="68"/>
      <c r="Q108" s="69"/>
      <c r="R108" s="49"/>
      <c r="S108" s="42"/>
      <c r="T108" s="42"/>
      <c r="U108" s="42"/>
      <c r="V108" s="72"/>
      <c r="W108" s="73"/>
      <c r="X108" s="49"/>
      <c r="Y108" s="43"/>
      <c r="Z108" s="43"/>
      <c r="AA108" s="43"/>
      <c r="AB108" s="76"/>
      <c r="AC108" s="77"/>
      <c r="AD108" s="49"/>
      <c r="AE108" s="44"/>
      <c r="AF108" s="44"/>
      <c r="AG108" s="44"/>
      <c r="AH108" s="80"/>
      <c r="AI108" s="81"/>
    </row>
    <row r="109" spans="1:35" x14ac:dyDescent="0.2">
      <c r="A109" s="41"/>
      <c r="B109" s="41"/>
      <c r="C109" s="41"/>
      <c r="D109" s="47"/>
      <c r="E109" s="63"/>
      <c r="F109" s="49"/>
      <c r="G109" s="45"/>
      <c r="H109" s="45"/>
      <c r="I109" s="45"/>
      <c r="J109" s="48"/>
      <c r="K109" s="64"/>
      <c r="L109" s="49"/>
      <c r="M109" s="46"/>
      <c r="N109" s="46"/>
      <c r="O109" s="46"/>
      <c r="P109" s="68"/>
      <c r="Q109" s="69"/>
      <c r="R109" s="49"/>
      <c r="S109" s="42"/>
      <c r="T109" s="42"/>
      <c r="U109" s="42"/>
      <c r="V109" s="72"/>
      <c r="W109" s="73"/>
      <c r="X109" s="49"/>
      <c r="Y109" s="43"/>
      <c r="Z109" s="43"/>
      <c r="AA109" s="43"/>
      <c r="AB109" s="76"/>
      <c r="AC109" s="77"/>
      <c r="AD109" s="49"/>
      <c r="AE109" s="44"/>
      <c r="AF109" s="44"/>
      <c r="AG109" s="44"/>
      <c r="AH109" s="80"/>
      <c r="AI109" s="81"/>
    </row>
    <row r="110" spans="1:35" x14ac:dyDescent="0.2">
      <c r="A110" s="41"/>
      <c r="B110" s="41"/>
      <c r="C110" s="41"/>
      <c r="D110" s="47"/>
      <c r="E110" s="63"/>
      <c r="F110" s="49"/>
      <c r="G110" s="45"/>
      <c r="H110" s="45"/>
      <c r="I110" s="45"/>
      <c r="J110" s="48"/>
      <c r="K110" s="64"/>
      <c r="L110" s="49"/>
      <c r="M110" s="46"/>
      <c r="N110" s="46"/>
      <c r="O110" s="46"/>
      <c r="P110" s="68"/>
      <c r="Q110" s="69"/>
      <c r="R110" s="49"/>
      <c r="S110" s="42"/>
      <c r="T110" s="42"/>
      <c r="U110" s="42"/>
      <c r="V110" s="72"/>
      <c r="W110" s="73"/>
      <c r="X110" s="49"/>
      <c r="Y110" s="43"/>
      <c r="Z110" s="43"/>
      <c r="AA110" s="43"/>
      <c r="AB110" s="76"/>
      <c r="AC110" s="77"/>
      <c r="AD110" s="49"/>
      <c r="AE110" s="44"/>
      <c r="AF110" s="44"/>
      <c r="AG110" s="44"/>
      <c r="AH110" s="80"/>
      <c r="AI110" s="81"/>
    </row>
    <row r="111" spans="1:35" x14ac:dyDescent="0.2">
      <c r="A111" s="41"/>
      <c r="B111" s="41"/>
      <c r="C111" s="41"/>
      <c r="D111" s="47"/>
      <c r="E111" s="63"/>
      <c r="F111" s="49"/>
      <c r="G111" s="45"/>
      <c r="H111" s="45"/>
      <c r="I111" s="45"/>
      <c r="J111" s="48"/>
      <c r="K111" s="64"/>
      <c r="L111" s="49"/>
      <c r="M111" s="46"/>
      <c r="N111" s="46"/>
      <c r="O111" s="46"/>
      <c r="P111" s="68"/>
      <c r="Q111" s="69"/>
      <c r="R111" s="49"/>
      <c r="S111" s="42"/>
      <c r="T111" s="42"/>
      <c r="U111" s="42"/>
      <c r="V111" s="72"/>
      <c r="W111" s="73"/>
      <c r="X111" s="49"/>
      <c r="Y111" s="43"/>
      <c r="Z111" s="43"/>
      <c r="AA111" s="43"/>
      <c r="AB111" s="76"/>
      <c r="AC111" s="77"/>
      <c r="AD111" s="49"/>
      <c r="AE111" s="44"/>
      <c r="AF111" s="44"/>
      <c r="AG111" s="44"/>
      <c r="AH111" s="80"/>
      <c r="AI111" s="81"/>
    </row>
    <row r="112" spans="1:35" x14ac:dyDescent="0.2">
      <c r="A112" s="41"/>
      <c r="B112" s="41"/>
      <c r="C112" s="41"/>
      <c r="D112" s="47"/>
      <c r="E112" s="63"/>
      <c r="F112" s="49"/>
      <c r="G112" s="45"/>
      <c r="H112" s="45"/>
      <c r="I112" s="45"/>
      <c r="J112" s="48"/>
      <c r="K112" s="64"/>
      <c r="L112" s="49"/>
      <c r="M112" s="46"/>
      <c r="N112" s="46"/>
      <c r="O112" s="46"/>
      <c r="P112" s="68"/>
      <c r="Q112" s="69"/>
      <c r="R112" s="49"/>
      <c r="S112" s="42"/>
      <c r="T112" s="42"/>
      <c r="U112" s="42"/>
      <c r="V112" s="72"/>
      <c r="W112" s="73"/>
      <c r="X112" s="49"/>
      <c r="Y112" s="43"/>
      <c r="Z112" s="43"/>
      <c r="AA112" s="43"/>
      <c r="AB112" s="76"/>
      <c r="AC112" s="77"/>
      <c r="AD112" s="49"/>
      <c r="AE112" s="44"/>
      <c r="AF112" s="44"/>
      <c r="AG112" s="44"/>
      <c r="AH112" s="80"/>
      <c r="AI112" s="81"/>
    </row>
    <row r="113" spans="1:35" x14ac:dyDescent="0.2">
      <c r="A113" s="41"/>
      <c r="B113" s="41"/>
      <c r="C113" s="41"/>
      <c r="D113" s="47"/>
      <c r="E113" s="63"/>
      <c r="F113" s="49"/>
      <c r="G113" s="45"/>
      <c r="H113" s="45"/>
      <c r="I113" s="45"/>
      <c r="J113" s="48"/>
      <c r="K113" s="64"/>
      <c r="L113" s="49"/>
      <c r="M113" s="46"/>
      <c r="N113" s="46"/>
      <c r="O113" s="46"/>
      <c r="P113" s="68"/>
      <c r="Q113" s="69"/>
      <c r="R113" s="49"/>
      <c r="S113" s="42"/>
      <c r="T113" s="42"/>
      <c r="U113" s="42"/>
      <c r="V113" s="72"/>
      <c r="W113" s="73"/>
      <c r="X113" s="49"/>
      <c r="Y113" s="43"/>
      <c r="Z113" s="43"/>
      <c r="AA113" s="43"/>
      <c r="AB113" s="76"/>
      <c r="AC113" s="77"/>
      <c r="AD113" s="49"/>
      <c r="AE113" s="44"/>
      <c r="AF113" s="44"/>
      <c r="AG113" s="44"/>
      <c r="AH113" s="80"/>
      <c r="AI113" s="81"/>
    </row>
    <row r="114" spans="1:35" x14ac:dyDescent="0.2">
      <c r="A114" s="41"/>
      <c r="B114" s="41"/>
      <c r="C114" s="41"/>
      <c r="D114" s="47"/>
      <c r="E114" s="63"/>
      <c r="F114" s="49"/>
      <c r="G114" s="45"/>
      <c r="H114" s="45"/>
      <c r="I114" s="45"/>
      <c r="J114" s="48"/>
      <c r="K114" s="64"/>
      <c r="L114" s="49"/>
      <c r="M114" s="46"/>
      <c r="N114" s="46"/>
      <c r="O114" s="46"/>
      <c r="P114" s="68"/>
      <c r="Q114" s="69"/>
      <c r="R114" s="49"/>
      <c r="S114" s="42"/>
      <c r="T114" s="42"/>
      <c r="U114" s="42"/>
      <c r="V114" s="72"/>
      <c r="W114" s="73"/>
      <c r="X114" s="49"/>
      <c r="Y114" s="43"/>
      <c r="Z114" s="43"/>
      <c r="AA114" s="43"/>
      <c r="AB114" s="76"/>
      <c r="AC114" s="77"/>
      <c r="AD114" s="49"/>
      <c r="AE114" s="44"/>
      <c r="AF114" s="44"/>
      <c r="AG114" s="44"/>
      <c r="AH114" s="80"/>
      <c r="AI114" s="81"/>
    </row>
    <row r="115" spans="1:35" x14ac:dyDescent="0.2">
      <c r="A115" s="41"/>
      <c r="B115" s="41"/>
      <c r="C115" s="41"/>
      <c r="D115" s="47"/>
      <c r="E115" s="63"/>
      <c r="F115" s="49"/>
      <c r="G115" s="45"/>
      <c r="H115" s="45"/>
      <c r="I115" s="45"/>
      <c r="J115" s="48"/>
      <c r="K115" s="64"/>
      <c r="L115" s="49"/>
      <c r="M115" s="46"/>
      <c r="N115" s="46"/>
      <c r="O115" s="46"/>
      <c r="P115" s="68"/>
      <c r="Q115" s="69"/>
      <c r="R115" s="49"/>
      <c r="S115" s="42"/>
      <c r="T115" s="42"/>
      <c r="U115" s="42"/>
      <c r="V115" s="72"/>
      <c r="W115" s="73"/>
      <c r="X115" s="49"/>
      <c r="Y115" s="43"/>
      <c r="Z115" s="43"/>
      <c r="AA115" s="43"/>
      <c r="AB115" s="76"/>
      <c r="AC115" s="77"/>
      <c r="AD115" s="49"/>
      <c r="AE115" s="44"/>
      <c r="AF115" s="44"/>
      <c r="AG115" s="44"/>
      <c r="AH115" s="80"/>
      <c r="AI115" s="81"/>
    </row>
    <row r="116" spans="1:35" x14ac:dyDescent="0.2">
      <c r="A116" s="41"/>
      <c r="B116" s="41"/>
      <c r="C116" s="41"/>
      <c r="D116" s="47"/>
      <c r="E116" s="63"/>
      <c r="F116" s="49"/>
      <c r="G116" s="45"/>
      <c r="H116" s="45"/>
      <c r="I116" s="45"/>
      <c r="J116" s="48"/>
      <c r="K116" s="64"/>
      <c r="L116" s="49"/>
      <c r="M116" s="46"/>
      <c r="N116" s="46"/>
      <c r="O116" s="46"/>
      <c r="P116" s="68"/>
      <c r="Q116" s="69"/>
      <c r="R116" s="49"/>
      <c r="S116" s="42"/>
      <c r="T116" s="42"/>
      <c r="U116" s="42"/>
      <c r="V116" s="72"/>
      <c r="W116" s="73"/>
      <c r="X116" s="49"/>
      <c r="Y116" s="43"/>
      <c r="Z116" s="43"/>
      <c r="AA116" s="43"/>
      <c r="AB116" s="76"/>
      <c r="AC116" s="77"/>
      <c r="AD116" s="49"/>
      <c r="AE116" s="44"/>
      <c r="AF116" s="44"/>
      <c r="AG116" s="44"/>
      <c r="AH116" s="80"/>
      <c r="AI116" s="81"/>
    </row>
    <row r="117" spans="1:35" x14ac:dyDescent="0.2">
      <c r="A117" s="41"/>
      <c r="B117" s="41"/>
      <c r="C117" s="41"/>
      <c r="D117" s="47"/>
      <c r="E117" s="63"/>
      <c r="F117" s="49"/>
      <c r="G117" s="45"/>
      <c r="H117" s="45"/>
      <c r="I117" s="45"/>
      <c r="J117" s="48"/>
      <c r="K117" s="64"/>
      <c r="L117" s="49"/>
      <c r="M117" s="46"/>
      <c r="N117" s="46"/>
      <c r="O117" s="46"/>
      <c r="P117" s="68"/>
      <c r="Q117" s="69"/>
      <c r="R117" s="49"/>
      <c r="S117" s="42"/>
      <c r="T117" s="42"/>
      <c r="U117" s="42"/>
      <c r="V117" s="72"/>
      <c r="W117" s="73"/>
      <c r="X117" s="49"/>
      <c r="Y117" s="43"/>
      <c r="Z117" s="43"/>
      <c r="AA117" s="43"/>
      <c r="AB117" s="76"/>
      <c r="AC117" s="77"/>
      <c r="AD117" s="49"/>
      <c r="AE117" s="44"/>
      <c r="AF117" s="44"/>
      <c r="AG117" s="44"/>
      <c r="AH117" s="80"/>
      <c r="AI117" s="81"/>
    </row>
    <row r="118" spans="1:35" x14ac:dyDescent="0.2">
      <c r="A118" s="41"/>
      <c r="B118" s="41"/>
      <c r="C118" s="41"/>
      <c r="D118" s="47"/>
      <c r="E118" s="63"/>
      <c r="F118" s="49"/>
      <c r="G118" s="45"/>
      <c r="H118" s="45"/>
      <c r="I118" s="45"/>
      <c r="J118" s="48"/>
      <c r="K118" s="64"/>
      <c r="L118" s="49"/>
      <c r="M118" s="46"/>
      <c r="N118" s="46"/>
      <c r="O118" s="46"/>
      <c r="P118" s="68"/>
      <c r="Q118" s="69"/>
      <c r="R118" s="49"/>
      <c r="S118" s="42"/>
      <c r="T118" s="42"/>
      <c r="U118" s="42"/>
      <c r="V118" s="72"/>
      <c r="W118" s="73"/>
      <c r="X118" s="49"/>
      <c r="Y118" s="43"/>
      <c r="Z118" s="43"/>
      <c r="AA118" s="43"/>
      <c r="AB118" s="76"/>
      <c r="AC118" s="77"/>
      <c r="AD118" s="49"/>
      <c r="AE118" s="44"/>
      <c r="AF118" s="44"/>
      <c r="AG118" s="44"/>
      <c r="AH118" s="80"/>
      <c r="AI118" s="81"/>
    </row>
    <row r="119" spans="1:35" x14ac:dyDescent="0.2">
      <c r="A119" s="41"/>
      <c r="B119" s="41"/>
      <c r="C119" s="41"/>
      <c r="D119" s="47"/>
      <c r="E119" s="63"/>
      <c r="F119" s="49"/>
      <c r="G119" s="45"/>
      <c r="H119" s="45"/>
      <c r="I119" s="45"/>
      <c r="J119" s="48"/>
      <c r="K119" s="64"/>
      <c r="L119" s="49"/>
      <c r="M119" s="46"/>
      <c r="N119" s="46"/>
      <c r="O119" s="46"/>
      <c r="P119" s="68"/>
      <c r="Q119" s="69"/>
      <c r="R119" s="49"/>
      <c r="S119" s="42"/>
      <c r="T119" s="42"/>
      <c r="U119" s="42"/>
      <c r="V119" s="72"/>
      <c r="W119" s="73"/>
      <c r="X119" s="49"/>
      <c r="Y119" s="43"/>
      <c r="Z119" s="43"/>
      <c r="AA119" s="43"/>
      <c r="AB119" s="76"/>
      <c r="AC119" s="77"/>
      <c r="AD119" s="49"/>
      <c r="AE119" s="44"/>
      <c r="AF119" s="44"/>
      <c r="AG119" s="44"/>
      <c r="AH119" s="80"/>
      <c r="AI119" s="81"/>
    </row>
    <row r="120" spans="1:35" x14ac:dyDescent="0.2">
      <c r="A120" s="41"/>
      <c r="B120" s="41"/>
      <c r="C120" s="41"/>
      <c r="D120" s="47"/>
      <c r="E120" s="63"/>
      <c r="F120" s="49"/>
      <c r="G120" s="45"/>
      <c r="H120" s="45"/>
      <c r="I120" s="45"/>
      <c r="J120" s="48"/>
      <c r="K120" s="64"/>
      <c r="L120" s="49"/>
      <c r="M120" s="46"/>
      <c r="N120" s="46"/>
      <c r="O120" s="46"/>
      <c r="P120" s="68"/>
      <c r="Q120" s="69"/>
      <c r="R120" s="49"/>
      <c r="S120" s="42"/>
      <c r="T120" s="42"/>
      <c r="U120" s="42"/>
      <c r="V120" s="72"/>
      <c r="W120" s="73"/>
      <c r="X120" s="49"/>
      <c r="Y120" s="43"/>
      <c r="Z120" s="43"/>
      <c r="AA120" s="43"/>
      <c r="AB120" s="76"/>
      <c r="AC120" s="77"/>
      <c r="AD120" s="49"/>
      <c r="AE120" s="44"/>
      <c r="AF120" s="44"/>
      <c r="AG120" s="44"/>
      <c r="AH120" s="80"/>
      <c r="AI120" s="81"/>
    </row>
    <row r="121" spans="1:35" x14ac:dyDescent="0.2">
      <c r="A121" s="41"/>
      <c r="B121" s="41"/>
      <c r="C121" s="41"/>
      <c r="D121" s="47"/>
      <c r="E121" s="63"/>
      <c r="F121" s="49"/>
      <c r="G121" s="45"/>
      <c r="H121" s="45"/>
      <c r="I121" s="45"/>
      <c r="J121" s="48"/>
      <c r="K121" s="64"/>
      <c r="L121" s="49"/>
      <c r="M121" s="46"/>
      <c r="N121" s="46"/>
      <c r="O121" s="46"/>
      <c r="P121" s="68"/>
      <c r="Q121" s="69"/>
      <c r="R121" s="49"/>
      <c r="S121" s="42"/>
      <c r="T121" s="42"/>
      <c r="U121" s="42"/>
      <c r="V121" s="72"/>
      <c r="W121" s="73"/>
      <c r="X121" s="49"/>
      <c r="Y121" s="43"/>
      <c r="Z121" s="43"/>
      <c r="AA121" s="43"/>
      <c r="AB121" s="76"/>
      <c r="AC121" s="77"/>
      <c r="AD121" s="49"/>
      <c r="AE121" s="44"/>
      <c r="AF121" s="44"/>
      <c r="AG121" s="44"/>
      <c r="AH121" s="80"/>
      <c r="AI121" s="81"/>
    </row>
    <row r="122" spans="1:35" x14ac:dyDescent="0.2">
      <c r="A122" s="41"/>
      <c r="B122" s="41"/>
      <c r="C122" s="41"/>
      <c r="D122" s="47"/>
      <c r="E122" s="63"/>
      <c r="F122" s="49"/>
      <c r="G122" s="45"/>
      <c r="H122" s="45"/>
      <c r="I122" s="45"/>
      <c r="J122" s="48"/>
      <c r="K122" s="64"/>
      <c r="L122" s="49"/>
      <c r="M122" s="46"/>
      <c r="N122" s="46"/>
      <c r="O122" s="46"/>
      <c r="P122" s="68"/>
      <c r="Q122" s="69"/>
      <c r="R122" s="49"/>
      <c r="S122" s="42"/>
      <c r="T122" s="42"/>
      <c r="U122" s="42"/>
      <c r="V122" s="72"/>
      <c r="W122" s="73"/>
      <c r="X122" s="49"/>
      <c r="Y122" s="43"/>
      <c r="Z122" s="43"/>
      <c r="AA122" s="43"/>
      <c r="AB122" s="76"/>
      <c r="AC122" s="77"/>
      <c r="AD122" s="49"/>
      <c r="AE122" s="44"/>
      <c r="AF122" s="44"/>
      <c r="AG122" s="44"/>
      <c r="AH122" s="80"/>
      <c r="AI122" s="81"/>
    </row>
    <row r="123" spans="1:35" x14ac:dyDescent="0.2">
      <c r="A123" s="41"/>
      <c r="B123" s="41"/>
      <c r="C123" s="41"/>
      <c r="D123" s="47"/>
      <c r="E123" s="63"/>
      <c r="F123" s="49"/>
      <c r="G123" s="45"/>
      <c r="H123" s="45"/>
      <c r="I123" s="45"/>
      <c r="J123" s="48"/>
      <c r="K123" s="64"/>
      <c r="L123" s="49"/>
      <c r="M123" s="46"/>
      <c r="N123" s="46"/>
      <c r="O123" s="46"/>
      <c r="P123" s="68"/>
      <c r="Q123" s="69"/>
      <c r="R123" s="49"/>
      <c r="S123" s="42"/>
      <c r="T123" s="42"/>
      <c r="U123" s="42"/>
      <c r="V123" s="72"/>
      <c r="W123" s="73"/>
      <c r="X123" s="49"/>
      <c r="Y123" s="43"/>
      <c r="Z123" s="43"/>
      <c r="AA123" s="43"/>
      <c r="AB123" s="76"/>
      <c r="AC123" s="77"/>
      <c r="AD123" s="49"/>
      <c r="AE123" s="44"/>
      <c r="AF123" s="44"/>
      <c r="AG123" s="44"/>
      <c r="AH123" s="80"/>
      <c r="AI123" s="81"/>
    </row>
    <row r="124" spans="1:35" x14ac:dyDescent="0.2">
      <c r="A124" s="41"/>
      <c r="B124" s="41"/>
      <c r="C124" s="41"/>
      <c r="D124" s="47"/>
      <c r="E124" s="63"/>
      <c r="F124" s="49"/>
      <c r="G124" s="45"/>
      <c r="H124" s="45"/>
      <c r="I124" s="45"/>
      <c r="J124" s="48"/>
      <c r="K124" s="64"/>
      <c r="L124" s="49"/>
      <c r="M124" s="46"/>
      <c r="N124" s="46"/>
      <c r="O124" s="46"/>
      <c r="P124" s="68"/>
      <c r="Q124" s="69"/>
      <c r="R124" s="49"/>
      <c r="S124" s="42"/>
      <c r="T124" s="42"/>
      <c r="U124" s="42"/>
      <c r="V124" s="72"/>
      <c r="W124" s="73"/>
      <c r="X124" s="49"/>
      <c r="Y124" s="43"/>
      <c r="Z124" s="43"/>
      <c r="AA124" s="43"/>
      <c r="AB124" s="76"/>
      <c r="AC124" s="77"/>
      <c r="AD124" s="49"/>
      <c r="AE124" s="44"/>
      <c r="AF124" s="44"/>
      <c r="AG124" s="44"/>
      <c r="AH124" s="80"/>
      <c r="AI124" s="81"/>
    </row>
    <row r="125" spans="1:35" x14ac:dyDescent="0.2">
      <c r="A125" s="41"/>
      <c r="B125" s="41"/>
      <c r="C125" s="41"/>
      <c r="D125" s="47"/>
      <c r="E125" s="63"/>
      <c r="F125" s="49"/>
      <c r="G125" s="45"/>
      <c r="H125" s="45"/>
      <c r="I125" s="45"/>
      <c r="J125" s="48"/>
      <c r="K125" s="64"/>
      <c r="L125" s="49"/>
      <c r="M125" s="46"/>
      <c r="N125" s="46"/>
      <c r="O125" s="46"/>
      <c r="P125" s="68"/>
      <c r="Q125" s="69"/>
      <c r="R125" s="49"/>
      <c r="S125" s="42"/>
      <c r="T125" s="42"/>
      <c r="U125" s="42"/>
      <c r="V125" s="72"/>
      <c r="W125" s="73"/>
      <c r="X125" s="49"/>
      <c r="Y125" s="43"/>
      <c r="Z125" s="43"/>
      <c r="AA125" s="43"/>
      <c r="AB125" s="76"/>
      <c r="AC125" s="77"/>
      <c r="AD125" s="49"/>
      <c r="AE125" s="44"/>
      <c r="AF125" s="44"/>
      <c r="AG125" s="44"/>
      <c r="AH125" s="80"/>
      <c r="AI125" s="81"/>
    </row>
    <row r="126" spans="1:35" x14ac:dyDescent="0.2">
      <c r="A126" s="41"/>
      <c r="B126" s="41"/>
      <c r="C126" s="41"/>
      <c r="D126" s="47"/>
      <c r="E126" s="63"/>
      <c r="F126" s="49"/>
      <c r="G126" s="45"/>
      <c r="H126" s="45"/>
      <c r="I126" s="45"/>
      <c r="J126" s="48"/>
      <c r="K126" s="64"/>
      <c r="L126" s="49"/>
      <c r="M126" s="46"/>
      <c r="N126" s="46"/>
      <c r="O126" s="46"/>
      <c r="P126" s="68"/>
      <c r="Q126" s="69"/>
      <c r="R126" s="49"/>
      <c r="S126" s="42"/>
      <c r="T126" s="42"/>
      <c r="U126" s="42"/>
      <c r="V126" s="72"/>
      <c r="W126" s="73"/>
      <c r="X126" s="49"/>
      <c r="Y126" s="43"/>
      <c r="Z126" s="43"/>
      <c r="AA126" s="43"/>
      <c r="AB126" s="76"/>
      <c r="AC126" s="77"/>
      <c r="AD126" s="49"/>
      <c r="AE126" s="44"/>
      <c r="AF126" s="44"/>
      <c r="AG126" s="44"/>
      <c r="AH126" s="80"/>
      <c r="AI126" s="81"/>
    </row>
    <row r="127" spans="1:35" x14ac:dyDescent="0.2">
      <c r="A127" s="41"/>
      <c r="B127" s="41"/>
      <c r="C127" s="41"/>
      <c r="D127" s="47"/>
      <c r="E127" s="63"/>
      <c r="F127" s="49"/>
      <c r="G127" s="45"/>
      <c r="H127" s="45"/>
      <c r="I127" s="45"/>
      <c r="J127" s="48"/>
      <c r="K127" s="64"/>
      <c r="L127" s="49"/>
      <c r="M127" s="46"/>
      <c r="N127" s="46"/>
      <c r="O127" s="46"/>
      <c r="P127" s="68"/>
      <c r="Q127" s="69"/>
      <c r="R127" s="49"/>
      <c r="S127" s="42"/>
      <c r="T127" s="42"/>
      <c r="U127" s="42"/>
      <c r="V127" s="72"/>
      <c r="W127" s="73"/>
      <c r="X127" s="49"/>
      <c r="Y127" s="43"/>
      <c r="Z127" s="43"/>
      <c r="AA127" s="43"/>
      <c r="AB127" s="76"/>
      <c r="AC127" s="77"/>
      <c r="AD127" s="49"/>
      <c r="AE127" s="44"/>
      <c r="AF127" s="44"/>
      <c r="AG127" s="44"/>
      <c r="AH127" s="80"/>
      <c r="AI127" s="81"/>
    </row>
    <row r="128" spans="1:35" x14ac:dyDescent="0.2">
      <c r="A128" s="41"/>
      <c r="B128" s="41"/>
      <c r="C128" s="41"/>
      <c r="D128" s="47"/>
      <c r="E128" s="63"/>
      <c r="F128" s="49"/>
      <c r="G128" s="45"/>
      <c r="H128" s="45"/>
      <c r="I128" s="45"/>
      <c r="J128" s="48"/>
      <c r="K128" s="64"/>
      <c r="L128" s="49"/>
      <c r="M128" s="46"/>
      <c r="N128" s="46"/>
      <c r="O128" s="46"/>
      <c r="P128" s="68"/>
      <c r="Q128" s="69"/>
      <c r="R128" s="49"/>
      <c r="S128" s="42"/>
      <c r="T128" s="42"/>
      <c r="U128" s="42"/>
      <c r="V128" s="72"/>
      <c r="W128" s="73"/>
      <c r="X128" s="49"/>
      <c r="Y128" s="43"/>
      <c r="Z128" s="43"/>
      <c r="AA128" s="43"/>
      <c r="AB128" s="76"/>
      <c r="AC128" s="77"/>
      <c r="AD128" s="49"/>
      <c r="AE128" s="44"/>
      <c r="AF128" s="44"/>
      <c r="AG128" s="44"/>
      <c r="AH128" s="80"/>
      <c r="AI128" s="81"/>
    </row>
    <row r="129" spans="1:35" x14ac:dyDescent="0.2">
      <c r="A129" s="41"/>
      <c r="B129" s="41"/>
      <c r="C129" s="41"/>
      <c r="D129" s="47"/>
      <c r="E129" s="63"/>
      <c r="F129" s="49"/>
      <c r="G129" s="45"/>
      <c r="H129" s="45"/>
      <c r="I129" s="45"/>
      <c r="J129" s="48"/>
      <c r="K129" s="64"/>
      <c r="L129" s="49"/>
      <c r="M129" s="46"/>
      <c r="N129" s="46"/>
      <c r="O129" s="46"/>
      <c r="P129" s="68"/>
      <c r="Q129" s="69"/>
      <c r="R129" s="49"/>
      <c r="S129" s="42"/>
      <c r="T129" s="42"/>
      <c r="U129" s="42"/>
      <c r="V129" s="72"/>
      <c r="W129" s="73"/>
      <c r="X129" s="49"/>
      <c r="Y129" s="43"/>
      <c r="Z129" s="43"/>
      <c r="AA129" s="43"/>
      <c r="AB129" s="76"/>
      <c r="AC129" s="77"/>
      <c r="AD129" s="49"/>
      <c r="AE129" s="44"/>
      <c r="AF129" s="44"/>
      <c r="AG129" s="44"/>
      <c r="AH129" s="80"/>
      <c r="AI129" s="81"/>
    </row>
    <row r="130" spans="1:35" x14ac:dyDescent="0.2">
      <c r="A130" s="41"/>
      <c r="B130" s="41"/>
      <c r="C130" s="41"/>
      <c r="D130" s="47"/>
      <c r="E130" s="63"/>
      <c r="F130" s="49"/>
      <c r="G130" s="45"/>
      <c r="H130" s="45"/>
      <c r="I130" s="45"/>
      <c r="J130" s="48"/>
      <c r="K130" s="64"/>
      <c r="L130" s="49"/>
      <c r="M130" s="46"/>
      <c r="N130" s="46"/>
      <c r="O130" s="46"/>
      <c r="P130" s="68"/>
      <c r="Q130" s="69"/>
      <c r="R130" s="49"/>
      <c r="S130" s="42"/>
      <c r="T130" s="42"/>
      <c r="U130" s="42"/>
      <c r="V130" s="72"/>
      <c r="W130" s="73"/>
      <c r="X130" s="49"/>
      <c r="Y130" s="43"/>
      <c r="Z130" s="43"/>
      <c r="AA130" s="43"/>
      <c r="AB130" s="76"/>
      <c r="AC130" s="77"/>
      <c r="AD130" s="49"/>
      <c r="AE130" s="44"/>
      <c r="AF130" s="44"/>
      <c r="AG130" s="44"/>
      <c r="AH130" s="80"/>
      <c r="AI130" s="81"/>
    </row>
    <row r="131" spans="1:35" x14ac:dyDescent="0.2">
      <c r="A131" s="41"/>
      <c r="B131" s="41"/>
      <c r="C131" s="41"/>
      <c r="D131" s="47"/>
      <c r="E131" s="63"/>
      <c r="F131" s="49"/>
      <c r="G131" s="45"/>
      <c r="H131" s="45"/>
      <c r="I131" s="45"/>
      <c r="J131" s="48"/>
      <c r="K131" s="64"/>
      <c r="L131" s="49"/>
      <c r="M131" s="46"/>
      <c r="N131" s="46"/>
      <c r="O131" s="46"/>
      <c r="P131" s="68"/>
      <c r="Q131" s="69"/>
      <c r="R131" s="49"/>
      <c r="S131" s="42"/>
      <c r="T131" s="42"/>
      <c r="U131" s="42"/>
      <c r="V131" s="72"/>
      <c r="W131" s="73"/>
      <c r="X131" s="49"/>
      <c r="Y131" s="43"/>
      <c r="Z131" s="43"/>
      <c r="AA131" s="43"/>
      <c r="AB131" s="76"/>
      <c r="AC131" s="77"/>
      <c r="AD131" s="49"/>
      <c r="AE131" s="44"/>
      <c r="AF131" s="44"/>
      <c r="AG131" s="44"/>
      <c r="AH131" s="80"/>
      <c r="AI131" s="81"/>
    </row>
    <row r="132" spans="1:35" x14ac:dyDescent="0.2">
      <c r="A132" s="41"/>
      <c r="B132" s="41"/>
      <c r="C132" s="41"/>
      <c r="D132" s="47"/>
      <c r="E132" s="63"/>
      <c r="F132" s="49"/>
      <c r="G132" s="45"/>
      <c r="H132" s="45"/>
      <c r="I132" s="45"/>
      <c r="J132" s="48"/>
      <c r="K132" s="64"/>
      <c r="L132" s="49"/>
      <c r="M132" s="46"/>
      <c r="N132" s="46"/>
      <c r="O132" s="46"/>
      <c r="P132" s="68"/>
      <c r="Q132" s="69"/>
      <c r="R132" s="49"/>
      <c r="S132" s="42"/>
      <c r="T132" s="42"/>
      <c r="U132" s="42"/>
      <c r="V132" s="72"/>
      <c r="W132" s="73"/>
      <c r="X132" s="49"/>
      <c r="Y132" s="43"/>
      <c r="Z132" s="43"/>
      <c r="AA132" s="43"/>
      <c r="AB132" s="76"/>
      <c r="AC132" s="77"/>
      <c r="AD132" s="49"/>
      <c r="AE132" s="44"/>
      <c r="AF132" s="44"/>
      <c r="AG132" s="44"/>
      <c r="AH132" s="80"/>
      <c r="AI132" s="81"/>
    </row>
    <row r="133" spans="1:35" x14ac:dyDescent="0.2">
      <c r="A133" s="41"/>
      <c r="B133" s="41"/>
      <c r="C133" s="41"/>
      <c r="D133" s="47"/>
      <c r="E133" s="63"/>
      <c r="F133" s="49"/>
      <c r="G133" s="45"/>
      <c r="H133" s="45"/>
      <c r="I133" s="45"/>
      <c r="J133" s="48"/>
      <c r="K133" s="64"/>
      <c r="L133" s="49"/>
      <c r="M133" s="46"/>
      <c r="N133" s="46"/>
      <c r="O133" s="46"/>
      <c r="P133" s="68"/>
      <c r="Q133" s="69"/>
      <c r="R133" s="49"/>
      <c r="S133" s="42"/>
      <c r="T133" s="42"/>
      <c r="U133" s="42"/>
      <c r="V133" s="72"/>
      <c r="W133" s="73"/>
      <c r="X133" s="49"/>
      <c r="Y133" s="43"/>
      <c r="Z133" s="43"/>
      <c r="AA133" s="43"/>
      <c r="AB133" s="76"/>
      <c r="AC133" s="77"/>
      <c r="AD133" s="49"/>
      <c r="AE133" s="44"/>
      <c r="AF133" s="44"/>
      <c r="AG133" s="44"/>
      <c r="AH133" s="80"/>
      <c r="AI133" s="81"/>
    </row>
    <row r="134" spans="1:35" x14ac:dyDescent="0.2">
      <c r="A134" s="41"/>
      <c r="B134" s="41"/>
      <c r="C134" s="41"/>
      <c r="D134" s="47"/>
      <c r="E134" s="63"/>
      <c r="F134" s="49"/>
      <c r="G134" s="45"/>
      <c r="H134" s="45"/>
      <c r="I134" s="45"/>
      <c r="J134" s="48"/>
      <c r="K134" s="64"/>
      <c r="L134" s="49"/>
      <c r="M134" s="46"/>
      <c r="N134" s="46"/>
      <c r="O134" s="46"/>
      <c r="P134" s="68"/>
      <c r="Q134" s="69"/>
      <c r="R134" s="49"/>
      <c r="S134" s="42"/>
      <c r="T134" s="42"/>
      <c r="U134" s="42"/>
      <c r="V134" s="72"/>
      <c r="W134" s="73"/>
      <c r="X134" s="49"/>
      <c r="Y134" s="43"/>
      <c r="Z134" s="43"/>
      <c r="AA134" s="43"/>
      <c r="AB134" s="76"/>
      <c r="AC134" s="77"/>
      <c r="AD134" s="49"/>
      <c r="AE134" s="44"/>
      <c r="AF134" s="44"/>
      <c r="AG134" s="44"/>
      <c r="AH134" s="80"/>
      <c r="AI134" s="81"/>
    </row>
    <row r="135" spans="1:35" x14ac:dyDescent="0.2">
      <c r="A135" s="41"/>
      <c r="B135" s="41"/>
      <c r="C135" s="41"/>
      <c r="D135" s="47"/>
      <c r="E135" s="63"/>
      <c r="F135" s="49"/>
      <c r="G135" s="45"/>
      <c r="H135" s="45"/>
      <c r="I135" s="45"/>
      <c r="J135" s="48"/>
      <c r="K135" s="64"/>
      <c r="L135" s="49"/>
      <c r="M135" s="46"/>
      <c r="N135" s="46"/>
      <c r="O135" s="46"/>
      <c r="P135" s="68"/>
      <c r="Q135" s="69"/>
      <c r="R135" s="49"/>
      <c r="S135" s="42"/>
      <c r="T135" s="42"/>
      <c r="U135" s="42"/>
      <c r="V135" s="72"/>
      <c r="W135" s="73"/>
      <c r="X135" s="49"/>
      <c r="Y135" s="43"/>
      <c r="Z135" s="43"/>
      <c r="AA135" s="43"/>
      <c r="AB135" s="76"/>
      <c r="AC135" s="77"/>
      <c r="AD135" s="49"/>
      <c r="AE135" s="44"/>
      <c r="AF135" s="44"/>
      <c r="AG135" s="44"/>
      <c r="AH135" s="80"/>
      <c r="AI135" s="81"/>
    </row>
    <row r="136" spans="1:35" x14ac:dyDescent="0.2">
      <c r="A136" s="41"/>
      <c r="B136" s="41"/>
      <c r="C136" s="41"/>
      <c r="D136" s="47"/>
      <c r="E136" s="63"/>
      <c r="F136" s="49"/>
      <c r="G136" s="45"/>
      <c r="H136" s="45"/>
      <c r="I136" s="45"/>
      <c r="J136" s="48"/>
      <c r="K136" s="64"/>
      <c r="L136" s="49"/>
      <c r="M136" s="46"/>
      <c r="N136" s="46"/>
      <c r="O136" s="46"/>
      <c r="P136" s="68"/>
      <c r="Q136" s="69"/>
      <c r="R136" s="49"/>
      <c r="S136" s="42"/>
      <c r="T136" s="42"/>
      <c r="U136" s="42"/>
      <c r="V136" s="72"/>
      <c r="W136" s="73"/>
      <c r="X136" s="49"/>
      <c r="Y136" s="43"/>
      <c r="Z136" s="43"/>
      <c r="AA136" s="43"/>
      <c r="AB136" s="76"/>
      <c r="AC136" s="77"/>
      <c r="AD136" s="49"/>
      <c r="AE136" s="44"/>
      <c r="AF136" s="44"/>
      <c r="AG136" s="44"/>
      <c r="AH136" s="80"/>
      <c r="AI136" s="81"/>
    </row>
    <row r="137" spans="1:35" x14ac:dyDescent="0.2">
      <c r="A137" s="41"/>
      <c r="B137" s="41"/>
      <c r="C137" s="41"/>
      <c r="D137" s="47"/>
      <c r="E137" s="63"/>
      <c r="F137" s="49"/>
      <c r="G137" s="45"/>
      <c r="H137" s="45"/>
      <c r="I137" s="45"/>
      <c r="J137" s="48"/>
      <c r="K137" s="64"/>
      <c r="L137" s="49"/>
      <c r="M137" s="46"/>
      <c r="N137" s="46"/>
      <c r="O137" s="46"/>
      <c r="P137" s="68"/>
      <c r="Q137" s="69"/>
      <c r="R137" s="49"/>
      <c r="S137" s="42"/>
      <c r="T137" s="42"/>
      <c r="U137" s="42"/>
      <c r="V137" s="72"/>
      <c r="W137" s="73"/>
      <c r="X137" s="49"/>
      <c r="Y137" s="43"/>
      <c r="Z137" s="43"/>
      <c r="AA137" s="43"/>
      <c r="AB137" s="76"/>
      <c r="AC137" s="77"/>
      <c r="AD137" s="49"/>
      <c r="AE137" s="44"/>
      <c r="AF137" s="44"/>
      <c r="AG137" s="44"/>
      <c r="AH137" s="80"/>
      <c r="AI137" s="81"/>
    </row>
    <row r="138" spans="1:35" x14ac:dyDescent="0.2">
      <c r="A138" s="41"/>
      <c r="B138" s="41"/>
      <c r="C138" s="41"/>
      <c r="D138" s="47"/>
      <c r="E138" s="63"/>
      <c r="F138" s="49"/>
      <c r="G138" s="45"/>
      <c r="H138" s="45"/>
      <c r="I138" s="45"/>
      <c r="J138" s="48"/>
      <c r="K138" s="64"/>
      <c r="L138" s="49"/>
      <c r="M138" s="46"/>
      <c r="N138" s="46"/>
      <c r="O138" s="46"/>
      <c r="P138" s="68"/>
      <c r="Q138" s="69"/>
      <c r="R138" s="49"/>
      <c r="S138" s="42"/>
      <c r="T138" s="42"/>
      <c r="U138" s="42"/>
      <c r="V138" s="72"/>
      <c r="W138" s="73"/>
      <c r="X138" s="49"/>
      <c r="Y138" s="43"/>
      <c r="Z138" s="43"/>
      <c r="AA138" s="43"/>
      <c r="AB138" s="76"/>
      <c r="AC138" s="77"/>
      <c r="AD138" s="49"/>
      <c r="AE138" s="44"/>
      <c r="AF138" s="44"/>
      <c r="AG138" s="44"/>
      <c r="AH138" s="80"/>
      <c r="AI138" s="81"/>
    </row>
    <row r="139" spans="1:35" x14ac:dyDescent="0.2">
      <c r="A139" s="41"/>
      <c r="B139" s="41"/>
      <c r="C139" s="41"/>
      <c r="D139" s="47"/>
      <c r="E139" s="63"/>
      <c r="F139" s="49"/>
      <c r="G139" s="45"/>
      <c r="H139" s="45"/>
      <c r="I139" s="45"/>
      <c r="J139" s="48"/>
      <c r="K139" s="64"/>
      <c r="L139" s="49"/>
      <c r="M139" s="46"/>
      <c r="N139" s="46"/>
      <c r="O139" s="46"/>
      <c r="P139" s="68"/>
      <c r="Q139" s="69"/>
      <c r="R139" s="49"/>
      <c r="S139" s="42"/>
      <c r="T139" s="42"/>
      <c r="U139" s="42"/>
      <c r="V139" s="72"/>
      <c r="W139" s="73"/>
      <c r="X139" s="49"/>
      <c r="Y139" s="43"/>
      <c r="Z139" s="43"/>
      <c r="AA139" s="43"/>
      <c r="AB139" s="76"/>
      <c r="AC139" s="77"/>
      <c r="AD139" s="49"/>
      <c r="AE139" s="44"/>
      <c r="AF139" s="44"/>
      <c r="AG139" s="44"/>
      <c r="AH139" s="80"/>
      <c r="AI139" s="81"/>
    </row>
    <row r="140" spans="1:35" x14ac:dyDescent="0.2">
      <c r="A140" s="41"/>
      <c r="B140" s="41"/>
      <c r="C140" s="41"/>
      <c r="D140" s="47"/>
      <c r="E140" s="63"/>
      <c r="F140" s="49"/>
      <c r="G140" s="45"/>
      <c r="H140" s="45"/>
      <c r="I140" s="45"/>
      <c r="J140" s="48"/>
      <c r="K140" s="64"/>
      <c r="L140" s="49"/>
      <c r="M140" s="46"/>
      <c r="N140" s="46"/>
      <c r="O140" s="46"/>
      <c r="P140" s="68"/>
      <c r="Q140" s="69"/>
      <c r="R140" s="49"/>
      <c r="S140" s="42"/>
      <c r="T140" s="42"/>
      <c r="U140" s="42"/>
      <c r="V140" s="72"/>
      <c r="W140" s="73"/>
      <c r="X140" s="49"/>
      <c r="Y140" s="43"/>
      <c r="Z140" s="43"/>
      <c r="AA140" s="43"/>
      <c r="AB140" s="76"/>
      <c r="AC140" s="77"/>
      <c r="AD140" s="49"/>
      <c r="AE140" s="44"/>
      <c r="AF140" s="44"/>
      <c r="AG140" s="44"/>
      <c r="AH140" s="80"/>
      <c r="AI140" s="81"/>
    </row>
    <row r="141" spans="1:35" x14ac:dyDescent="0.2">
      <c r="A141" s="41"/>
      <c r="B141" s="41"/>
      <c r="C141" s="41"/>
      <c r="D141" s="47"/>
      <c r="E141" s="63"/>
      <c r="F141" s="49"/>
      <c r="G141" s="45"/>
      <c r="H141" s="45"/>
      <c r="I141" s="45"/>
      <c r="J141" s="48"/>
      <c r="K141" s="64"/>
      <c r="L141" s="49"/>
      <c r="M141" s="46"/>
      <c r="N141" s="46"/>
      <c r="O141" s="46"/>
      <c r="P141" s="68"/>
      <c r="Q141" s="69"/>
      <c r="R141" s="49"/>
      <c r="S141" s="42"/>
      <c r="T141" s="42"/>
      <c r="U141" s="42"/>
      <c r="V141" s="72"/>
      <c r="W141" s="73"/>
      <c r="X141" s="49"/>
      <c r="Y141" s="43"/>
      <c r="Z141" s="43"/>
      <c r="AA141" s="43"/>
      <c r="AB141" s="76"/>
      <c r="AC141" s="77"/>
      <c r="AD141" s="49"/>
      <c r="AE141" s="44"/>
      <c r="AF141" s="44"/>
      <c r="AG141" s="44"/>
      <c r="AH141" s="80"/>
      <c r="AI141" s="81"/>
    </row>
    <row r="142" spans="1:35" x14ac:dyDescent="0.2">
      <c r="A142" s="41"/>
      <c r="B142" s="41"/>
      <c r="C142" s="41"/>
      <c r="D142" s="47"/>
      <c r="E142" s="63"/>
      <c r="F142" s="49"/>
      <c r="G142" s="45"/>
      <c r="H142" s="45"/>
      <c r="I142" s="45"/>
      <c r="J142" s="48"/>
      <c r="K142" s="64"/>
      <c r="L142" s="49"/>
      <c r="M142" s="46"/>
      <c r="N142" s="46"/>
      <c r="O142" s="46"/>
      <c r="P142" s="68"/>
      <c r="Q142" s="69"/>
      <c r="R142" s="49"/>
      <c r="S142" s="42"/>
      <c r="T142" s="42"/>
      <c r="U142" s="42"/>
      <c r="V142" s="72"/>
      <c r="W142" s="73"/>
      <c r="X142" s="49"/>
      <c r="Y142" s="43"/>
      <c r="Z142" s="43"/>
      <c r="AA142" s="43"/>
      <c r="AB142" s="76"/>
      <c r="AC142" s="77"/>
      <c r="AD142" s="49"/>
      <c r="AE142" s="44"/>
      <c r="AF142" s="44"/>
      <c r="AG142" s="44"/>
      <c r="AH142" s="80"/>
      <c r="AI142" s="81"/>
    </row>
    <row r="143" spans="1:35" x14ac:dyDescent="0.2">
      <c r="A143" s="41"/>
      <c r="B143" s="41"/>
      <c r="C143" s="41"/>
      <c r="D143" s="47"/>
      <c r="E143" s="63"/>
      <c r="F143" s="49"/>
      <c r="G143" s="45"/>
      <c r="H143" s="45"/>
      <c r="I143" s="45"/>
      <c r="J143" s="48"/>
      <c r="K143" s="64"/>
      <c r="L143" s="49"/>
      <c r="M143" s="46"/>
      <c r="N143" s="46"/>
      <c r="O143" s="46"/>
      <c r="P143" s="68"/>
      <c r="Q143" s="69"/>
      <c r="R143" s="49"/>
      <c r="S143" s="42"/>
      <c r="T143" s="42"/>
      <c r="U143" s="42"/>
      <c r="V143" s="72"/>
      <c r="W143" s="73"/>
      <c r="X143" s="49"/>
      <c r="Y143" s="43"/>
      <c r="Z143" s="43"/>
      <c r="AA143" s="43"/>
      <c r="AB143" s="76"/>
      <c r="AC143" s="77"/>
      <c r="AD143" s="49"/>
      <c r="AE143" s="44"/>
      <c r="AF143" s="44"/>
      <c r="AG143" s="44"/>
      <c r="AH143" s="80"/>
      <c r="AI143" s="81"/>
    </row>
    <row r="144" spans="1:35" x14ac:dyDescent="0.2">
      <c r="A144" s="41"/>
      <c r="B144" s="41"/>
      <c r="C144" s="41"/>
      <c r="D144" s="47"/>
      <c r="E144" s="63"/>
      <c r="F144" s="49"/>
      <c r="G144" s="45"/>
      <c r="H144" s="45"/>
      <c r="I144" s="45"/>
      <c r="J144" s="48"/>
      <c r="K144" s="64"/>
      <c r="L144" s="49"/>
      <c r="M144" s="46"/>
      <c r="N144" s="46"/>
      <c r="O144" s="46"/>
      <c r="P144" s="68"/>
      <c r="Q144" s="69"/>
      <c r="R144" s="49"/>
      <c r="S144" s="42"/>
      <c r="T144" s="42"/>
      <c r="U144" s="42"/>
      <c r="V144" s="72"/>
      <c r="W144" s="73"/>
      <c r="X144" s="49"/>
      <c r="Y144" s="43"/>
      <c r="Z144" s="43"/>
      <c r="AA144" s="43"/>
      <c r="AB144" s="76"/>
      <c r="AC144" s="77"/>
      <c r="AD144" s="49"/>
      <c r="AE144" s="44"/>
      <c r="AF144" s="44"/>
      <c r="AG144" s="44"/>
      <c r="AH144" s="80"/>
      <c r="AI144" s="81"/>
    </row>
    <row r="145" spans="1:35" x14ac:dyDescent="0.2">
      <c r="A145" s="41"/>
      <c r="B145" s="41"/>
      <c r="C145" s="41"/>
      <c r="D145" s="47"/>
      <c r="E145" s="63"/>
      <c r="F145" s="49"/>
      <c r="G145" s="45"/>
      <c r="H145" s="45"/>
      <c r="I145" s="45"/>
      <c r="J145" s="48"/>
      <c r="K145" s="64"/>
      <c r="L145" s="49"/>
      <c r="M145" s="46"/>
      <c r="N145" s="46"/>
      <c r="O145" s="46"/>
      <c r="P145" s="68"/>
      <c r="Q145" s="69"/>
      <c r="R145" s="49"/>
      <c r="S145" s="42"/>
      <c r="T145" s="42"/>
      <c r="U145" s="42"/>
      <c r="V145" s="72"/>
      <c r="W145" s="73"/>
      <c r="X145" s="49"/>
      <c r="Y145" s="43"/>
      <c r="Z145" s="43"/>
      <c r="AA145" s="43"/>
      <c r="AB145" s="76"/>
      <c r="AC145" s="77"/>
      <c r="AD145" s="49"/>
      <c r="AE145" s="44"/>
      <c r="AF145" s="44"/>
      <c r="AG145" s="44"/>
      <c r="AH145" s="80"/>
      <c r="AI145" s="81"/>
    </row>
    <row r="146" spans="1:35" x14ac:dyDescent="0.2">
      <c r="A146" s="41"/>
      <c r="B146" s="41"/>
      <c r="C146" s="41"/>
      <c r="D146" s="47"/>
      <c r="E146" s="63"/>
      <c r="F146" s="49"/>
      <c r="G146" s="45"/>
      <c r="H146" s="45"/>
      <c r="I146" s="45"/>
      <c r="J146" s="48"/>
      <c r="K146" s="64"/>
      <c r="L146" s="49"/>
      <c r="M146" s="46"/>
      <c r="N146" s="46"/>
      <c r="O146" s="46"/>
      <c r="P146" s="68"/>
      <c r="Q146" s="69"/>
      <c r="R146" s="49"/>
      <c r="S146" s="42"/>
      <c r="T146" s="42"/>
      <c r="U146" s="42"/>
      <c r="V146" s="72"/>
      <c r="W146" s="73"/>
      <c r="X146" s="49"/>
      <c r="Y146" s="43"/>
      <c r="Z146" s="43"/>
      <c r="AA146" s="43"/>
      <c r="AB146" s="76"/>
      <c r="AC146" s="77"/>
      <c r="AD146" s="49"/>
      <c r="AE146" s="44"/>
      <c r="AF146" s="44"/>
      <c r="AG146" s="44"/>
      <c r="AH146" s="80"/>
      <c r="AI146" s="81"/>
    </row>
    <row r="147" spans="1:35" x14ac:dyDescent="0.2">
      <c r="A147" s="41"/>
      <c r="B147" s="41"/>
      <c r="C147" s="41"/>
      <c r="D147" s="47"/>
      <c r="E147" s="63"/>
      <c r="F147" s="49"/>
      <c r="G147" s="45"/>
      <c r="H147" s="45"/>
      <c r="I147" s="45"/>
      <c r="J147" s="48"/>
      <c r="K147" s="64"/>
      <c r="L147" s="49"/>
      <c r="M147" s="46"/>
      <c r="N147" s="46"/>
      <c r="O147" s="46"/>
      <c r="P147" s="68"/>
      <c r="Q147" s="69"/>
      <c r="R147" s="49"/>
      <c r="S147" s="42"/>
      <c r="T147" s="42"/>
      <c r="U147" s="42"/>
      <c r="V147" s="72"/>
      <c r="W147" s="73"/>
      <c r="X147" s="49"/>
      <c r="Y147" s="43"/>
      <c r="Z147" s="43"/>
      <c r="AA147" s="43"/>
      <c r="AB147" s="76"/>
      <c r="AC147" s="77"/>
      <c r="AD147" s="49"/>
      <c r="AE147" s="44"/>
      <c r="AF147" s="44"/>
      <c r="AG147" s="44"/>
      <c r="AH147" s="80"/>
      <c r="AI147" s="81"/>
    </row>
    <row r="148" spans="1:35" x14ac:dyDescent="0.2">
      <c r="A148" s="41"/>
      <c r="B148" s="41"/>
      <c r="C148" s="41"/>
      <c r="D148" s="47"/>
      <c r="E148" s="63"/>
      <c r="F148" s="49"/>
      <c r="G148" s="45"/>
      <c r="H148" s="45"/>
      <c r="I148" s="45"/>
      <c r="J148" s="48"/>
      <c r="K148" s="64"/>
      <c r="L148" s="49"/>
      <c r="M148" s="46"/>
      <c r="N148" s="46"/>
      <c r="O148" s="46"/>
      <c r="P148" s="68"/>
      <c r="Q148" s="69"/>
      <c r="R148" s="49"/>
      <c r="S148" s="42"/>
      <c r="T148" s="42"/>
      <c r="U148" s="42"/>
      <c r="V148" s="72"/>
      <c r="W148" s="73"/>
      <c r="X148" s="49"/>
      <c r="Y148" s="43"/>
      <c r="Z148" s="43"/>
      <c r="AA148" s="43"/>
      <c r="AB148" s="76"/>
      <c r="AC148" s="77"/>
      <c r="AD148" s="49"/>
      <c r="AE148" s="44"/>
      <c r="AF148" s="44"/>
      <c r="AG148" s="44"/>
      <c r="AH148" s="80"/>
      <c r="AI148" s="81"/>
    </row>
    <row r="149" spans="1:35" x14ac:dyDescent="0.2">
      <c r="A149" s="41"/>
      <c r="B149" s="41"/>
      <c r="C149" s="41"/>
      <c r="D149" s="47"/>
      <c r="E149" s="63"/>
      <c r="F149" s="49"/>
      <c r="G149" s="45"/>
      <c r="H149" s="45"/>
      <c r="I149" s="45"/>
      <c r="J149" s="48"/>
      <c r="K149" s="64"/>
      <c r="L149" s="49"/>
      <c r="M149" s="46"/>
      <c r="N149" s="46"/>
      <c r="O149" s="46"/>
      <c r="P149" s="68"/>
      <c r="Q149" s="69"/>
      <c r="R149" s="49"/>
      <c r="S149" s="42"/>
      <c r="T149" s="42"/>
      <c r="U149" s="42"/>
      <c r="V149" s="72"/>
      <c r="W149" s="73"/>
      <c r="X149" s="49"/>
      <c r="Y149" s="43"/>
      <c r="Z149" s="43"/>
      <c r="AA149" s="43"/>
      <c r="AB149" s="76"/>
      <c r="AC149" s="77"/>
      <c r="AD149" s="49"/>
      <c r="AE149" s="44"/>
      <c r="AF149" s="44"/>
      <c r="AG149" s="44"/>
      <c r="AH149" s="80"/>
      <c r="AI149" s="81"/>
    </row>
    <row r="150" spans="1:35" x14ac:dyDescent="0.2">
      <c r="A150" s="41"/>
      <c r="B150" s="41"/>
      <c r="C150" s="41"/>
      <c r="D150" s="47"/>
      <c r="E150" s="63"/>
      <c r="F150" s="49"/>
      <c r="G150" s="45"/>
      <c r="H150" s="45"/>
      <c r="I150" s="45"/>
      <c r="J150" s="48"/>
      <c r="K150" s="64"/>
      <c r="L150" s="49"/>
      <c r="M150" s="46"/>
      <c r="N150" s="46"/>
      <c r="O150" s="46"/>
      <c r="P150" s="68"/>
      <c r="Q150" s="69"/>
      <c r="R150" s="49"/>
      <c r="S150" s="42"/>
      <c r="T150" s="42"/>
      <c r="U150" s="42"/>
      <c r="V150" s="72"/>
      <c r="W150" s="73"/>
      <c r="X150" s="49"/>
      <c r="Y150" s="43"/>
      <c r="Z150" s="43"/>
      <c r="AA150" s="43"/>
      <c r="AB150" s="76"/>
      <c r="AC150" s="77"/>
      <c r="AD150" s="49"/>
      <c r="AE150" s="44"/>
      <c r="AF150" s="44"/>
      <c r="AG150" s="44"/>
      <c r="AH150" s="80"/>
      <c r="AI150" s="81"/>
    </row>
    <row r="151" spans="1:35" x14ac:dyDescent="0.2">
      <c r="A151" s="41"/>
      <c r="B151" s="41"/>
      <c r="C151" s="41"/>
      <c r="D151" s="47"/>
      <c r="E151" s="63"/>
      <c r="F151" s="49"/>
      <c r="G151" s="45"/>
      <c r="H151" s="45"/>
      <c r="I151" s="45"/>
      <c r="J151" s="48"/>
      <c r="K151" s="64"/>
      <c r="L151" s="49"/>
      <c r="M151" s="46"/>
      <c r="N151" s="46"/>
      <c r="O151" s="46"/>
      <c r="P151" s="68"/>
      <c r="Q151" s="69"/>
      <c r="R151" s="49"/>
      <c r="S151" s="42"/>
      <c r="T151" s="42"/>
      <c r="U151" s="42"/>
      <c r="V151" s="72"/>
      <c r="W151" s="73"/>
      <c r="X151" s="49"/>
      <c r="Y151" s="43"/>
      <c r="Z151" s="43"/>
      <c r="AA151" s="43"/>
      <c r="AB151" s="76"/>
      <c r="AC151" s="77"/>
      <c r="AD151" s="49"/>
      <c r="AE151" s="44"/>
      <c r="AF151" s="44"/>
      <c r="AG151" s="44"/>
      <c r="AH151" s="80"/>
      <c r="AI151" s="81"/>
    </row>
    <row r="152" spans="1:35" x14ac:dyDescent="0.2">
      <c r="A152" s="41"/>
      <c r="B152" s="41"/>
      <c r="C152" s="41"/>
      <c r="D152" s="47"/>
      <c r="E152" s="63"/>
      <c r="F152" s="49"/>
      <c r="G152" s="45"/>
      <c r="H152" s="45"/>
      <c r="I152" s="45"/>
      <c r="J152" s="48"/>
      <c r="K152" s="64"/>
      <c r="L152" s="49"/>
      <c r="M152" s="46"/>
      <c r="N152" s="46"/>
      <c r="O152" s="46"/>
      <c r="P152" s="68"/>
      <c r="Q152" s="69"/>
      <c r="R152" s="49"/>
      <c r="S152" s="42"/>
      <c r="T152" s="42"/>
      <c r="U152" s="42"/>
      <c r="V152" s="72"/>
      <c r="W152" s="73"/>
      <c r="X152" s="49"/>
      <c r="Y152" s="43"/>
      <c r="Z152" s="43"/>
      <c r="AA152" s="43"/>
      <c r="AB152" s="76"/>
      <c r="AC152" s="77"/>
      <c r="AD152" s="49"/>
      <c r="AE152" s="44"/>
      <c r="AF152" s="44"/>
      <c r="AG152" s="44"/>
      <c r="AH152" s="80"/>
      <c r="AI152" s="81"/>
    </row>
    <row r="153" spans="1:35" x14ac:dyDescent="0.2">
      <c r="A153" s="41"/>
      <c r="B153" s="41"/>
      <c r="C153" s="41"/>
      <c r="D153" s="47"/>
      <c r="E153" s="63"/>
      <c r="F153" s="49"/>
      <c r="G153" s="45"/>
      <c r="H153" s="45"/>
      <c r="I153" s="45"/>
      <c r="J153" s="48"/>
      <c r="K153" s="64"/>
      <c r="L153" s="49"/>
      <c r="M153" s="46"/>
      <c r="N153" s="46"/>
      <c r="O153" s="46"/>
      <c r="P153" s="68"/>
      <c r="Q153" s="69"/>
      <c r="R153" s="49"/>
      <c r="S153" s="42"/>
      <c r="T153" s="42"/>
      <c r="U153" s="42"/>
      <c r="V153" s="72"/>
      <c r="W153" s="73"/>
      <c r="X153" s="49"/>
      <c r="Y153" s="43"/>
      <c r="Z153" s="43"/>
      <c r="AA153" s="43"/>
      <c r="AB153" s="76"/>
      <c r="AC153" s="77"/>
      <c r="AD153" s="49"/>
      <c r="AE153" s="44"/>
      <c r="AF153" s="44"/>
      <c r="AG153" s="44"/>
      <c r="AH153" s="80"/>
      <c r="AI153" s="81"/>
    </row>
    <row r="154" spans="1:35" x14ac:dyDescent="0.2">
      <c r="A154" s="41"/>
      <c r="B154" s="41"/>
      <c r="C154" s="41"/>
      <c r="D154" s="47"/>
      <c r="E154" s="63"/>
      <c r="F154" s="49"/>
      <c r="G154" s="45"/>
      <c r="H154" s="45"/>
      <c r="I154" s="45"/>
      <c r="J154" s="48"/>
      <c r="K154" s="64"/>
      <c r="L154" s="49"/>
      <c r="M154" s="46"/>
      <c r="N154" s="46"/>
      <c r="O154" s="46"/>
      <c r="P154" s="68"/>
      <c r="Q154" s="69"/>
      <c r="R154" s="49"/>
      <c r="S154" s="42"/>
      <c r="T154" s="42"/>
      <c r="U154" s="42"/>
      <c r="V154" s="72"/>
      <c r="W154" s="73"/>
      <c r="X154" s="49"/>
      <c r="Y154" s="43"/>
      <c r="Z154" s="43"/>
      <c r="AA154" s="43"/>
      <c r="AB154" s="76"/>
      <c r="AC154" s="77"/>
      <c r="AD154" s="49"/>
      <c r="AE154" s="44"/>
      <c r="AF154" s="44"/>
      <c r="AG154" s="44"/>
      <c r="AH154" s="80"/>
      <c r="AI154" s="81"/>
    </row>
    <row r="155" spans="1:35" x14ac:dyDescent="0.2">
      <c r="A155" s="41"/>
      <c r="B155" s="41"/>
      <c r="C155" s="41"/>
      <c r="D155" s="47"/>
      <c r="E155" s="63"/>
      <c r="F155" s="49"/>
      <c r="G155" s="45"/>
      <c r="H155" s="45"/>
      <c r="I155" s="45"/>
      <c r="J155" s="48"/>
      <c r="K155" s="64"/>
      <c r="L155" s="49"/>
      <c r="M155" s="46"/>
      <c r="N155" s="46"/>
      <c r="O155" s="46"/>
      <c r="P155" s="68"/>
      <c r="Q155" s="69"/>
      <c r="R155" s="49"/>
      <c r="S155" s="42"/>
      <c r="T155" s="42"/>
      <c r="U155" s="42"/>
      <c r="V155" s="72"/>
      <c r="W155" s="73"/>
      <c r="X155" s="49"/>
      <c r="Y155" s="43"/>
      <c r="Z155" s="43"/>
      <c r="AA155" s="43"/>
      <c r="AB155" s="76"/>
      <c r="AC155" s="77"/>
      <c r="AD155" s="49"/>
      <c r="AE155" s="44"/>
      <c r="AF155" s="44"/>
      <c r="AG155" s="44"/>
      <c r="AH155" s="80"/>
      <c r="AI155" s="81"/>
    </row>
    <row r="156" spans="1:35" x14ac:dyDescent="0.2">
      <c r="A156" s="41"/>
      <c r="B156" s="41"/>
      <c r="C156" s="41"/>
      <c r="D156" s="47"/>
      <c r="E156" s="63"/>
      <c r="F156" s="49"/>
      <c r="G156" s="45"/>
      <c r="H156" s="45"/>
      <c r="I156" s="45"/>
      <c r="J156" s="48"/>
      <c r="K156" s="64"/>
      <c r="L156" s="49"/>
      <c r="M156" s="46"/>
      <c r="N156" s="46"/>
      <c r="O156" s="46"/>
      <c r="P156" s="68"/>
      <c r="Q156" s="69"/>
      <c r="R156" s="49"/>
      <c r="S156" s="42"/>
      <c r="T156" s="42"/>
      <c r="U156" s="42"/>
      <c r="V156" s="72"/>
      <c r="W156" s="73"/>
      <c r="X156" s="49"/>
      <c r="Y156" s="43"/>
      <c r="Z156" s="43"/>
      <c r="AA156" s="43"/>
      <c r="AB156" s="76"/>
      <c r="AC156" s="77"/>
      <c r="AD156" s="49"/>
      <c r="AE156" s="44"/>
      <c r="AF156" s="44"/>
      <c r="AG156" s="44"/>
      <c r="AH156" s="80"/>
      <c r="AI156" s="81"/>
    </row>
    <row r="157" spans="1:35" x14ac:dyDescent="0.2">
      <c r="A157" s="41"/>
      <c r="B157" s="41"/>
      <c r="C157" s="41"/>
      <c r="D157" s="47"/>
      <c r="E157" s="63"/>
      <c r="F157" s="49"/>
      <c r="G157" s="45"/>
      <c r="H157" s="45"/>
      <c r="I157" s="45"/>
      <c r="J157" s="48"/>
      <c r="K157" s="64"/>
      <c r="L157" s="49"/>
      <c r="M157" s="46"/>
      <c r="N157" s="46"/>
      <c r="O157" s="46"/>
      <c r="P157" s="68"/>
      <c r="Q157" s="69"/>
      <c r="R157" s="49"/>
      <c r="S157" s="42"/>
      <c r="T157" s="42"/>
      <c r="U157" s="42"/>
      <c r="V157" s="72"/>
      <c r="W157" s="73"/>
      <c r="X157" s="49"/>
      <c r="Y157" s="43"/>
      <c r="Z157" s="43"/>
      <c r="AA157" s="43"/>
      <c r="AB157" s="76"/>
      <c r="AC157" s="77"/>
      <c r="AD157" s="49"/>
      <c r="AE157" s="44"/>
      <c r="AF157" s="44"/>
      <c r="AG157" s="44"/>
      <c r="AH157" s="80"/>
      <c r="AI157" s="81"/>
    </row>
    <row r="158" spans="1:35" x14ac:dyDescent="0.2">
      <c r="A158" s="41"/>
      <c r="B158" s="41"/>
      <c r="C158" s="41"/>
      <c r="D158" s="47"/>
      <c r="E158" s="63"/>
      <c r="F158" s="49"/>
      <c r="G158" s="45"/>
      <c r="H158" s="45"/>
      <c r="I158" s="45"/>
      <c r="J158" s="48"/>
      <c r="K158" s="64"/>
      <c r="L158" s="49"/>
      <c r="M158" s="46"/>
      <c r="N158" s="46"/>
      <c r="O158" s="46"/>
      <c r="P158" s="68"/>
      <c r="Q158" s="69"/>
      <c r="R158" s="49"/>
      <c r="S158" s="42"/>
      <c r="T158" s="42"/>
      <c r="U158" s="42"/>
      <c r="V158" s="72"/>
      <c r="W158" s="73"/>
      <c r="X158" s="49"/>
      <c r="Y158" s="43"/>
      <c r="Z158" s="43"/>
      <c r="AA158" s="43"/>
      <c r="AB158" s="76"/>
      <c r="AC158" s="77"/>
      <c r="AD158" s="49"/>
      <c r="AE158" s="44"/>
      <c r="AF158" s="44"/>
      <c r="AG158" s="44"/>
      <c r="AH158" s="80"/>
      <c r="AI158" s="81"/>
    </row>
    <row r="159" spans="1:35" x14ac:dyDescent="0.2">
      <c r="A159" s="41"/>
      <c r="B159" s="41"/>
      <c r="C159" s="41"/>
      <c r="D159" s="47"/>
      <c r="E159" s="63"/>
      <c r="F159" s="49"/>
      <c r="G159" s="45"/>
      <c r="H159" s="45"/>
      <c r="I159" s="45"/>
      <c r="J159" s="48"/>
      <c r="K159" s="64"/>
      <c r="L159" s="49"/>
      <c r="M159" s="46"/>
      <c r="N159" s="46"/>
      <c r="O159" s="46"/>
      <c r="P159" s="68"/>
      <c r="Q159" s="69"/>
      <c r="R159" s="49"/>
      <c r="S159" s="42"/>
      <c r="T159" s="42"/>
      <c r="U159" s="42"/>
      <c r="V159" s="72"/>
      <c r="W159" s="73"/>
      <c r="X159" s="49"/>
      <c r="Y159" s="43"/>
      <c r="Z159" s="43"/>
      <c r="AA159" s="43"/>
      <c r="AB159" s="76"/>
      <c r="AC159" s="77"/>
      <c r="AD159" s="49"/>
      <c r="AE159" s="44"/>
      <c r="AF159" s="44"/>
      <c r="AG159" s="44"/>
      <c r="AH159" s="80"/>
      <c r="AI159" s="81"/>
    </row>
    <row r="160" spans="1:35" x14ac:dyDescent="0.2">
      <c r="A160" s="41"/>
      <c r="B160" s="41"/>
      <c r="C160" s="41"/>
      <c r="D160" s="47"/>
      <c r="E160" s="63"/>
      <c r="F160" s="49"/>
      <c r="G160" s="45"/>
      <c r="H160" s="45"/>
      <c r="I160" s="45"/>
      <c r="J160" s="48"/>
      <c r="K160" s="64"/>
      <c r="L160" s="49"/>
      <c r="M160" s="46"/>
      <c r="N160" s="46"/>
      <c r="O160" s="46"/>
      <c r="P160" s="68"/>
      <c r="Q160" s="69"/>
      <c r="R160" s="49"/>
      <c r="S160" s="42"/>
      <c r="T160" s="42"/>
      <c r="U160" s="42"/>
      <c r="V160" s="72"/>
      <c r="W160" s="73"/>
      <c r="X160" s="49"/>
      <c r="Y160" s="43"/>
      <c r="Z160" s="43"/>
      <c r="AA160" s="43"/>
      <c r="AB160" s="76"/>
      <c r="AC160" s="77"/>
      <c r="AD160" s="49"/>
      <c r="AE160" s="44"/>
      <c r="AF160" s="44"/>
      <c r="AG160" s="44"/>
      <c r="AH160" s="80"/>
      <c r="AI160" s="81"/>
    </row>
    <row r="161" spans="1:35" x14ac:dyDescent="0.2">
      <c r="A161" s="41"/>
      <c r="B161" s="41"/>
      <c r="C161" s="41"/>
      <c r="D161" s="47"/>
      <c r="E161" s="63"/>
      <c r="F161" s="49"/>
      <c r="G161" s="45"/>
      <c r="H161" s="45"/>
      <c r="I161" s="45"/>
      <c r="J161" s="48"/>
      <c r="K161" s="64"/>
      <c r="L161" s="49"/>
      <c r="M161" s="46"/>
      <c r="N161" s="46"/>
      <c r="O161" s="46"/>
      <c r="P161" s="68"/>
      <c r="Q161" s="69"/>
      <c r="R161" s="49"/>
      <c r="S161" s="42"/>
      <c r="T161" s="42"/>
      <c r="U161" s="42"/>
      <c r="V161" s="72"/>
      <c r="W161" s="73"/>
      <c r="X161" s="49"/>
      <c r="Y161" s="43"/>
      <c r="Z161" s="43"/>
      <c r="AA161" s="43"/>
      <c r="AB161" s="76"/>
      <c r="AC161" s="77"/>
      <c r="AD161" s="49"/>
      <c r="AE161" s="44"/>
      <c r="AF161" s="44"/>
      <c r="AG161" s="44"/>
      <c r="AH161" s="80"/>
      <c r="AI161" s="81"/>
    </row>
    <row r="162" spans="1:35" x14ac:dyDescent="0.2">
      <c r="A162" s="41"/>
      <c r="B162" s="41"/>
      <c r="C162" s="41"/>
      <c r="D162" s="47"/>
      <c r="E162" s="63"/>
      <c r="F162" s="49"/>
      <c r="G162" s="45"/>
      <c r="H162" s="45"/>
      <c r="I162" s="45"/>
      <c r="J162" s="48"/>
      <c r="K162" s="64"/>
      <c r="L162" s="49"/>
      <c r="M162" s="46"/>
      <c r="N162" s="46"/>
      <c r="O162" s="46"/>
      <c r="P162" s="68"/>
      <c r="Q162" s="69"/>
      <c r="R162" s="49"/>
      <c r="S162" s="42"/>
      <c r="T162" s="42"/>
      <c r="U162" s="42"/>
      <c r="V162" s="72"/>
      <c r="W162" s="73"/>
      <c r="X162" s="49"/>
      <c r="Y162" s="43"/>
      <c r="Z162" s="43"/>
      <c r="AA162" s="43"/>
      <c r="AB162" s="76"/>
      <c r="AC162" s="77"/>
      <c r="AD162" s="49"/>
      <c r="AE162" s="44"/>
      <c r="AF162" s="44"/>
      <c r="AG162" s="44"/>
      <c r="AH162" s="80"/>
      <c r="AI162" s="81"/>
    </row>
    <row r="163" spans="1:35" x14ac:dyDescent="0.2">
      <c r="A163" s="41"/>
      <c r="B163" s="41"/>
      <c r="C163" s="41"/>
      <c r="D163" s="47"/>
      <c r="E163" s="63"/>
      <c r="F163" s="49"/>
      <c r="G163" s="45"/>
      <c r="H163" s="45"/>
      <c r="I163" s="45"/>
      <c r="J163" s="48"/>
      <c r="K163" s="64"/>
      <c r="L163" s="49"/>
      <c r="M163" s="46"/>
      <c r="N163" s="46"/>
      <c r="O163" s="46"/>
      <c r="P163" s="68"/>
      <c r="Q163" s="69"/>
      <c r="R163" s="49"/>
      <c r="S163" s="42"/>
      <c r="T163" s="42"/>
      <c r="U163" s="42"/>
      <c r="V163" s="72"/>
      <c r="W163" s="73"/>
      <c r="X163" s="49"/>
      <c r="Y163" s="43"/>
      <c r="Z163" s="43"/>
      <c r="AA163" s="43"/>
      <c r="AB163" s="76"/>
      <c r="AC163" s="77"/>
      <c r="AD163" s="49"/>
      <c r="AE163" s="44"/>
      <c r="AF163" s="44"/>
      <c r="AG163" s="44"/>
      <c r="AH163" s="80"/>
      <c r="AI163" s="81"/>
    </row>
    <row r="164" spans="1:35" x14ac:dyDescent="0.2">
      <c r="A164" s="41"/>
      <c r="B164" s="41"/>
      <c r="C164" s="41"/>
      <c r="D164" s="47"/>
      <c r="E164" s="63"/>
      <c r="F164" s="49"/>
      <c r="G164" s="45"/>
      <c r="H164" s="45"/>
      <c r="I164" s="45"/>
      <c r="J164" s="48"/>
      <c r="K164" s="64"/>
      <c r="L164" s="49"/>
      <c r="M164" s="46"/>
      <c r="N164" s="46"/>
      <c r="O164" s="46"/>
      <c r="P164" s="68"/>
      <c r="Q164" s="69"/>
      <c r="R164" s="49"/>
      <c r="S164" s="42"/>
      <c r="T164" s="42"/>
      <c r="U164" s="42"/>
      <c r="V164" s="72"/>
      <c r="W164" s="73"/>
      <c r="X164" s="49"/>
      <c r="Y164" s="43"/>
      <c r="Z164" s="43"/>
      <c r="AA164" s="43"/>
      <c r="AB164" s="76"/>
      <c r="AC164" s="77"/>
      <c r="AD164" s="49"/>
      <c r="AE164" s="44"/>
      <c r="AF164" s="44"/>
      <c r="AG164" s="44"/>
      <c r="AH164" s="80"/>
      <c r="AI164" s="81"/>
    </row>
    <row r="165" spans="1:35" x14ac:dyDescent="0.2">
      <c r="A165" s="41"/>
      <c r="B165" s="41"/>
      <c r="C165" s="41"/>
      <c r="D165" s="47"/>
      <c r="E165" s="63"/>
      <c r="F165" s="49"/>
      <c r="G165" s="45"/>
      <c r="H165" s="45"/>
      <c r="I165" s="45"/>
      <c r="J165" s="48"/>
      <c r="K165" s="64"/>
      <c r="L165" s="49"/>
      <c r="M165" s="46"/>
      <c r="N165" s="46"/>
      <c r="O165" s="46"/>
      <c r="P165" s="68"/>
      <c r="Q165" s="69"/>
      <c r="R165" s="49"/>
      <c r="S165" s="42"/>
      <c r="T165" s="42"/>
      <c r="U165" s="42"/>
      <c r="V165" s="72"/>
      <c r="W165" s="73"/>
      <c r="X165" s="49"/>
      <c r="Y165" s="43"/>
      <c r="Z165" s="43"/>
      <c r="AA165" s="43"/>
      <c r="AB165" s="76"/>
      <c r="AC165" s="77"/>
      <c r="AD165" s="49"/>
      <c r="AE165" s="44"/>
      <c r="AF165" s="44"/>
      <c r="AG165" s="44"/>
      <c r="AH165" s="80"/>
      <c r="AI165" s="81"/>
    </row>
    <row r="166" spans="1:35" x14ac:dyDescent="0.2">
      <c r="A166" s="41"/>
      <c r="B166" s="41"/>
      <c r="C166" s="41"/>
      <c r="D166" s="47"/>
      <c r="E166" s="63"/>
      <c r="F166" s="49"/>
      <c r="G166" s="45"/>
      <c r="H166" s="45"/>
      <c r="I166" s="45"/>
      <c r="J166" s="48"/>
      <c r="K166" s="64"/>
      <c r="L166" s="49"/>
      <c r="M166" s="46"/>
      <c r="N166" s="46"/>
      <c r="O166" s="46"/>
      <c r="P166" s="68"/>
      <c r="Q166" s="69"/>
      <c r="R166" s="49"/>
      <c r="S166" s="42"/>
      <c r="T166" s="42"/>
      <c r="U166" s="42"/>
      <c r="V166" s="72"/>
      <c r="W166" s="73"/>
      <c r="X166" s="49"/>
      <c r="Y166" s="43"/>
      <c r="Z166" s="43"/>
      <c r="AA166" s="43"/>
      <c r="AB166" s="76"/>
      <c r="AC166" s="77"/>
      <c r="AD166" s="49"/>
      <c r="AE166" s="44"/>
      <c r="AF166" s="44"/>
      <c r="AG166" s="44"/>
      <c r="AH166" s="80"/>
      <c r="AI166" s="81"/>
    </row>
    <row r="167" spans="1:35" x14ac:dyDescent="0.2">
      <c r="A167" s="41"/>
      <c r="B167" s="41"/>
      <c r="C167" s="41"/>
      <c r="D167" s="47"/>
      <c r="E167" s="63"/>
      <c r="F167" s="49"/>
      <c r="G167" s="45"/>
      <c r="H167" s="45"/>
      <c r="I167" s="45"/>
      <c r="J167" s="48"/>
      <c r="K167" s="64"/>
      <c r="L167" s="49"/>
      <c r="M167" s="46"/>
      <c r="N167" s="46"/>
      <c r="O167" s="46"/>
      <c r="P167" s="68"/>
      <c r="Q167" s="69"/>
      <c r="R167" s="49"/>
      <c r="S167" s="42"/>
      <c r="T167" s="42"/>
      <c r="U167" s="42"/>
      <c r="V167" s="72"/>
      <c r="W167" s="73"/>
      <c r="X167" s="49"/>
      <c r="Y167" s="43"/>
      <c r="Z167" s="43"/>
      <c r="AA167" s="43"/>
      <c r="AB167" s="76"/>
      <c r="AC167" s="77"/>
      <c r="AD167" s="49"/>
      <c r="AE167" s="44"/>
      <c r="AF167" s="44"/>
      <c r="AG167" s="44"/>
      <c r="AH167" s="80"/>
      <c r="AI167" s="81"/>
    </row>
    <row r="168" spans="1:35" x14ac:dyDescent="0.2">
      <c r="A168" s="41"/>
      <c r="B168" s="41"/>
      <c r="C168" s="41"/>
      <c r="D168" s="47"/>
      <c r="E168" s="63"/>
      <c r="F168" s="49"/>
      <c r="G168" s="45"/>
      <c r="H168" s="45"/>
      <c r="I168" s="45"/>
      <c r="J168" s="48"/>
      <c r="K168" s="64"/>
      <c r="L168" s="49"/>
      <c r="M168" s="46"/>
      <c r="N168" s="46"/>
      <c r="O168" s="46"/>
      <c r="P168" s="68"/>
      <c r="Q168" s="69"/>
      <c r="R168" s="49"/>
      <c r="S168" s="42"/>
      <c r="T168" s="42"/>
      <c r="U168" s="42"/>
      <c r="V168" s="72"/>
      <c r="W168" s="73"/>
      <c r="X168" s="49"/>
      <c r="Y168" s="43"/>
      <c r="Z168" s="43"/>
      <c r="AA168" s="43"/>
      <c r="AB168" s="76"/>
      <c r="AC168" s="77"/>
      <c r="AD168" s="49"/>
      <c r="AE168" s="44"/>
      <c r="AF168" s="44"/>
      <c r="AG168" s="44"/>
      <c r="AH168" s="80"/>
      <c r="AI168" s="81"/>
    </row>
    <row r="169" spans="1:35" x14ac:dyDescent="0.2">
      <c r="A169" s="41"/>
      <c r="B169" s="41"/>
      <c r="C169" s="41"/>
      <c r="D169" s="47"/>
      <c r="E169" s="63"/>
      <c r="F169" s="49"/>
      <c r="G169" s="45"/>
      <c r="H169" s="45"/>
      <c r="I169" s="45"/>
      <c r="J169" s="48"/>
      <c r="K169" s="64"/>
      <c r="L169" s="49"/>
      <c r="M169" s="46"/>
      <c r="N169" s="46"/>
      <c r="O169" s="46"/>
      <c r="P169" s="68"/>
      <c r="Q169" s="69"/>
      <c r="R169" s="49"/>
      <c r="S169" s="42"/>
      <c r="T169" s="42"/>
      <c r="U169" s="42"/>
      <c r="V169" s="72"/>
      <c r="W169" s="73"/>
      <c r="X169" s="49"/>
      <c r="Y169" s="43"/>
      <c r="Z169" s="43"/>
      <c r="AA169" s="43"/>
      <c r="AB169" s="76"/>
      <c r="AC169" s="77"/>
      <c r="AD169" s="49"/>
      <c r="AE169" s="44"/>
      <c r="AF169" s="44"/>
      <c r="AG169" s="44"/>
      <c r="AH169" s="80"/>
      <c r="AI169" s="81"/>
    </row>
    <row r="170" spans="1:35" x14ac:dyDescent="0.2">
      <c r="A170" s="41"/>
      <c r="B170" s="41"/>
      <c r="C170" s="41"/>
      <c r="D170" s="47"/>
      <c r="E170" s="63"/>
      <c r="F170" s="49"/>
      <c r="G170" s="45"/>
      <c r="H170" s="45"/>
      <c r="I170" s="45"/>
      <c r="J170" s="48"/>
      <c r="K170" s="64"/>
      <c r="L170" s="49"/>
      <c r="M170" s="46"/>
      <c r="N170" s="46"/>
      <c r="O170" s="46"/>
      <c r="P170" s="68"/>
      <c r="Q170" s="69"/>
      <c r="R170" s="49"/>
      <c r="S170" s="42"/>
      <c r="T170" s="42"/>
      <c r="U170" s="42"/>
      <c r="V170" s="72"/>
      <c r="W170" s="73"/>
      <c r="X170" s="49"/>
      <c r="Y170" s="43"/>
      <c r="Z170" s="43"/>
      <c r="AA170" s="43"/>
      <c r="AB170" s="76"/>
      <c r="AC170" s="77"/>
      <c r="AD170" s="49"/>
      <c r="AE170" s="44"/>
      <c r="AF170" s="44"/>
      <c r="AG170" s="44"/>
      <c r="AH170" s="80"/>
      <c r="AI170" s="81"/>
    </row>
    <row r="171" spans="1:35" x14ac:dyDescent="0.2">
      <c r="A171" s="41"/>
      <c r="B171" s="41"/>
      <c r="C171" s="41"/>
      <c r="D171" s="47"/>
      <c r="E171" s="63"/>
      <c r="F171" s="49"/>
      <c r="G171" s="45"/>
      <c r="H171" s="45"/>
      <c r="I171" s="45"/>
      <c r="J171" s="48"/>
      <c r="K171" s="64"/>
      <c r="L171" s="49"/>
      <c r="M171" s="46"/>
      <c r="N171" s="46"/>
      <c r="O171" s="46"/>
      <c r="P171" s="68"/>
      <c r="Q171" s="69"/>
      <c r="R171" s="49"/>
      <c r="S171" s="42"/>
      <c r="T171" s="42"/>
      <c r="U171" s="42"/>
      <c r="V171" s="72"/>
      <c r="W171" s="73"/>
      <c r="X171" s="49"/>
      <c r="Y171" s="43"/>
      <c r="Z171" s="43"/>
      <c r="AA171" s="43"/>
      <c r="AB171" s="76"/>
      <c r="AC171" s="77"/>
      <c r="AD171" s="49"/>
      <c r="AE171" s="44"/>
      <c r="AF171" s="44"/>
      <c r="AG171" s="44"/>
      <c r="AH171" s="80"/>
      <c r="AI171" s="81"/>
    </row>
    <row r="172" spans="1:35" x14ac:dyDescent="0.2">
      <c r="A172" s="41"/>
      <c r="B172" s="41"/>
      <c r="C172" s="41"/>
      <c r="D172" s="47"/>
      <c r="E172" s="63"/>
      <c r="F172" s="49"/>
      <c r="G172" s="45"/>
      <c r="H172" s="45"/>
      <c r="I172" s="45"/>
      <c r="J172" s="48"/>
      <c r="K172" s="64"/>
      <c r="L172" s="49"/>
      <c r="M172" s="46"/>
      <c r="N172" s="46"/>
      <c r="O172" s="46"/>
      <c r="P172" s="68"/>
      <c r="Q172" s="69"/>
      <c r="R172" s="49"/>
      <c r="S172" s="42"/>
      <c r="T172" s="42"/>
      <c r="U172" s="42"/>
      <c r="V172" s="72"/>
      <c r="W172" s="73"/>
      <c r="X172" s="49"/>
      <c r="Y172" s="43"/>
      <c r="Z172" s="43"/>
      <c r="AA172" s="43"/>
      <c r="AB172" s="76"/>
      <c r="AC172" s="77"/>
      <c r="AD172" s="49"/>
      <c r="AE172" s="44"/>
      <c r="AF172" s="44"/>
      <c r="AG172" s="44"/>
      <c r="AH172" s="80"/>
      <c r="AI172" s="81"/>
    </row>
    <row r="173" spans="1:35" x14ac:dyDescent="0.2">
      <c r="A173" s="41"/>
      <c r="B173" s="41"/>
      <c r="C173" s="41"/>
      <c r="D173" s="47"/>
      <c r="E173" s="63"/>
      <c r="F173" s="49"/>
      <c r="G173" s="45"/>
      <c r="H173" s="45"/>
      <c r="I173" s="45"/>
      <c r="J173" s="48"/>
      <c r="K173" s="64"/>
      <c r="L173" s="49"/>
      <c r="M173" s="46"/>
      <c r="N173" s="46"/>
      <c r="O173" s="46"/>
      <c r="P173" s="68"/>
      <c r="Q173" s="69"/>
      <c r="R173" s="49"/>
      <c r="S173" s="42"/>
      <c r="T173" s="42"/>
      <c r="U173" s="42"/>
      <c r="V173" s="72"/>
      <c r="W173" s="73"/>
      <c r="X173" s="49"/>
      <c r="Y173" s="43"/>
      <c r="Z173" s="43"/>
      <c r="AA173" s="43"/>
      <c r="AB173" s="76"/>
      <c r="AC173" s="77"/>
      <c r="AD173" s="49"/>
      <c r="AE173" s="44"/>
      <c r="AF173" s="44"/>
      <c r="AG173" s="44"/>
      <c r="AH173" s="80"/>
      <c r="AI173" s="81"/>
    </row>
    <row r="174" spans="1:35" x14ac:dyDescent="0.2">
      <c r="A174" s="41"/>
      <c r="B174" s="41"/>
      <c r="C174" s="41"/>
      <c r="D174" s="47"/>
      <c r="E174" s="63"/>
      <c r="F174" s="49"/>
      <c r="G174" s="45"/>
      <c r="H174" s="45"/>
      <c r="I174" s="45"/>
      <c r="J174" s="48"/>
      <c r="K174" s="64"/>
      <c r="L174" s="49"/>
      <c r="M174" s="46"/>
      <c r="N174" s="46"/>
      <c r="O174" s="46"/>
      <c r="P174" s="68"/>
      <c r="Q174" s="69"/>
      <c r="R174" s="49"/>
      <c r="S174" s="42"/>
      <c r="T174" s="42"/>
      <c r="U174" s="42"/>
      <c r="V174" s="72"/>
      <c r="W174" s="73"/>
      <c r="X174" s="49"/>
      <c r="Y174" s="43"/>
      <c r="Z174" s="43"/>
      <c r="AA174" s="43"/>
      <c r="AB174" s="76"/>
      <c r="AC174" s="77"/>
      <c r="AD174" s="49"/>
      <c r="AE174" s="44"/>
      <c r="AF174" s="44"/>
      <c r="AG174" s="44"/>
      <c r="AH174" s="80"/>
      <c r="AI174" s="81"/>
    </row>
    <row r="175" spans="1:35" x14ac:dyDescent="0.2">
      <c r="A175" s="41"/>
      <c r="B175" s="41"/>
      <c r="C175" s="41"/>
      <c r="D175" s="47"/>
      <c r="E175" s="63"/>
      <c r="F175" s="49"/>
      <c r="G175" s="45"/>
      <c r="H175" s="45"/>
      <c r="I175" s="45"/>
      <c r="J175" s="48"/>
      <c r="K175" s="64"/>
      <c r="L175" s="49"/>
      <c r="M175" s="46"/>
      <c r="N175" s="46"/>
      <c r="O175" s="46"/>
      <c r="P175" s="68"/>
      <c r="Q175" s="69"/>
      <c r="R175" s="49"/>
      <c r="S175" s="42"/>
      <c r="T175" s="42"/>
      <c r="U175" s="42"/>
      <c r="V175" s="72"/>
      <c r="W175" s="73"/>
      <c r="X175" s="49"/>
      <c r="Y175" s="43"/>
      <c r="Z175" s="43"/>
      <c r="AA175" s="43"/>
      <c r="AB175" s="76"/>
      <c r="AC175" s="77"/>
      <c r="AD175" s="49"/>
      <c r="AE175" s="44"/>
      <c r="AF175" s="44"/>
      <c r="AG175" s="44"/>
      <c r="AH175" s="80"/>
      <c r="AI175" s="81"/>
    </row>
    <row r="176" spans="1:35" x14ac:dyDescent="0.2">
      <c r="A176" s="41"/>
      <c r="B176" s="41"/>
      <c r="C176" s="41"/>
      <c r="D176" s="47"/>
      <c r="E176" s="63"/>
      <c r="F176" s="49"/>
      <c r="G176" s="45"/>
      <c r="H176" s="45"/>
      <c r="I176" s="45"/>
      <c r="J176" s="48"/>
      <c r="K176" s="64"/>
      <c r="L176" s="49"/>
      <c r="M176" s="46"/>
      <c r="N176" s="46"/>
      <c r="O176" s="46"/>
      <c r="P176" s="68"/>
      <c r="Q176" s="69"/>
      <c r="R176" s="49"/>
      <c r="S176" s="42"/>
      <c r="T176" s="42"/>
      <c r="U176" s="42"/>
      <c r="V176" s="72"/>
      <c r="W176" s="73"/>
      <c r="X176" s="49"/>
      <c r="Y176" s="43"/>
      <c r="Z176" s="43"/>
      <c r="AA176" s="43"/>
      <c r="AB176" s="76"/>
      <c r="AC176" s="77"/>
      <c r="AD176" s="49"/>
      <c r="AE176" s="44"/>
      <c r="AF176" s="44"/>
      <c r="AG176" s="44"/>
      <c r="AH176" s="80"/>
      <c r="AI176" s="81"/>
    </row>
    <row r="177" spans="1:35" x14ac:dyDescent="0.2">
      <c r="A177" s="41"/>
      <c r="B177" s="41"/>
      <c r="C177" s="41"/>
      <c r="D177" s="47"/>
      <c r="E177" s="63"/>
      <c r="F177" s="49"/>
      <c r="G177" s="45"/>
      <c r="H177" s="45"/>
      <c r="I177" s="45"/>
      <c r="J177" s="48"/>
      <c r="K177" s="64"/>
      <c r="L177" s="49"/>
      <c r="M177" s="46"/>
      <c r="N177" s="46"/>
      <c r="O177" s="46"/>
      <c r="P177" s="68"/>
      <c r="Q177" s="69"/>
      <c r="R177" s="49"/>
      <c r="S177" s="42"/>
      <c r="T177" s="42"/>
      <c r="U177" s="42"/>
      <c r="V177" s="72"/>
      <c r="W177" s="73"/>
      <c r="X177" s="49"/>
      <c r="Y177" s="43"/>
      <c r="Z177" s="43"/>
      <c r="AA177" s="43"/>
      <c r="AB177" s="76"/>
      <c r="AC177" s="77"/>
      <c r="AD177" s="49"/>
      <c r="AE177" s="44"/>
      <c r="AF177" s="44"/>
      <c r="AG177" s="44"/>
      <c r="AH177" s="80"/>
      <c r="AI177" s="81"/>
    </row>
    <row r="178" spans="1:35" x14ac:dyDescent="0.2">
      <c r="A178" s="41"/>
      <c r="B178" s="41"/>
      <c r="C178" s="41"/>
      <c r="D178" s="47"/>
      <c r="E178" s="63"/>
      <c r="F178" s="49"/>
      <c r="G178" s="45"/>
      <c r="H178" s="45"/>
      <c r="I178" s="45"/>
      <c r="J178" s="48"/>
      <c r="K178" s="64"/>
      <c r="L178" s="49"/>
      <c r="M178" s="46"/>
      <c r="N178" s="46"/>
      <c r="O178" s="46"/>
      <c r="P178" s="68"/>
      <c r="Q178" s="69"/>
      <c r="R178" s="49"/>
      <c r="S178" s="42"/>
      <c r="T178" s="42"/>
      <c r="U178" s="42"/>
      <c r="V178" s="72"/>
      <c r="W178" s="73"/>
      <c r="X178" s="49"/>
      <c r="Y178" s="43"/>
      <c r="Z178" s="43"/>
      <c r="AA178" s="43"/>
      <c r="AB178" s="76"/>
      <c r="AC178" s="77"/>
      <c r="AD178" s="49"/>
      <c r="AE178" s="44"/>
      <c r="AF178" s="44"/>
      <c r="AG178" s="44"/>
      <c r="AH178" s="80"/>
      <c r="AI178" s="81"/>
    </row>
    <row r="179" spans="1:35" x14ac:dyDescent="0.2">
      <c r="A179" s="41"/>
      <c r="B179" s="41"/>
      <c r="C179" s="41"/>
      <c r="D179" s="47"/>
      <c r="E179" s="63"/>
      <c r="F179" s="49"/>
      <c r="G179" s="45"/>
      <c r="H179" s="45"/>
      <c r="I179" s="45"/>
      <c r="J179" s="48"/>
      <c r="K179" s="64"/>
      <c r="L179" s="49"/>
      <c r="M179" s="46"/>
      <c r="N179" s="46"/>
      <c r="O179" s="46"/>
      <c r="P179" s="68"/>
      <c r="Q179" s="69"/>
      <c r="R179" s="49"/>
      <c r="S179" s="42"/>
      <c r="T179" s="42"/>
      <c r="U179" s="42"/>
      <c r="V179" s="72"/>
      <c r="W179" s="73"/>
      <c r="X179" s="49"/>
      <c r="Y179" s="43"/>
      <c r="Z179" s="43"/>
      <c r="AA179" s="43"/>
      <c r="AB179" s="76"/>
      <c r="AC179" s="77"/>
      <c r="AD179" s="49"/>
      <c r="AE179" s="44"/>
      <c r="AF179" s="44"/>
      <c r="AG179" s="44"/>
      <c r="AH179" s="80"/>
      <c r="AI179" s="81"/>
    </row>
    <row r="180" spans="1:35" x14ac:dyDescent="0.2">
      <c r="A180" s="41"/>
      <c r="B180" s="41"/>
      <c r="C180" s="41"/>
      <c r="D180" s="47"/>
      <c r="E180" s="63"/>
      <c r="F180" s="49"/>
      <c r="G180" s="45"/>
      <c r="H180" s="45"/>
      <c r="I180" s="45"/>
      <c r="J180" s="48"/>
      <c r="K180" s="64"/>
      <c r="L180" s="49"/>
      <c r="M180" s="46"/>
      <c r="N180" s="46"/>
      <c r="O180" s="46"/>
      <c r="P180" s="68"/>
      <c r="Q180" s="69"/>
      <c r="R180" s="49"/>
      <c r="S180" s="42"/>
      <c r="T180" s="42"/>
      <c r="U180" s="42"/>
      <c r="V180" s="72"/>
      <c r="W180" s="73"/>
      <c r="X180" s="49"/>
      <c r="Y180" s="43"/>
      <c r="Z180" s="43"/>
      <c r="AA180" s="43"/>
      <c r="AB180" s="76"/>
      <c r="AC180" s="77"/>
      <c r="AD180" s="49"/>
      <c r="AE180" s="44"/>
      <c r="AF180" s="44"/>
      <c r="AG180" s="44"/>
      <c r="AH180" s="80"/>
      <c r="AI180" s="81"/>
    </row>
    <row r="181" spans="1:35" x14ac:dyDescent="0.2">
      <c r="A181" s="41"/>
      <c r="B181" s="41"/>
      <c r="C181" s="41"/>
      <c r="D181" s="47"/>
      <c r="E181" s="63"/>
      <c r="F181" s="49"/>
      <c r="G181" s="45"/>
      <c r="H181" s="45"/>
      <c r="I181" s="45"/>
      <c r="J181" s="48"/>
      <c r="K181" s="64"/>
      <c r="L181" s="49"/>
      <c r="M181" s="46"/>
      <c r="N181" s="46"/>
      <c r="O181" s="46"/>
      <c r="P181" s="68"/>
      <c r="Q181" s="69"/>
      <c r="R181" s="49"/>
      <c r="S181" s="42"/>
      <c r="T181" s="42"/>
      <c r="U181" s="42"/>
      <c r="V181" s="72"/>
      <c r="W181" s="73"/>
      <c r="X181" s="49"/>
      <c r="Y181" s="43"/>
      <c r="Z181" s="43"/>
      <c r="AA181" s="43"/>
      <c r="AB181" s="76"/>
      <c r="AC181" s="77"/>
      <c r="AD181" s="49"/>
      <c r="AE181" s="44"/>
      <c r="AF181" s="44"/>
      <c r="AG181" s="44"/>
      <c r="AH181" s="80"/>
      <c r="AI181" s="81"/>
    </row>
    <row r="182" spans="1:35" x14ac:dyDescent="0.2">
      <c r="A182" s="41"/>
      <c r="B182" s="41"/>
      <c r="C182" s="41"/>
      <c r="D182" s="47"/>
      <c r="E182" s="63"/>
      <c r="F182" s="49"/>
      <c r="G182" s="45"/>
      <c r="H182" s="45"/>
      <c r="I182" s="45"/>
      <c r="J182" s="48"/>
      <c r="K182" s="64"/>
      <c r="L182" s="49"/>
      <c r="M182" s="46"/>
      <c r="N182" s="46"/>
      <c r="O182" s="46"/>
      <c r="P182" s="68"/>
      <c r="Q182" s="69"/>
      <c r="R182" s="49"/>
      <c r="S182" s="42"/>
      <c r="T182" s="42"/>
      <c r="U182" s="42"/>
      <c r="V182" s="72"/>
      <c r="W182" s="73"/>
      <c r="X182" s="49"/>
      <c r="Y182" s="43"/>
      <c r="Z182" s="43"/>
      <c r="AA182" s="43"/>
      <c r="AB182" s="76"/>
      <c r="AC182" s="77"/>
      <c r="AD182" s="49"/>
      <c r="AE182" s="44"/>
      <c r="AF182" s="44"/>
      <c r="AG182" s="44"/>
      <c r="AH182" s="80"/>
      <c r="AI182" s="81"/>
    </row>
    <row r="183" spans="1:35" x14ac:dyDescent="0.2">
      <c r="A183" s="41"/>
      <c r="B183" s="41"/>
      <c r="C183" s="41"/>
      <c r="D183" s="47"/>
      <c r="E183" s="63"/>
      <c r="F183" s="49"/>
      <c r="G183" s="45"/>
      <c r="H183" s="45"/>
      <c r="I183" s="45"/>
      <c r="J183" s="48"/>
      <c r="K183" s="64"/>
      <c r="L183" s="49"/>
      <c r="M183" s="46"/>
      <c r="N183" s="46"/>
      <c r="O183" s="46"/>
      <c r="P183" s="68"/>
      <c r="Q183" s="69"/>
      <c r="R183" s="49"/>
      <c r="S183" s="42"/>
      <c r="T183" s="42"/>
      <c r="U183" s="42"/>
      <c r="V183" s="72"/>
      <c r="W183" s="73"/>
      <c r="X183" s="49"/>
      <c r="Y183" s="43"/>
      <c r="Z183" s="43"/>
      <c r="AA183" s="43"/>
      <c r="AB183" s="76"/>
      <c r="AC183" s="77"/>
      <c r="AD183" s="49"/>
      <c r="AE183" s="44"/>
      <c r="AF183" s="44"/>
      <c r="AG183" s="44"/>
      <c r="AH183" s="80"/>
      <c r="AI183" s="81"/>
    </row>
    <row r="184" spans="1:35" x14ac:dyDescent="0.2">
      <c r="A184" s="41"/>
      <c r="B184" s="41"/>
      <c r="C184" s="41"/>
      <c r="D184" s="47"/>
      <c r="E184" s="63"/>
      <c r="F184" s="49"/>
      <c r="G184" s="45"/>
      <c r="H184" s="45"/>
      <c r="I184" s="45"/>
      <c r="J184" s="48"/>
      <c r="K184" s="64"/>
      <c r="L184" s="49"/>
      <c r="M184" s="46"/>
      <c r="N184" s="46"/>
      <c r="O184" s="46"/>
      <c r="P184" s="68"/>
      <c r="Q184" s="69"/>
      <c r="R184" s="49"/>
      <c r="S184" s="42"/>
      <c r="T184" s="42"/>
      <c r="U184" s="42"/>
      <c r="V184" s="72"/>
      <c r="W184" s="73"/>
      <c r="X184" s="49"/>
      <c r="Y184" s="43"/>
      <c r="Z184" s="43"/>
      <c r="AA184" s="43"/>
      <c r="AB184" s="76"/>
      <c r="AC184" s="77"/>
      <c r="AD184" s="49"/>
      <c r="AE184" s="44"/>
      <c r="AF184" s="44"/>
      <c r="AG184" s="44"/>
      <c r="AH184" s="80"/>
      <c r="AI184" s="81"/>
    </row>
    <row r="185" spans="1:35" x14ac:dyDescent="0.2">
      <c r="A185" s="41"/>
      <c r="B185" s="41"/>
      <c r="C185" s="41"/>
      <c r="D185" s="47"/>
      <c r="E185" s="63"/>
      <c r="F185" s="49"/>
      <c r="G185" s="45"/>
      <c r="H185" s="45"/>
      <c r="I185" s="45"/>
      <c r="J185" s="48"/>
      <c r="K185" s="64"/>
      <c r="L185" s="49"/>
      <c r="M185" s="46"/>
      <c r="N185" s="46"/>
      <c r="O185" s="46"/>
      <c r="P185" s="68"/>
      <c r="Q185" s="69"/>
      <c r="R185" s="49"/>
      <c r="S185" s="42"/>
      <c r="T185" s="42"/>
      <c r="U185" s="42"/>
      <c r="V185" s="72"/>
      <c r="W185" s="73"/>
      <c r="X185" s="49"/>
      <c r="Y185" s="43"/>
      <c r="Z185" s="43"/>
      <c r="AA185" s="43"/>
      <c r="AB185" s="76"/>
      <c r="AC185" s="77"/>
      <c r="AD185" s="49"/>
      <c r="AE185" s="44"/>
      <c r="AF185" s="44"/>
      <c r="AG185" s="44"/>
      <c r="AH185" s="80"/>
      <c r="AI185" s="81"/>
    </row>
    <row r="186" spans="1:35" x14ac:dyDescent="0.2">
      <c r="A186" s="41"/>
      <c r="B186" s="41"/>
      <c r="C186" s="41"/>
      <c r="D186" s="47"/>
      <c r="E186" s="63"/>
      <c r="F186" s="49"/>
      <c r="G186" s="45"/>
      <c r="H186" s="45"/>
      <c r="I186" s="45"/>
      <c r="J186" s="48"/>
      <c r="K186" s="64"/>
      <c r="L186" s="49"/>
      <c r="M186" s="46"/>
      <c r="N186" s="46"/>
      <c r="O186" s="46"/>
      <c r="P186" s="68"/>
      <c r="Q186" s="69"/>
      <c r="R186" s="49"/>
      <c r="S186" s="42"/>
      <c r="T186" s="42"/>
      <c r="U186" s="42"/>
      <c r="V186" s="72"/>
      <c r="W186" s="73"/>
      <c r="X186" s="49"/>
      <c r="Y186" s="43"/>
      <c r="Z186" s="43"/>
      <c r="AA186" s="43"/>
      <c r="AB186" s="76"/>
      <c r="AC186" s="77"/>
      <c r="AD186" s="49"/>
      <c r="AE186" s="44"/>
      <c r="AF186" s="44"/>
      <c r="AG186" s="44"/>
      <c r="AH186" s="80"/>
      <c r="AI186" s="81"/>
    </row>
    <row r="187" spans="1:35" x14ac:dyDescent="0.2">
      <c r="A187" s="41"/>
      <c r="B187" s="41"/>
      <c r="C187" s="41"/>
      <c r="D187" s="47"/>
      <c r="E187" s="63"/>
      <c r="F187" s="49"/>
      <c r="G187" s="45"/>
      <c r="H187" s="45"/>
      <c r="I187" s="45"/>
      <c r="J187" s="48"/>
      <c r="K187" s="64"/>
      <c r="L187" s="49"/>
      <c r="M187" s="46"/>
      <c r="N187" s="46"/>
      <c r="O187" s="46"/>
      <c r="P187" s="68"/>
      <c r="Q187" s="69"/>
      <c r="R187" s="49"/>
      <c r="S187" s="42"/>
      <c r="T187" s="42"/>
      <c r="U187" s="42"/>
      <c r="V187" s="72"/>
      <c r="W187" s="73"/>
      <c r="X187" s="49"/>
      <c r="Y187" s="43"/>
      <c r="Z187" s="43"/>
      <c r="AA187" s="43"/>
      <c r="AB187" s="76"/>
      <c r="AC187" s="77"/>
      <c r="AD187" s="49"/>
      <c r="AE187" s="44"/>
      <c r="AF187" s="44"/>
      <c r="AG187" s="44"/>
      <c r="AH187" s="80"/>
      <c r="AI187" s="81"/>
    </row>
    <row r="188" spans="1:35" x14ac:dyDescent="0.2">
      <c r="A188" s="41"/>
      <c r="B188" s="41"/>
      <c r="C188" s="41"/>
      <c r="D188" s="47"/>
      <c r="E188" s="63"/>
      <c r="F188" s="49"/>
      <c r="G188" s="45"/>
      <c r="H188" s="45"/>
      <c r="I188" s="45"/>
      <c r="J188" s="48"/>
      <c r="K188" s="64"/>
      <c r="L188" s="49"/>
      <c r="M188" s="46"/>
      <c r="N188" s="46"/>
      <c r="O188" s="46"/>
      <c r="P188" s="68"/>
      <c r="Q188" s="69"/>
      <c r="R188" s="49"/>
      <c r="S188" s="42"/>
      <c r="T188" s="42"/>
      <c r="U188" s="42"/>
      <c r="V188" s="72"/>
      <c r="W188" s="73"/>
      <c r="X188" s="49"/>
      <c r="Y188" s="43"/>
      <c r="Z188" s="43"/>
      <c r="AA188" s="43"/>
      <c r="AB188" s="76"/>
      <c r="AC188" s="77"/>
      <c r="AD188" s="49"/>
      <c r="AE188" s="44"/>
      <c r="AF188" s="44"/>
      <c r="AG188" s="44"/>
      <c r="AH188" s="80"/>
      <c r="AI188" s="81"/>
    </row>
    <row r="189" spans="1:35" x14ac:dyDescent="0.2">
      <c r="A189" s="41"/>
      <c r="B189" s="41"/>
      <c r="C189" s="41"/>
      <c r="D189" s="47"/>
      <c r="E189" s="63"/>
      <c r="F189" s="49"/>
      <c r="G189" s="45"/>
      <c r="H189" s="45"/>
      <c r="I189" s="45"/>
      <c r="J189" s="48"/>
      <c r="K189" s="64"/>
      <c r="L189" s="49"/>
      <c r="M189" s="46"/>
      <c r="N189" s="46"/>
      <c r="O189" s="46"/>
      <c r="P189" s="68"/>
      <c r="Q189" s="69"/>
      <c r="R189" s="49"/>
      <c r="S189" s="42"/>
      <c r="T189" s="42"/>
      <c r="U189" s="42"/>
      <c r="V189" s="72"/>
      <c r="W189" s="73"/>
      <c r="X189" s="49"/>
      <c r="Y189" s="43"/>
      <c r="Z189" s="43"/>
      <c r="AA189" s="43"/>
      <c r="AB189" s="76"/>
      <c r="AC189" s="77"/>
      <c r="AD189" s="49"/>
      <c r="AE189" s="44"/>
      <c r="AF189" s="44"/>
      <c r="AG189" s="44"/>
      <c r="AH189" s="80"/>
      <c r="AI189" s="81"/>
    </row>
    <row r="190" spans="1:35" x14ac:dyDescent="0.2">
      <c r="A190" s="41"/>
      <c r="B190" s="41"/>
      <c r="C190" s="41"/>
      <c r="D190" s="47"/>
      <c r="E190" s="63"/>
      <c r="F190" s="49"/>
      <c r="G190" s="45"/>
      <c r="H190" s="45"/>
      <c r="I190" s="45"/>
      <c r="J190" s="48"/>
      <c r="K190" s="64"/>
      <c r="L190" s="49"/>
      <c r="M190" s="46"/>
      <c r="N190" s="46"/>
      <c r="O190" s="46"/>
      <c r="P190" s="68"/>
      <c r="Q190" s="69"/>
      <c r="R190" s="49"/>
      <c r="S190" s="42"/>
      <c r="T190" s="42"/>
      <c r="U190" s="42"/>
      <c r="V190" s="72"/>
      <c r="W190" s="73"/>
      <c r="X190" s="49"/>
      <c r="Y190" s="43"/>
      <c r="Z190" s="43"/>
      <c r="AA190" s="43"/>
      <c r="AB190" s="76"/>
      <c r="AC190" s="77"/>
      <c r="AD190" s="49"/>
      <c r="AE190" s="44"/>
      <c r="AF190" s="44"/>
      <c r="AG190" s="44"/>
      <c r="AH190" s="80"/>
      <c r="AI190" s="81"/>
    </row>
    <row r="191" spans="1:35" x14ac:dyDescent="0.2">
      <c r="A191" s="41"/>
      <c r="B191" s="41"/>
      <c r="C191" s="41"/>
      <c r="D191" s="47"/>
      <c r="E191" s="63"/>
      <c r="F191" s="49"/>
      <c r="G191" s="45"/>
      <c r="H191" s="45"/>
      <c r="I191" s="45"/>
      <c r="J191" s="48"/>
      <c r="K191" s="64"/>
      <c r="L191" s="49"/>
      <c r="M191" s="46"/>
      <c r="N191" s="46"/>
      <c r="O191" s="46"/>
      <c r="P191" s="68"/>
      <c r="Q191" s="69"/>
      <c r="R191" s="49"/>
      <c r="S191" s="42"/>
      <c r="T191" s="42"/>
      <c r="U191" s="42"/>
      <c r="V191" s="72"/>
      <c r="W191" s="73"/>
      <c r="X191" s="49"/>
      <c r="Y191" s="43"/>
      <c r="Z191" s="43"/>
      <c r="AA191" s="43"/>
      <c r="AB191" s="76"/>
      <c r="AC191" s="77"/>
      <c r="AD191" s="49"/>
      <c r="AE191" s="44"/>
      <c r="AF191" s="44"/>
      <c r="AG191" s="44"/>
      <c r="AH191" s="80"/>
      <c r="AI191" s="81"/>
    </row>
    <row r="192" spans="1:35" x14ac:dyDescent="0.2">
      <c r="A192" s="41"/>
      <c r="B192" s="41"/>
      <c r="C192" s="41"/>
      <c r="D192" s="47"/>
      <c r="E192" s="63"/>
      <c r="F192" s="49"/>
      <c r="G192" s="45"/>
      <c r="H192" s="45"/>
      <c r="I192" s="45"/>
      <c r="J192" s="48"/>
      <c r="K192" s="64"/>
      <c r="L192" s="49"/>
      <c r="M192" s="46"/>
      <c r="N192" s="46"/>
      <c r="O192" s="46"/>
      <c r="P192" s="68"/>
      <c r="Q192" s="69"/>
      <c r="R192" s="49"/>
      <c r="S192" s="42"/>
      <c r="T192" s="42"/>
      <c r="U192" s="42"/>
      <c r="V192" s="72"/>
      <c r="W192" s="73"/>
      <c r="X192" s="49"/>
      <c r="Y192" s="43"/>
      <c r="Z192" s="43"/>
      <c r="AA192" s="43"/>
      <c r="AB192" s="76"/>
      <c r="AC192" s="77"/>
      <c r="AD192" s="49"/>
      <c r="AE192" s="44"/>
      <c r="AF192" s="44"/>
      <c r="AG192" s="44"/>
      <c r="AH192" s="80"/>
      <c r="AI192" s="81"/>
    </row>
    <row r="193" spans="1:35" x14ac:dyDescent="0.2">
      <c r="A193" s="41"/>
      <c r="B193" s="41"/>
      <c r="C193" s="41"/>
      <c r="D193" s="47"/>
      <c r="E193" s="63"/>
      <c r="F193" s="49"/>
      <c r="G193" s="45"/>
      <c r="H193" s="45"/>
      <c r="I193" s="45"/>
      <c r="J193" s="48"/>
      <c r="K193" s="64"/>
      <c r="L193" s="49"/>
      <c r="M193" s="46"/>
      <c r="N193" s="46"/>
      <c r="O193" s="46"/>
      <c r="P193" s="68"/>
      <c r="Q193" s="69"/>
      <c r="R193" s="49"/>
      <c r="S193" s="42"/>
      <c r="T193" s="42"/>
      <c r="U193" s="42"/>
      <c r="V193" s="72"/>
      <c r="W193" s="73"/>
      <c r="X193" s="49"/>
      <c r="Y193" s="43"/>
      <c r="Z193" s="43"/>
      <c r="AA193" s="43"/>
      <c r="AB193" s="76"/>
      <c r="AC193" s="77"/>
      <c r="AD193" s="49"/>
      <c r="AE193" s="44"/>
      <c r="AF193" s="44"/>
      <c r="AG193" s="44"/>
      <c r="AH193" s="80"/>
      <c r="AI193" s="81"/>
    </row>
    <row r="194" spans="1:35" x14ac:dyDescent="0.2">
      <c r="A194" s="41"/>
      <c r="B194" s="41"/>
      <c r="C194" s="41"/>
      <c r="D194" s="47"/>
      <c r="E194" s="63"/>
      <c r="F194" s="49"/>
      <c r="G194" s="45"/>
      <c r="H194" s="45"/>
      <c r="I194" s="45"/>
      <c r="J194" s="48"/>
      <c r="K194" s="64"/>
      <c r="L194" s="49"/>
      <c r="M194" s="46"/>
      <c r="N194" s="46"/>
      <c r="O194" s="46"/>
      <c r="P194" s="68"/>
      <c r="Q194" s="69"/>
      <c r="R194" s="49"/>
      <c r="S194" s="42"/>
      <c r="T194" s="42"/>
      <c r="U194" s="42"/>
      <c r="V194" s="72"/>
      <c r="W194" s="73"/>
      <c r="X194" s="49"/>
      <c r="Y194" s="43"/>
      <c r="Z194" s="43"/>
      <c r="AA194" s="43"/>
      <c r="AB194" s="76"/>
      <c r="AC194" s="77"/>
      <c r="AD194" s="49"/>
      <c r="AE194" s="44"/>
      <c r="AF194" s="44"/>
      <c r="AG194" s="44"/>
      <c r="AH194" s="80"/>
      <c r="AI194" s="81"/>
    </row>
    <row r="195" spans="1:35" x14ac:dyDescent="0.2">
      <c r="A195" s="41"/>
      <c r="B195" s="41"/>
      <c r="C195" s="41"/>
      <c r="D195" s="47"/>
      <c r="E195" s="63"/>
      <c r="F195" s="49"/>
      <c r="G195" s="45"/>
      <c r="H195" s="45"/>
      <c r="I195" s="45"/>
      <c r="J195" s="48"/>
      <c r="K195" s="64"/>
      <c r="L195" s="49"/>
      <c r="M195" s="46"/>
      <c r="N195" s="46"/>
      <c r="O195" s="46"/>
      <c r="P195" s="68"/>
      <c r="Q195" s="69"/>
      <c r="R195" s="49"/>
      <c r="S195" s="42"/>
      <c r="T195" s="42"/>
      <c r="U195" s="42"/>
      <c r="V195" s="72"/>
      <c r="W195" s="73"/>
      <c r="X195" s="49"/>
      <c r="Y195" s="43"/>
      <c r="Z195" s="43"/>
      <c r="AA195" s="43"/>
      <c r="AB195" s="76"/>
      <c r="AC195" s="77"/>
      <c r="AD195" s="49"/>
      <c r="AE195" s="44"/>
      <c r="AF195" s="44"/>
      <c r="AG195" s="44"/>
      <c r="AH195" s="80"/>
      <c r="AI195" s="81"/>
    </row>
    <row r="196" spans="1:35" x14ac:dyDescent="0.2">
      <c r="A196" s="41"/>
      <c r="B196" s="41"/>
      <c r="C196" s="41"/>
      <c r="D196" s="47"/>
      <c r="E196" s="63"/>
      <c r="F196" s="49"/>
      <c r="G196" s="45"/>
      <c r="H196" s="45"/>
      <c r="I196" s="45"/>
      <c r="J196" s="48"/>
      <c r="K196" s="64"/>
      <c r="L196" s="49"/>
      <c r="M196" s="46"/>
      <c r="N196" s="46"/>
      <c r="O196" s="46"/>
      <c r="P196" s="68"/>
      <c r="Q196" s="69"/>
      <c r="R196" s="49"/>
      <c r="S196" s="42"/>
      <c r="T196" s="42"/>
      <c r="U196" s="42"/>
      <c r="V196" s="72"/>
      <c r="W196" s="73"/>
      <c r="X196" s="49"/>
      <c r="Y196" s="43"/>
      <c r="Z196" s="43"/>
      <c r="AA196" s="43"/>
      <c r="AB196" s="76"/>
      <c r="AC196" s="77"/>
      <c r="AD196" s="49"/>
      <c r="AE196" s="44"/>
      <c r="AF196" s="44"/>
      <c r="AG196" s="44"/>
      <c r="AH196" s="80"/>
      <c r="AI196" s="81"/>
    </row>
    <row r="197" spans="1:35" x14ac:dyDescent="0.2">
      <c r="A197" s="41"/>
      <c r="B197" s="41"/>
      <c r="C197" s="41"/>
      <c r="D197" s="47"/>
      <c r="E197" s="63"/>
      <c r="F197" s="49"/>
      <c r="G197" s="45"/>
      <c r="H197" s="45"/>
      <c r="I197" s="45"/>
      <c r="J197" s="48"/>
      <c r="K197" s="64"/>
      <c r="L197" s="49"/>
      <c r="M197" s="46"/>
      <c r="N197" s="46"/>
      <c r="O197" s="46"/>
      <c r="P197" s="68"/>
      <c r="Q197" s="69"/>
      <c r="R197" s="49"/>
      <c r="S197" s="42"/>
      <c r="T197" s="42"/>
      <c r="U197" s="42"/>
      <c r="V197" s="72"/>
      <c r="W197" s="73"/>
      <c r="X197" s="49"/>
      <c r="Y197" s="43"/>
      <c r="Z197" s="43"/>
      <c r="AA197" s="43"/>
      <c r="AB197" s="76"/>
      <c r="AC197" s="77"/>
      <c r="AD197" s="49"/>
      <c r="AE197" s="44"/>
      <c r="AF197" s="44"/>
      <c r="AG197" s="44"/>
      <c r="AH197" s="80"/>
      <c r="AI197" s="81"/>
    </row>
    <row r="198" spans="1:35" x14ac:dyDescent="0.2">
      <c r="A198" s="41"/>
      <c r="B198" s="41"/>
      <c r="C198" s="41"/>
      <c r="D198" s="47"/>
      <c r="E198" s="63"/>
      <c r="F198" s="49"/>
      <c r="G198" s="45"/>
      <c r="H198" s="45"/>
      <c r="I198" s="45"/>
      <c r="J198" s="48"/>
      <c r="K198" s="64"/>
      <c r="L198" s="49"/>
      <c r="M198" s="46"/>
      <c r="N198" s="46"/>
      <c r="O198" s="46"/>
      <c r="P198" s="68"/>
      <c r="Q198" s="69"/>
      <c r="R198" s="49"/>
      <c r="S198" s="42"/>
      <c r="T198" s="42"/>
      <c r="U198" s="42"/>
      <c r="V198" s="72"/>
      <c r="W198" s="73"/>
      <c r="X198" s="49"/>
      <c r="Y198" s="43"/>
      <c r="Z198" s="43"/>
      <c r="AA198" s="43"/>
      <c r="AB198" s="76"/>
      <c r="AC198" s="77"/>
      <c r="AD198" s="49"/>
      <c r="AE198" s="44"/>
      <c r="AF198" s="44"/>
      <c r="AG198" s="44"/>
      <c r="AH198" s="80"/>
      <c r="AI198" s="81"/>
    </row>
    <row r="199" spans="1:35" x14ac:dyDescent="0.2">
      <c r="A199" s="41"/>
      <c r="B199" s="41"/>
      <c r="C199" s="41"/>
      <c r="D199" s="47"/>
      <c r="E199" s="63"/>
      <c r="F199" s="49"/>
      <c r="G199" s="45"/>
      <c r="H199" s="45"/>
      <c r="I199" s="45"/>
      <c r="J199" s="48"/>
      <c r="K199" s="64"/>
      <c r="L199" s="49"/>
      <c r="M199" s="46"/>
      <c r="N199" s="46"/>
      <c r="O199" s="46"/>
      <c r="P199" s="68"/>
      <c r="Q199" s="69"/>
      <c r="R199" s="49"/>
      <c r="S199" s="42"/>
      <c r="T199" s="42"/>
      <c r="U199" s="42"/>
      <c r="V199" s="72"/>
      <c r="W199" s="73"/>
      <c r="X199" s="49"/>
      <c r="Y199" s="43"/>
      <c r="Z199" s="43"/>
      <c r="AA199" s="43"/>
      <c r="AB199" s="76"/>
      <c r="AC199" s="77"/>
      <c r="AD199" s="49"/>
      <c r="AE199" s="44"/>
      <c r="AF199" s="44"/>
      <c r="AG199" s="44"/>
      <c r="AH199" s="80"/>
      <c r="AI199" s="81"/>
    </row>
    <row r="200" spans="1:35" x14ac:dyDescent="0.2">
      <c r="A200" s="41"/>
      <c r="B200" s="41"/>
      <c r="C200" s="41"/>
      <c r="D200" s="47"/>
      <c r="E200" s="63"/>
      <c r="F200" s="49"/>
      <c r="G200" s="45"/>
      <c r="H200" s="45"/>
      <c r="I200" s="45"/>
      <c r="J200" s="48"/>
      <c r="K200" s="64"/>
      <c r="L200" s="49"/>
      <c r="M200" s="46"/>
      <c r="N200" s="46"/>
      <c r="O200" s="46"/>
      <c r="P200" s="68"/>
      <c r="Q200" s="69"/>
      <c r="R200" s="49"/>
      <c r="S200" s="42"/>
      <c r="T200" s="42"/>
      <c r="U200" s="42"/>
      <c r="V200" s="72"/>
      <c r="W200" s="73"/>
      <c r="X200" s="49"/>
      <c r="Y200" s="43"/>
      <c r="Z200" s="43"/>
      <c r="AA200" s="43"/>
      <c r="AB200" s="76"/>
      <c r="AC200" s="77"/>
      <c r="AD200" s="49"/>
      <c r="AE200" s="44"/>
      <c r="AF200" s="44"/>
      <c r="AG200" s="44"/>
      <c r="AH200" s="80"/>
      <c r="AI200" s="81"/>
    </row>
    <row r="201" spans="1:35" x14ac:dyDescent="0.2">
      <c r="A201" s="41"/>
      <c r="B201" s="41"/>
      <c r="C201" s="41"/>
      <c r="D201" s="47"/>
      <c r="E201" s="63"/>
      <c r="F201" s="49"/>
      <c r="G201" s="45"/>
      <c r="H201" s="45"/>
      <c r="I201" s="45"/>
      <c r="J201" s="48"/>
      <c r="K201" s="64"/>
      <c r="L201" s="49"/>
      <c r="M201" s="46"/>
      <c r="N201" s="46"/>
      <c r="O201" s="46"/>
      <c r="P201" s="68"/>
      <c r="Q201" s="69"/>
      <c r="R201" s="49"/>
      <c r="S201" s="42"/>
      <c r="T201" s="42"/>
      <c r="U201" s="42"/>
      <c r="V201" s="72"/>
      <c r="W201" s="73"/>
      <c r="X201" s="49"/>
      <c r="Y201" s="43"/>
      <c r="Z201" s="43"/>
      <c r="AA201" s="43"/>
      <c r="AB201" s="76"/>
      <c r="AC201" s="77"/>
      <c r="AD201" s="49"/>
      <c r="AE201" s="44"/>
      <c r="AF201" s="44"/>
      <c r="AG201" s="44"/>
      <c r="AH201" s="80"/>
      <c r="AI201" s="81"/>
    </row>
    <row r="202" spans="1:35" x14ac:dyDescent="0.2">
      <c r="A202" s="41"/>
      <c r="B202" s="41"/>
      <c r="C202" s="41"/>
      <c r="D202" s="47"/>
      <c r="E202" s="63"/>
      <c r="F202" s="49"/>
      <c r="G202" s="45"/>
      <c r="H202" s="45"/>
      <c r="I202" s="45"/>
      <c r="J202" s="48"/>
      <c r="K202" s="64"/>
      <c r="L202" s="49"/>
      <c r="M202" s="46"/>
      <c r="N202" s="46"/>
      <c r="O202" s="46"/>
      <c r="P202" s="68"/>
      <c r="Q202" s="69"/>
      <c r="R202" s="49"/>
      <c r="S202" s="42"/>
      <c r="T202" s="42"/>
      <c r="U202" s="42"/>
      <c r="V202" s="72"/>
      <c r="W202" s="73"/>
      <c r="X202" s="49"/>
      <c r="Y202" s="43"/>
      <c r="Z202" s="43"/>
      <c r="AA202" s="43"/>
      <c r="AB202" s="76"/>
      <c r="AC202" s="77"/>
      <c r="AD202" s="49"/>
      <c r="AE202" s="44"/>
      <c r="AF202" s="44"/>
      <c r="AG202" s="44"/>
      <c r="AH202" s="80"/>
      <c r="AI202" s="81"/>
    </row>
    <row r="203" spans="1:35" x14ac:dyDescent="0.2">
      <c r="A203" s="41"/>
      <c r="B203" s="41"/>
      <c r="C203" s="41"/>
      <c r="D203" s="47"/>
      <c r="E203" s="63"/>
      <c r="F203" s="49"/>
      <c r="G203" s="45"/>
      <c r="H203" s="45"/>
      <c r="I203" s="45"/>
      <c r="J203" s="48"/>
      <c r="K203" s="64"/>
      <c r="L203" s="49"/>
      <c r="M203" s="46"/>
      <c r="N203" s="46"/>
      <c r="O203" s="46"/>
      <c r="P203" s="68"/>
      <c r="Q203" s="69"/>
      <c r="R203" s="49"/>
      <c r="S203" s="42"/>
      <c r="T203" s="42"/>
      <c r="U203" s="42"/>
      <c r="V203" s="72"/>
      <c r="W203" s="73"/>
      <c r="X203" s="49"/>
      <c r="Y203" s="43"/>
      <c r="Z203" s="43"/>
      <c r="AA203" s="43"/>
      <c r="AB203" s="76"/>
      <c r="AC203" s="77"/>
      <c r="AD203" s="49"/>
      <c r="AE203" s="44"/>
      <c r="AF203" s="44"/>
      <c r="AG203" s="44"/>
      <c r="AH203" s="80"/>
      <c r="AI203" s="81"/>
    </row>
    <row r="204" spans="1:35" x14ac:dyDescent="0.2">
      <c r="A204" s="41"/>
      <c r="B204" s="41"/>
      <c r="C204" s="41"/>
      <c r="D204" s="47"/>
      <c r="E204" s="63"/>
      <c r="F204" s="49"/>
      <c r="G204" s="45"/>
      <c r="H204" s="45"/>
      <c r="I204" s="45"/>
      <c r="J204" s="48"/>
      <c r="K204" s="64"/>
      <c r="L204" s="49"/>
      <c r="M204" s="46"/>
      <c r="N204" s="46"/>
      <c r="O204" s="46"/>
      <c r="P204" s="68"/>
      <c r="Q204" s="69"/>
      <c r="R204" s="49"/>
      <c r="S204" s="42"/>
      <c r="T204" s="42"/>
      <c r="U204" s="42"/>
      <c r="V204" s="72"/>
      <c r="W204" s="73"/>
      <c r="X204" s="49"/>
      <c r="Y204" s="43"/>
      <c r="Z204" s="43"/>
      <c r="AA204" s="43"/>
      <c r="AB204" s="76"/>
      <c r="AC204" s="77"/>
      <c r="AD204" s="49"/>
      <c r="AE204" s="44"/>
      <c r="AF204" s="44"/>
      <c r="AG204" s="44"/>
      <c r="AH204" s="80"/>
      <c r="AI204" s="81"/>
    </row>
    <row r="205" spans="1:35" x14ac:dyDescent="0.2">
      <c r="A205" s="41"/>
      <c r="B205" s="41"/>
      <c r="C205" s="41"/>
      <c r="D205" s="47"/>
      <c r="E205" s="63"/>
      <c r="F205" s="49"/>
      <c r="G205" s="45"/>
      <c r="H205" s="45"/>
      <c r="I205" s="45"/>
      <c r="J205" s="48"/>
      <c r="K205" s="64"/>
      <c r="L205" s="49"/>
      <c r="M205" s="46"/>
      <c r="N205" s="46"/>
      <c r="O205" s="46"/>
      <c r="P205" s="68"/>
      <c r="Q205" s="69"/>
      <c r="R205" s="49"/>
      <c r="S205" s="42"/>
      <c r="T205" s="42"/>
      <c r="U205" s="42"/>
      <c r="V205" s="72"/>
      <c r="W205" s="73"/>
      <c r="X205" s="49"/>
      <c r="Y205" s="43"/>
      <c r="Z205" s="43"/>
      <c r="AA205" s="43"/>
      <c r="AB205" s="76"/>
      <c r="AC205" s="77"/>
      <c r="AD205" s="49"/>
      <c r="AE205" s="44"/>
      <c r="AF205" s="44"/>
      <c r="AG205" s="44"/>
      <c r="AH205" s="80"/>
      <c r="AI205" s="81"/>
    </row>
    <row r="206" spans="1:35" x14ac:dyDescent="0.2">
      <c r="A206" s="41"/>
      <c r="B206" s="41"/>
      <c r="C206" s="41"/>
      <c r="D206" s="47"/>
      <c r="E206" s="63"/>
      <c r="F206" s="49"/>
      <c r="G206" s="45"/>
      <c r="H206" s="45"/>
      <c r="I206" s="45"/>
      <c r="J206" s="48"/>
      <c r="K206" s="64"/>
      <c r="L206" s="49"/>
      <c r="M206" s="46"/>
      <c r="N206" s="46"/>
      <c r="O206" s="46"/>
      <c r="P206" s="68"/>
      <c r="Q206" s="69"/>
      <c r="R206" s="49"/>
      <c r="S206" s="42"/>
      <c r="T206" s="42"/>
      <c r="U206" s="42"/>
      <c r="V206" s="72"/>
      <c r="W206" s="73"/>
      <c r="X206" s="49"/>
      <c r="Y206" s="43"/>
      <c r="Z206" s="43"/>
      <c r="AA206" s="43"/>
      <c r="AB206" s="76"/>
      <c r="AC206" s="77"/>
      <c r="AD206" s="49"/>
      <c r="AE206" s="44"/>
      <c r="AF206" s="44"/>
      <c r="AG206" s="44"/>
      <c r="AH206" s="80"/>
      <c r="AI206" s="81"/>
    </row>
    <row r="207" spans="1:35" x14ac:dyDescent="0.2">
      <c r="A207" s="41"/>
      <c r="B207" s="41"/>
      <c r="C207" s="41"/>
      <c r="D207" s="47"/>
      <c r="E207" s="63"/>
      <c r="F207" s="49"/>
      <c r="G207" s="45"/>
      <c r="H207" s="45"/>
      <c r="I207" s="45"/>
      <c r="J207" s="48"/>
      <c r="K207" s="64"/>
      <c r="L207" s="49"/>
      <c r="M207" s="46"/>
      <c r="N207" s="46"/>
      <c r="O207" s="46"/>
      <c r="P207" s="68"/>
      <c r="Q207" s="69"/>
      <c r="R207" s="49"/>
      <c r="S207" s="42"/>
      <c r="T207" s="42"/>
      <c r="U207" s="42"/>
      <c r="V207" s="72"/>
      <c r="W207" s="73"/>
      <c r="X207" s="49"/>
      <c r="Y207" s="43"/>
      <c r="Z207" s="43"/>
      <c r="AA207" s="43"/>
      <c r="AB207" s="76"/>
      <c r="AC207" s="77"/>
      <c r="AD207" s="49"/>
      <c r="AE207" s="44"/>
      <c r="AF207" s="44"/>
      <c r="AG207" s="44"/>
      <c r="AH207" s="80"/>
      <c r="AI207" s="81"/>
    </row>
    <row r="208" spans="1:35" x14ac:dyDescent="0.2">
      <c r="A208" s="41"/>
      <c r="B208" s="41"/>
      <c r="C208" s="41"/>
      <c r="D208" s="47"/>
      <c r="E208" s="63"/>
      <c r="F208" s="49"/>
      <c r="G208" s="45"/>
      <c r="H208" s="45"/>
      <c r="I208" s="45"/>
      <c r="J208" s="48"/>
      <c r="K208" s="64"/>
      <c r="L208" s="49"/>
      <c r="M208" s="46"/>
      <c r="N208" s="46"/>
      <c r="O208" s="46"/>
      <c r="P208" s="68"/>
      <c r="Q208" s="69"/>
      <c r="R208" s="49"/>
      <c r="S208" s="42"/>
      <c r="T208" s="42"/>
      <c r="U208" s="42"/>
      <c r="V208" s="72"/>
      <c r="W208" s="73"/>
      <c r="X208" s="49"/>
      <c r="Y208" s="43"/>
      <c r="Z208" s="43"/>
      <c r="AA208" s="43"/>
      <c r="AB208" s="76"/>
      <c r="AC208" s="77"/>
      <c r="AD208" s="49"/>
      <c r="AE208" s="44"/>
      <c r="AF208" s="44"/>
      <c r="AG208" s="44"/>
      <c r="AH208" s="80"/>
      <c r="AI208" s="81"/>
    </row>
    <row r="209" spans="1:35" x14ac:dyDescent="0.2">
      <c r="A209" s="41"/>
      <c r="B209" s="41"/>
      <c r="C209" s="41"/>
      <c r="D209" s="47"/>
      <c r="E209" s="63"/>
      <c r="F209" s="49"/>
      <c r="G209" s="45"/>
      <c r="H209" s="45"/>
      <c r="I209" s="45"/>
      <c r="J209" s="48"/>
      <c r="K209" s="64"/>
      <c r="L209" s="49"/>
      <c r="M209" s="46"/>
      <c r="N209" s="46"/>
      <c r="O209" s="46"/>
      <c r="P209" s="68"/>
      <c r="Q209" s="69"/>
      <c r="R209" s="49"/>
      <c r="S209" s="42"/>
      <c r="T209" s="42"/>
      <c r="U209" s="42"/>
      <c r="V209" s="72"/>
      <c r="W209" s="73"/>
      <c r="X209" s="49"/>
      <c r="Y209" s="43"/>
      <c r="Z209" s="43"/>
      <c r="AA209" s="43"/>
      <c r="AB209" s="76"/>
      <c r="AC209" s="77"/>
      <c r="AD209" s="49"/>
      <c r="AE209" s="44"/>
      <c r="AF209" s="44"/>
      <c r="AG209" s="44"/>
      <c r="AH209" s="80"/>
      <c r="AI209" s="81"/>
    </row>
    <row r="210" spans="1:35" x14ac:dyDescent="0.2">
      <c r="A210" s="41"/>
      <c r="B210" s="41"/>
      <c r="C210" s="41"/>
      <c r="D210" s="47"/>
      <c r="E210" s="63"/>
      <c r="F210" s="49"/>
      <c r="G210" s="45"/>
      <c r="H210" s="45"/>
      <c r="I210" s="45"/>
      <c r="J210" s="48"/>
      <c r="K210" s="64"/>
      <c r="L210" s="49"/>
      <c r="M210" s="46"/>
      <c r="N210" s="46"/>
      <c r="O210" s="46"/>
      <c r="P210" s="68"/>
      <c r="Q210" s="69"/>
      <c r="R210" s="49"/>
      <c r="S210" s="42"/>
      <c r="T210" s="42"/>
      <c r="U210" s="42"/>
      <c r="V210" s="72"/>
      <c r="W210" s="73"/>
      <c r="X210" s="49"/>
      <c r="Y210" s="43"/>
      <c r="Z210" s="43"/>
      <c r="AA210" s="43"/>
      <c r="AB210" s="76"/>
      <c r="AC210" s="77"/>
      <c r="AD210" s="49"/>
      <c r="AE210" s="44"/>
      <c r="AF210" s="44"/>
      <c r="AG210" s="44"/>
      <c r="AH210" s="80"/>
      <c r="AI210" s="81"/>
    </row>
    <row r="211" spans="1:35" x14ac:dyDescent="0.2">
      <c r="A211" s="41"/>
      <c r="B211" s="41"/>
      <c r="C211" s="41"/>
      <c r="D211" s="47"/>
      <c r="E211" s="63"/>
      <c r="F211" s="49"/>
      <c r="G211" s="45"/>
      <c r="H211" s="45"/>
      <c r="I211" s="45"/>
      <c r="J211" s="48"/>
      <c r="K211" s="64"/>
      <c r="L211" s="49"/>
      <c r="M211" s="46"/>
      <c r="N211" s="46"/>
      <c r="O211" s="46"/>
      <c r="P211" s="68"/>
      <c r="Q211" s="69"/>
      <c r="R211" s="49"/>
      <c r="S211" s="42"/>
      <c r="T211" s="42"/>
      <c r="U211" s="42"/>
      <c r="V211" s="72"/>
      <c r="W211" s="73"/>
      <c r="X211" s="49"/>
      <c r="Y211" s="43"/>
      <c r="Z211" s="43"/>
      <c r="AA211" s="43"/>
      <c r="AB211" s="76"/>
      <c r="AC211" s="77"/>
      <c r="AD211" s="49"/>
      <c r="AE211" s="44"/>
      <c r="AF211" s="44"/>
      <c r="AG211" s="44"/>
      <c r="AH211" s="80"/>
      <c r="AI211" s="81"/>
    </row>
    <row r="212" spans="1:35" x14ac:dyDescent="0.2">
      <c r="A212" s="41"/>
      <c r="B212" s="41"/>
      <c r="C212" s="41"/>
      <c r="D212" s="47"/>
      <c r="E212" s="63"/>
      <c r="F212" s="49"/>
      <c r="G212" s="45"/>
      <c r="H212" s="45"/>
      <c r="I212" s="45"/>
      <c r="J212" s="48"/>
      <c r="K212" s="64"/>
      <c r="L212" s="49"/>
      <c r="M212" s="46"/>
      <c r="N212" s="46"/>
      <c r="O212" s="46"/>
      <c r="P212" s="68"/>
      <c r="Q212" s="69"/>
      <c r="R212" s="49"/>
      <c r="S212" s="42"/>
      <c r="T212" s="42"/>
      <c r="U212" s="42"/>
      <c r="V212" s="72"/>
      <c r="W212" s="73"/>
      <c r="X212" s="49"/>
      <c r="Y212" s="43"/>
      <c r="Z212" s="43"/>
      <c r="AA212" s="43"/>
      <c r="AB212" s="76"/>
      <c r="AC212" s="77"/>
      <c r="AD212" s="49"/>
      <c r="AE212" s="44"/>
      <c r="AF212" s="44"/>
      <c r="AG212" s="44"/>
      <c r="AH212" s="80"/>
      <c r="AI212" s="81"/>
    </row>
    <row r="213" spans="1:35" x14ac:dyDescent="0.2">
      <c r="A213" s="41"/>
      <c r="B213" s="41"/>
      <c r="C213" s="41"/>
      <c r="D213" s="47"/>
      <c r="E213" s="63"/>
      <c r="F213" s="49"/>
      <c r="G213" s="45"/>
      <c r="H213" s="45"/>
      <c r="I213" s="45"/>
      <c r="J213" s="48"/>
      <c r="K213" s="64"/>
      <c r="L213" s="49"/>
      <c r="M213" s="46"/>
      <c r="N213" s="46"/>
      <c r="O213" s="46"/>
      <c r="P213" s="68"/>
      <c r="Q213" s="69"/>
      <c r="R213" s="49"/>
      <c r="S213" s="42"/>
      <c r="T213" s="42"/>
      <c r="U213" s="42"/>
      <c r="V213" s="72"/>
      <c r="W213" s="73"/>
      <c r="X213" s="49"/>
      <c r="Y213" s="43"/>
      <c r="Z213" s="43"/>
      <c r="AA213" s="43"/>
      <c r="AB213" s="76"/>
      <c r="AC213" s="77"/>
      <c r="AD213" s="49"/>
      <c r="AE213" s="44"/>
      <c r="AF213" s="44"/>
      <c r="AG213" s="44"/>
      <c r="AH213" s="80"/>
      <c r="AI213" s="81"/>
    </row>
    <row r="214" spans="1:35" x14ac:dyDescent="0.2">
      <c r="A214" s="41"/>
      <c r="B214" s="41"/>
      <c r="C214" s="41"/>
      <c r="D214" s="47"/>
      <c r="E214" s="63"/>
      <c r="F214" s="49"/>
      <c r="G214" s="45"/>
      <c r="H214" s="45"/>
      <c r="I214" s="45"/>
      <c r="J214" s="48"/>
      <c r="K214" s="64"/>
      <c r="L214" s="49"/>
      <c r="M214" s="46"/>
      <c r="N214" s="46"/>
      <c r="O214" s="46"/>
      <c r="P214" s="68"/>
      <c r="Q214" s="69"/>
      <c r="R214" s="49"/>
      <c r="S214" s="42"/>
      <c r="T214" s="42"/>
      <c r="U214" s="42"/>
      <c r="V214" s="72"/>
      <c r="W214" s="73"/>
      <c r="X214" s="49"/>
      <c r="Y214" s="43"/>
      <c r="Z214" s="43"/>
      <c r="AA214" s="43"/>
      <c r="AB214" s="76"/>
      <c r="AC214" s="77"/>
      <c r="AD214" s="49"/>
      <c r="AE214" s="44"/>
      <c r="AF214" s="44"/>
      <c r="AG214" s="44"/>
      <c r="AH214" s="80"/>
      <c r="AI214" s="81"/>
    </row>
    <row r="215" spans="1:35" x14ac:dyDescent="0.2">
      <c r="A215" s="41"/>
      <c r="B215" s="41"/>
      <c r="C215" s="41"/>
      <c r="D215" s="47"/>
      <c r="E215" s="63"/>
      <c r="F215" s="49"/>
      <c r="G215" s="45"/>
      <c r="H215" s="45"/>
      <c r="I215" s="45"/>
      <c r="J215" s="48"/>
      <c r="K215" s="64"/>
      <c r="L215" s="49"/>
      <c r="M215" s="46"/>
      <c r="N215" s="46"/>
      <c r="O215" s="46"/>
      <c r="P215" s="68"/>
      <c r="Q215" s="69"/>
      <c r="R215" s="49"/>
      <c r="S215" s="42"/>
      <c r="T215" s="42"/>
      <c r="U215" s="42"/>
      <c r="V215" s="72"/>
      <c r="W215" s="73"/>
      <c r="X215" s="49"/>
      <c r="Y215" s="43"/>
      <c r="Z215" s="43"/>
      <c r="AA215" s="43"/>
      <c r="AB215" s="76"/>
      <c r="AC215" s="77"/>
      <c r="AD215" s="49"/>
      <c r="AE215" s="44"/>
      <c r="AF215" s="44"/>
      <c r="AG215" s="44"/>
      <c r="AH215" s="80"/>
      <c r="AI215" s="81"/>
    </row>
    <row r="216" spans="1:35" x14ac:dyDescent="0.2">
      <c r="A216" s="41"/>
      <c r="B216" s="41"/>
      <c r="C216" s="41"/>
      <c r="D216" s="47"/>
      <c r="E216" s="63"/>
      <c r="F216" s="49"/>
      <c r="G216" s="45"/>
      <c r="H216" s="45"/>
      <c r="I216" s="45"/>
      <c r="J216" s="48"/>
      <c r="K216" s="64"/>
      <c r="L216" s="49"/>
      <c r="M216" s="46"/>
      <c r="N216" s="46"/>
      <c r="O216" s="46"/>
      <c r="P216" s="68"/>
      <c r="Q216" s="69"/>
      <c r="R216" s="49"/>
      <c r="S216" s="42"/>
      <c r="T216" s="42"/>
      <c r="U216" s="42"/>
      <c r="V216" s="72"/>
      <c r="W216" s="73"/>
      <c r="X216" s="49"/>
      <c r="Y216" s="43"/>
      <c r="Z216" s="43"/>
      <c r="AA216" s="43"/>
      <c r="AB216" s="76"/>
      <c r="AC216" s="77"/>
      <c r="AD216" s="49"/>
      <c r="AE216" s="44"/>
      <c r="AF216" s="44"/>
      <c r="AG216" s="44"/>
      <c r="AH216" s="80"/>
      <c r="AI216" s="81"/>
    </row>
    <row r="217" spans="1:35" x14ac:dyDescent="0.2">
      <c r="A217" s="41"/>
      <c r="B217" s="41"/>
      <c r="C217" s="41"/>
      <c r="D217" s="47"/>
      <c r="E217" s="63"/>
      <c r="F217" s="49"/>
      <c r="G217" s="45"/>
      <c r="H217" s="45"/>
      <c r="I217" s="45"/>
      <c r="J217" s="48"/>
      <c r="K217" s="64"/>
      <c r="L217" s="49"/>
      <c r="M217" s="46"/>
      <c r="N217" s="46"/>
      <c r="O217" s="46"/>
      <c r="P217" s="68"/>
      <c r="Q217" s="69"/>
      <c r="R217" s="49"/>
      <c r="S217" s="42"/>
      <c r="T217" s="42"/>
      <c r="U217" s="42"/>
      <c r="V217" s="72"/>
      <c r="W217" s="73"/>
      <c r="X217" s="49"/>
      <c r="Y217" s="43"/>
      <c r="Z217" s="43"/>
      <c r="AA217" s="43"/>
      <c r="AB217" s="76"/>
      <c r="AC217" s="77"/>
      <c r="AD217" s="49"/>
      <c r="AE217" s="44"/>
      <c r="AF217" s="44"/>
      <c r="AG217" s="44"/>
      <c r="AH217" s="80"/>
      <c r="AI217" s="81"/>
    </row>
    <row r="218" spans="1:35" x14ac:dyDescent="0.2">
      <c r="A218" s="41"/>
      <c r="B218" s="41"/>
      <c r="C218" s="41"/>
      <c r="D218" s="47"/>
      <c r="E218" s="63"/>
      <c r="F218" s="49"/>
      <c r="G218" s="45"/>
      <c r="H218" s="45"/>
      <c r="I218" s="45"/>
      <c r="J218" s="48"/>
      <c r="K218" s="64"/>
      <c r="L218" s="49"/>
      <c r="M218" s="46"/>
      <c r="N218" s="46"/>
      <c r="O218" s="46"/>
      <c r="P218" s="68"/>
      <c r="Q218" s="69"/>
      <c r="R218" s="49"/>
      <c r="S218" s="42"/>
      <c r="T218" s="42"/>
      <c r="U218" s="42"/>
      <c r="V218" s="72"/>
      <c r="W218" s="73"/>
      <c r="X218" s="49"/>
      <c r="Y218" s="43"/>
      <c r="Z218" s="43"/>
      <c r="AA218" s="43"/>
      <c r="AB218" s="76"/>
      <c r="AC218" s="77"/>
      <c r="AD218" s="49"/>
      <c r="AE218" s="44"/>
      <c r="AF218" s="44"/>
      <c r="AG218" s="44"/>
      <c r="AH218" s="80"/>
      <c r="AI218" s="81"/>
    </row>
    <row r="219" spans="1:35" x14ac:dyDescent="0.2">
      <c r="A219" s="41"/>
      <c r="B219" s="41"/>
      <c r="C219" s="41"/>
      <c r="D219" s="47"/>
      <c r="E219" s="63"/>
      <c r="F219" s="49"/>
      <c r="G219" s="45"/>
      <c r="H219" s="45"/>
      <c r="I219" s="45"/>
      <c r="J219" s="48"/>
      <c r="K219" s="64"/>
      <c r="L219" s="49"/>
      <c r="M219" s="46"/>
      <c r="N219" s="46"/>
      <c r="O219" s="46"/>
      <c r="P219" s="68"/>
      <c r="Q219" s="69"/>
      <c r="R219" s="49"/>
      <c r="S219" s="42"/>
      <c r="T219" s="42"/>
      <c r="U219" s="42"/>
      <c r="V219" s="72"/>
      <c r="W219" s="73"/>
      <c r="X219" s="49"/>
      <c r="Y219" s="43"/>
      <c r="Z219" s="43"/>
      <c r="AA219" s="43"/>
      <c r="AB219" s="76"/>
      <c r="AC219" s="77"/>
      <c r="AD219" s="49"/>
      <c r="AE219" s="44"/>
      <c r="AF219" s="44"/>
      <c r="AG219" s="44"/>
      <c r="AH219" s="80"/>
      <c r="AI219" s="81"/>
    </row>
    <row r="220" spans="1:35" x14ac:dyDescent="0.2">
      <c r="A220" s="41"/>
      <c r="B220" s="41"/>
      <c r="C220" s="41"/>
      <c r="D220" s="47"/>
      <c r="E220" s="63"/>
      <c r="F220" s="49"/>
      <c r="G220" s="45"/>
      <c r="H220" s="45"/>
      <c r="I220" s="45"/>
      <c r="J220" s="48"/>
      <c r="K220" s="64"/>
      <c r="L220" s="49"/>
      <c r="M220" s="46"/>
      <c r="N220" s="46"/>
      <c r="O220" s="46"/>
      <c r="P220" s="68"/>
      <c r="Q220" s="69"/>
      <c r="R220" s="49"/>
      <c r="S220" s="42"/>
      <c r="T220" s="42"/>
      <c r="U220" s="42"/>
      <c r="V220" s="72"/>
      <c r="W220" s="73"/>
      <c r="X220" s="49"/>
      <c r="Y220" s="43"/>
      <c r="Z220" s="43"/>
      <c r="AA220" s="43"/>
      <c r="AB220" s="76"/>
      <c r="AC220" s="77"/>
      <c r="AD220" s="49"/>
      <c r="AE220" s="44"/>
      <c r="AF220" s="44"/>
      <c r="AG220" s="44"/>
      <c r="AH220" s="80"/>
      <c r="AI220" s="81"/>
    </row>
    <row r="221" spans="1:35" x14ac:dyDescent="0.2">
      <c r="A221" s="41"/>
      <c r="B221" s="41"/>
      <c r="C221" s="41"/>
      <c r="D221" s="47"/>
      <c r="E221" s="63"/>
      <c r="F221" s="49"/>
      <c r="G221" s="45"/>
      <c r="H221" s="45"/>
      <c r="I221" s="45"/>
      <c r="J221" s="48"/>
      <c r="K221" s="64"/>
      <c r="L221" s="49"/>
      <c r="M221" s="46"/>
      <c r="N221" s="46"/>
      <c r="O221" s="46"/>
      <c r="P221" s="68"/>
      <c r="Q221" s="69"/>
      <c r="R221" s="49"/>
      <c r="S221" s="42"/>
      <c r="T221" s="42"/>
      <c r="U221" s="42"/>
      <c r="V221" s="72"/>
      <c r="W221" s="73"/>
      <c r="X221" s="49"/>
      <c r="Y221" s="43"/>
      <c r="Z221" s="43"/>
      <c r="AA221" s="43"/>
      <c r="AB221" s="76"/>
      <c r="AC221" s="77"/>
      <c r="AD221" s="49"/>
      <c r="AE221" s="44"/>
      <c r="AF221" s="44"/>
      <c r="AG221" s="44"/>
      <c r="AH221" s="80"/>
      <c r="AI221" s="81"/>
    </row>
    <row r="222" spans="1:35" x14ac:dyDescent="0.2">
      <c r="A222" s="41"/>
      <c r="B222" s="41"/>
      <c r="C222" s="41"/>
      <c r="D222" s="47"/>
      <c r="E222" s="63"/>
      <c r="F222" s="49"/>
      <c r="G222" s="45"/>
      <c r="H222" s="45"/>
      <c r="I222" s="45"/>
      <c r="J222" s="48"/>
      <c r="K222" s="64"/>
      <c r="L222" s="49"/>
      <c r="M222" s="46"/>
      <c r="N222" s="46"/>
      <c r="O222" s="46"/>
      <c r="P222" s="68"/>
      <c r="Q222" s="69"/>
      <c r="R222" s="49"/>
      <c r="S222" s="42"/>
      <c r="T222" s="42"/>
      <c r="U222" s="42"/>
      <c r="V222" s="72"/>
      <c r="W222" s="73"/>
      <c r="X222" s="49"/>
      <c r="Y222" s="43"/>
      <c r="Z222" s="43"/>
      <c r="AA222" s="43"/>
      <c r="AB222" s="76"/>
      <c r="AC222" s="77"/>
      <c r="AD222" s="49"/>
      <c r="AE222" s="44"/>
      <c r="AF222" s="44"/>
      <c r="AG222" s="44"/>
      <c r="AH222" s="80"/>
      <c r="AI222" s="81"/>
    </row>
    <row r="223" spans="1:35" x14ac:dyDescent="0.2">
      <c r="A223" s="41"/>
      <c r="B223" s="41"/>
      <c r="C223" s="41"/>
      <c r="D223" s="47"/>
      <c r="E223" s="63"/>
      <c r="F223" s="49"/>
      <c r="G223" s="45"/>
      <c r="H223" s="45"/>
      <c r="I223" s="45"/>
      <c r="J223" s="48"/>
      <c r="K223" s="64"/>
      <c r="L223" s="49"/>
      <c r="M223" s="46"/>
      <c r="N223" s="46"/>
      <c r="O223" s="46"/>
      <c r="P223" s="68"/>
      <c r="Q223" s="69"/>
      <c r="R223" s="49"/>
      <c r="S223" s="42"/>
      <c r="T223" s="42"/>
      <c r="U223" s="42"/>
      <c r="V223" s="72"/>
      <c r="W223" s="73"/>
      <c r="X223" s="49"/>
      <c r="Y223" s="43"/>
      <c r="Z223" s="43"/>
      <c r="AA223" s="43"/>
      <c r="AB223" s="76"/>
      <c r="AC223" s="77"/>
      <c r="AD223" s="49"/>
      <c r="AE223" s="44"/>
      <c r="AF223" s="44"/>
      <c r="AG223" s="44"/>
      <c r="AH223" s="80"/>
      <c r="AI223" s="81"/>
    </row>
    <row r="224" spans="1:35" x14ac:dyDescent="0.2">
      <c r="A224" s="41"/>
      <c r="B224" s="41"/>
      <c r="C224" s="41"/>
      <c r="D224" s="47"/>
      <c r="E224" s="63"/>
      <c r="F224" s="49"/>
      <c r="G224" s="45"/>
      <c r="H224" s="45"/>
      <c r="I224" s="45"/>
      <c r="J224" s="48"/>
      <c r="K224" s="64"/>
      <c r="L224" s="49"/>
      <c r="M224" s="46"/>
      <c r="N224" s="46"/>
      <c r="O224" s="46"/>
      <c r="P224" s="68"/>
      <c r="Q224" s="69"/>
      <c r="R224" s="49"/>
      <c r="S224" s="42"/>
      <c r="T224" s="42"/>
      <c r="U224" s="42"/>
      <c r="V224" s="72"/>
      <c r="W224" s="73"/>
      <c r="X224" s="49"/>
      <c r="Y224" s="43"/>
      <c r="Z224" s="43"/>
      <c r="AA224" s="43"/>
      <c r="AB224" s="76"/>
      <c r="AC224" s="77"/>
      <c r="AD224" s="49"/>
      <c r="AE224" s="44"/>
      <c r="AF224" s="44"/>
      <c r="AG224" s="44"/>
      <c r="AH224" s="80"/>
      <c r="AI224" s="81"/>
    </row>
    <row r="225" spans="1:35" x14ac:dyDescent="0.2">
      <c r="A225" s="41"/>
      <c r="B225" s="41"/>
      <c r="C225" s="41"/>
      <c r="D225" s="47"/>
      <c r="E225" s="63"/>
      <c r="F225" s="49"/>
      <c r="G225" s="45"/>
      <c r="H225" s="45"/>
      <c r="I225" s="45"/>
      <c r="J225" s="48"/>
      <c r="K225" s="64"/>
      <c r="L225" s="49"/>
      <c r="M225" s="46"/>
      <c r="N225" s="46"/>
      <c r="O225" s="46"/>
      <c r="P225" s="68"/>
      <c r="Q225" s="69"/>
      <c r="R225" s="49"/>
      <c r="S225" s="42"/>
      <c r="T225" s="42"/>
      <c r="U225" s="42"/>
      <c r="V225" s="72"/>
      <c r="W225" s="73"/>
      <c r="X225" s="49"/>
      <c r="Y225" s="43"/>
      <c r="Z225" s="43"/>
      <c r="AA225" s="43"/>
      <c r="AB225" s="76"/>
      <c r="AC225" s="77"/>
      <c r="AD225" s="49"/>
      <c r="AE225" s="44"/>
      <c r="AF225" s="44"/>
      <c r="AG225" s="44"/>
      <c r="AH225" s="80"/>
      <c r="AI225" s="81"/>
    </row>
    <row r="226" spans="1:35" x14ac:dyDescent="0.2">
      <c r="A226" s="41"/>
      <c r="B226" s="41"/>
      <c r="C226" s="41"/>
      <c r="D226" s="47"/>
      <c r="E226" s="63"/>
      <c r="F226" s="49"/>
      <c r="G226" s="45"/>
      <c r="H226" s="45"/>
      <c r="I226" s="45"/>
      <c r="J226" s="48"/>
      <c r="K226" s="64"/>
      <c r="L226" s="49"/>
      <c r="M226" s="46"/>
      <c r="N226" s="46"/>
      <c r="O226" s="46"/>
      <c r="P226" s="68"/>
      <c r="Q226" s="69"/>
      <c r="R226" s="49"/>
      <c r="S226" s="42"/>
      <c r="T226" s="42"/>
      <c r="U226" s="42"/>
      <c r="V226" s="72"/>
      <c r="W226" s="73"/>
      <c r="X226" s="49"/>
      <c r="Y226" s="43"/>
      <c r="Z226" s="43"/>
      <c r="AA226" s="43"/>
      <c r="AB226" s="76"/>
      <c r="AC226" s="77"/>
      <c r="AD226" s="49"/>
      <c r="AE226" s="44"/>
      <c r="AF226" s="44"/>
      <c r="AG226" s="44"/>
      <c r="AH226" s="80"/>
      <c r="AI226" s="81"/>
    </row>
    <row r="227" spans="1:35" x14ac:dyDescent="0.2">
      <c r="A227" s="41"/>
      <c r="B227" s="41"/>
      <c r="C227" s="41"/>
      <c r="D227" s="47"/>
      <c r="E227" s="63"/>
      <c r="F227" s="49"/>
      <c r="G227" s="45"/>
      <c r="H227" s="45"/>
      <c r="I227" s="45"/>
      <c r="J227" s="48"/>
      <c r="K227" s="64"/>
      <c r="L227" s="49"/>
      <c r="M227" s="46"/>
      <c r="N227" s="46"/>
      <c r="O227" s="46"/>
      <c r="P227" s="68"/>
      <c r="Q227" s="69"/>
      <c r="R227" s="49"/>
      <c r="S227" s="42"/>
      <c r="T227" s="42"/>
      <c r="U227" s="42"/>
      <c r="V227" s="72"/>
      <c r="W227" s="73"/>
      <c r="X227" s="49"/>
      <c r="Y227" s="43"/>
      <c r="Z227" s="43"/>
      <c r="AA227" s="43"/>
      <c r="AB227" s="76"/>
      <c r="AC227" s="77"/>
      <c r="AD227" s="49"/>
      <c r="AE227" s="44"/>
      <c r="AF227" s="44"/>
      <c r="AG227" s="44"/>
      <c r="AH227" s="80"/>
      <c r="AI227" s="81"/>
    </row>
    <row r="228" spans="1:35" x14ac:dyDescent="0.2">
      <c r="A228" s="41"/>
      <c r="B228" s="41"/>
      <c r="C228" s="41"/>
      <c r="D228" s="47"/>
      <c r="E228" s="63"/>
      <c r="F228" s="49"/>
      <c r="G228" s="45"/>
      <c r="H228" s="45"/>
      <c r="I228" s="45"/>
      <c r="J228" s="48"/>
      <c r="K228" s="64"/>
      <c r="L228" s="49"/>
      <c r="M228" s="46"/>
      <c r="N228" s="46"/>
      <c r="O228" s="46"/>
      <c r="P228" s="68"/>
      <c r="Q228" s="69"/>
      <c r="R228" s="49"/>
      <c r="S228" s="42"/>
      <c r="T228" s="42"/>
      <c r="U228" s="42"/>
      <c r="V228" s="72"/>
      <c r="W228" s="73"/>
      <c r="X228" s="49"/>
      <c r="Y228" s="43"/>
      <c r="Z228" s="43"/>
      <c r="AA228" s="43"/>
      <c r="AB228" s="76"/>
      <c r="AC228" s="77"/>
      <c r="AD228" s="49"/>
      <c r="AE228" s="44"/>
      <c r="AF228" s="44"/>
      <c r="AG228" s="44"/>
      <c r="AH228" s="80"/>
      <c r="AI228" s="81"/>
    </row>
    <row r="229" spans="1:35" x14ac:dyDescent="0.2">
      <c r="A229" s="41"/>
      <c r="B229" s="41"/>
      <c r="C229" s="41"/>
      <c r="D229" s="47"/>
      <c r="E229" s="63"/>
      <c r="F229" s="49"/>
      <c r="G229" s="45"/>
      <c r="H229" s="45"/>
      <c r="I229" s="45"/>
      <c r="J229" s="48"/>
      <c r="K229" s="64"/>
      <c r="L229" s="49"/>
      <c r="M229" s="46"/>
      <c r="N229" s="46"/>
      <c r="O229" s="46"/>
      <c r="P229" s="68"/>
      <c r="Q229" s="69"/>
      <c r="R229" s="49"/>
      <c r="S229" s="42"/>
      <c r="T229" s="42"/>
      <c r="U229" s="42"/>
      <c r="V229" s="72"/>
      <c r="W229" s="73"/>
      <c r="X229" s="49"/>
      <c r="Y229" s="43"/>
      <c r="Z229" s="43"/>
      <c r="AA229" s="43"/>
      <c r="AB229" s="76"/>
      <c r="AC229" s="77"/>
      <c r="AD229" s="49"/>
      <c r="AE229" s="44"/>
      <c r="AF229" s="44"/>
      <c r="AG229" s="44"/>
      <c r="AH229" s="80"/>
      <c r="AI229" s="81"/>
    </row>
    <row r="230" spans="1:35" x14ac:dyDescent="0.2">
      <c r="A230" s="41"/>
      <c r="B230" s="41"/>
      <c r="C230" s="41"/>
      <c r="D230" s="47"/>
      <c r="E230" s="63"/>
      <c r="F230" s="49"/>
      <c r="G230" s="45"/>
      <c r="H230" s="45"/>
      <c r="I230" s="45"/>
      <c r="J230" s="48"/>
      <c r="K230" s="64"/>
      <c r="L230" s="49"/>
      <c r="M230" s="46"/>
      <c r="N230" s="46"/>
      <c r="O230" s="46"/>
      <c r="P230" s="68"/>
      <c r="Q230" s="69"/>
      <c r="R230" s="49"/>
      <c r="S230" s="42"/>
      <c r="T230" s="42"/>
      <c r="U230" s="42"/>
      <c r="V230" s="72"/>
      <c r="W230" s="73"/>
      <c r="X230" s="49"/>
      <c r="Y230" s="43"/>
      <c r="Z230" s="43"/>
      <c r="AA230" s="43"/>
      <c r="AB230" s="76"/>
      <c r="AC230" s="77"/>
      <c r="AD230" s="49"/>
      <c r="AE230" s="44"/>
      <c r="AF230" s="44"/>
      <c r="AG230" s="44"/>
      <c r="AH230" s="80"/>
      <c r="AI230" s="81"/>
    </row>
    <row r="231" spans="1:35" x14ac:dyDescent="0.2">
      <c r="A231" s="41"/>
      <c r="B231" s="41"/>
      <c r="C231" s="41"/>
      <c r="D231" s="47"/>
      <c r="E231" s="63"/>
      <c r="F231" s="49"/>
      <c r="G231" s="45"/>
      <c r="H231" s="45"/>
      <c r="I231" s="45"/>
      <c r="J231" s="48"/>
      <c r="K231" s="64"/>
      <c r="L231" s="49"/>
      <c r="M231" s="46"/>
      <c r="N231" s="46"/>
      <c r="O231" s="46"/>
      <c r="P231" s="68"/>
      <c r="Q231" s="69"/>
      <c r="R231" s="49"/>
      <c r="S231" s="42"/>
      <c r="T231" s="42"/>
      <c r="U231" s="42"/>
      <c r="V231" s="72"/>
      <c r="W231" s="73"/>
      <c r="X231" s="49"/>
      <c r="Y231" s="43"/>
      <c r="Z231" s="43"/>
      <c r="AA231" s="43"/>
      <c r="AB231" s="76"/>
      <c r="AC231" s="77"/>
      <c r="AD231" s="49"/>
      <c r="AE231" s="44"/>
      <c r="AF231" s="44"/>
      <c r="AG231" s="44"/>
      <c r="AH231" s="80"/>
      <c r="AI231" s="81"/>
    </row>
    <row r="232" spans="1:35" x14ac:dyDescent="0.2">
      <c r="A232" s="41"/>
      <c r="B232" s="41"/>
      <c r="C232" s="41"/>
      <c r="D232" s="47"/>
      <c r="E232" s="63"/>
      <c r="F232" s="49"/>
      <c r="G232" s="45"/>
      <c r="H232" s="45"/>
      <c r="I232" s="45"/>
      <c r="J232" s="48"/>
      <c r="K232" s="64"/>
      <c r="L232" s="49"/>
      <c r="M232" s="46"/>
      <c r="N232" s="46"/>
      <c r="O232" s="46"/>
      <c r="P232" s="68"/>
      <c r="Q232" s="69"/>
      <c r="R232" s="49"/>
      <c r="S232" s="42"/>
      <c r="T232" s="42"/>
      <c r="U232" s="42"/>
      <c r="V232" s="72"/>
      <c r="W232" s="73"/>
      <c r="X232" s="49"/>
      <c r="Y232" s="43"/>
      <c r="Z232" s="43"/>
      <c r="AA232" s="43"/>
      <c r="AB232" s="76"/>
      <c r="AC232" s="77"/>
      <c r="AD232" s="49"/>
      <c r="AE232" s="44"/>
      <c r="AF232" s="44"/>
      <c r="AG232" s="44"/>
      <c r="AH232" s="80"/>
      <c r="AI232" s="81"/>
    </row>
    <row r="233" spans="1:35" x14ac:dyDescent="0.2">
      <c r="A233" s="41"/>
      <c r="B233" s="41"/>
      <c r="C233" s="41"/>
      <c r="D233" s="47"/>
      <c r="E233" s="63"/>
      <c r="F233" s="49"/>
      <c r="G233" s="45"/>
      <c r="H233" s="45"/>
      <c r="I233" s="45"/>
      <c r="J233" s="48"/>
      <c r="K233" s="64"/>
      <c r="L233" s="49"/>
      <c r="M233" s="46"/>
      <c r="N233" s="46"/>
      <c r="O233" s="46"/>
      <c r="P233" s="68"/>
      <c r="Q233" s="69"/>
      <c r="R233" s="49"/>
      <c r="S233" s="42"/>
      <c r="T233" s="42"/>
      <c r="U233" s="42"/>
      <c r="V233" s="72"/>
      <c r="W233" s="73"/>
      <c r="X233" s="49"/>
      <c r="Y233" s="43"/>
      <c r="Z233" s="43"/>
      <c r="AA233" s="43"/>
      <c r="AB233" s="76"/>
      <c r="AC233" s="77"/>
      <c r="AD233" s="49"/>
      <c r="AE233" s="44"/>
      <c r="AF233" s="44"/>
      <c r="AG233" s="44"/>
      <c r="AH233" s="80"/>
      <c r="AI233" s="81"/>
    </row>
    <row r="234" spans="1:35" x14ac:dyDescent="0.2">
      <c r="A234" s="41"/>
      <c r="B234" s="41"/>
      <c r="C234" s="41"/>
      <c r="D234" s="47"/>
      <c r="E234" s="63"/>
      <c r="F234" s="49"/>
      <c r="G234" s="45"/>
      <c r="H234" s="45"/>
      <c r="I234" s="45"/>
      <c r="J234" s="48"/>
      <c r="K234" s="64"/>
      <c r="L234" s="49"/>
      <c r="M234" s="46"/>
      <c r="N234" s="46"/>
      <c r="O234" s="46"/>
      <c r="P234" s="68"/>
      <c r="Q234" s="69"/>
      <c r="R234" s="49"/>
      <c r="S234" s="42"/>
      <c r="T234" s="42"/>
      <c r="U234" s="42"/>
      <c r="V234" s="72"/>
      <c r="W234" s="73"/>
      <c r="X234" s="49"/>
      <c r="Y234" s="43"/>
      <c r="Z234" s="43"/>
      <c r="AA234" s="43"/>
      <c r="AB234" s="76"/>
      <c r="AC234" s="77"/>
      <c r="AD234" s="49"/>
      <c r="AE234" s="44"/>
      <c r="AF234" s="44"/>
      <c r="AG234" s="44"/>
      <c r="AH234" s="80"/>
      <c r="AI234" s="81"/>
    </row>
    <row r="235" spans="1:35" x14ac:dyDescent="0.2">
      <c r="A235" s="41"/>
      <c r="B235" s="41"/>
      <c r="C235" s="41"/>
      <c r="D235" s="47"/>
      <c r="E235" s="63"/>
      <c r="F235" s="49"/>
      <c r="G235" s="45"/>
      <c r="H235" s="45"/>
      <c r="I235" s="45"/>
      <c r="J235" s="48"/>
      <c r="K235" s="64"/>
      <c r="L235" s="49"/>
      <c r="M235" s="46"/>
      <c r="N235" s="46"/>
      <c r="O235" s="46"/>
      <c r="P235" s="68"/>
      <c r="Q235" s="69"/>
      <c r="R235" s="49"/>
      <c r="S235" s="42"/>
      <c r="T235" s="42"/>
      <c r="U235" s="42"/>
      <c r="V235" s="72"/>
      <c r="W235" s="73"/>
      <c r="X235" s="49"/>
      <c r="Y235" s="43"/>
      <c r="Z235" s="43"/>
      <c r="AA235" s="43"/>
      <c r="AB235" s="76"/>
      <c r="AC235" s="77"/>
      <c r="AD235" s="49"/>
      <c r="AE235" s="44"/>
      <c r="AF235" s="44"/>
      <c r="AG235" s="44"/>
      <c r="AH235" s="80"/>
      <c r="AI235" s="81"/>
    </row>
    <row r="236" spans="1:35" x14ac:dyDescent="0.2">
      <c r="A236" s="41"/>
      <c r="B236" s="41"/>
      <c r="C236" s="41"/>
      <c r="D236" s="47"/>
      <c r="E236" s="63"/>
      <c r="F236" s="49"/>
      <c r="G236" s="45"/>
      <c r="H236" s="45"/>
      <c r="I236" s="45"/>
      <c r="J236" s="48"/>
      <c r="K236" s="64"/>
      <c r="L236" s="49"/>
      <c r="M236" s="46"/>
      <c r="N236" s="46"/>
      <c r="O236" s="46"/>
      <c r="P236" s="68"/>
      <c r="Q236" s="69"/>
      <c r="R236" s="49"/>
      <c r="S236" s="42"/>
      <c r="T236" s="42"/>
      <c r="U236" s="42"/>
      <c r="V236" s="72"/>
      <c r="W236" s="73"/>
      <c r="X236" s="49"/>
      <c r="Y236" s="43"/>
      <c r="Z236" s="43"/>
      <c r="AA236" s="43"/>
      <c r="AB236" s="76"/>
      <c r="AC236" s="77"/>
      <c r="AD236" s="49"/>
      <c r="AE236" s="44"/>
      <c r="AF236" s="44"/>
      <c r="AG236" s="44"/>
      <c r="AH236" s="80"/>
      <c r="AI236" s="81"/>
    </row>
    <row r="237" spans="1:35" x14ac:dyDescent="0.2">
      <c r="A237" s="41"/>
      <c r="B237" s="41"/>
      <c r="C237" s="41"/>
      <c r="D237" s="47"/>
      <c r="E237" s="63"/>
      <c r="F237" s="49"/>
      <c r="G237" s="45"/>
      <c r="H237" s="45"/>
      <c r="I237" s="45"/>
      <c r="J237" s="48"/>
      <c r="K237" s="64"/>
      <c r="L237" s="49"/>
      <c r="M237" s="46"/>
      <c r="N237" s="46"/>
      <c r="O237" s="46"/>
      <c r="P237" s="68"/>
      <c r="Q237" s="69"/>
      <c r="R237" s="49"/>
      <c r="S237" s="42"/>
      <c r="T237" s="42"/>
      <c r="U237" s="42"/>
      <c r="V237" s="72"/>
      <c r="W237" s="73"/>
      <c r="X237" s="49"/>
      <c r="Y237" s="43"/>
      <c r="Z237" s="43"/>
      <c r="AA237" s="43"/>
      <c r="AB237" s="76"/>
      <c r="AC237" s="77"/>
      <c r="AD237" s="49"/>
      <c r="AE237" s="44"/>
      <c r="AF237" s="44"/>
      <c r="AG237" s="44"/>
      <c r="AH237" s="80"/>
      <c r="AI237" s="81"/>
    </row>
    <row r="238" spans="1:35" x14ac:dyDescent="0.2">
      <c r="A238" s="41"/>
      <c r="B238" s="41"/>
      <c r="C238" s="41"/>
      <c r="D238" s="47"/>
      <c r="E238" s="63"/>
      <c r="F238" s="49"/>
      <c r="G238" s="45"/>
      <c r="H238" s="45"/>
      <c r="I238" s="45"/>
      <c r="J238" s="48"/>
      <c r="K238" s="64"/>
      <c r="L238" s="49"/>
      <c r="M238" s="46"/>
      <c r="N238" s="46"/>
      <c r="O238" s="46"/>
      <c r="P238" s="68"/>
      <c r="Q238" s="69"/>
      <c r="R238" s="49"/>
      <c r="S238" s="42"/>
      <c r="T238" s="42"/>
      <c r="U238" s="42"/>
      <c r="V238" s="72"/>
      <c r="W238" s="73"/>
      <c r="X238" s="49"/>
      <c r="Y238" s="43"/>
      <c r="Z238" s="43"/>
      <c r="AA238" s="43"/>
      <c r="AB238" s="76"/>
      <c r="AC238" s="77"/>
      <c r="AD238" s="49"/>
      <c r="AE238" s="44"/>
      <c r="AF238" s="44"/>
      <c r="AG238" s="44"/>
      <c r="AH238" s="80"/>
      <c r="AI238" s="81"/>
    </row>
    <row r="239" spans="1:35" x14ac:dyDescent="0.2">
      <c r="A239" s="41"/>
      <c r="B239" s="41"/>
      <c r="C239" s="41"/>
      <c r="D239" s="47"/>
      <c r="E239" s="63"/>
      <c r="F239" s="49"/>
      <c r="G239" s="45"/>
      <c r="H239" s="45"/>
      <c r="I239" s="45"/>
      <c r="J239" s="48"/>
      <c r="K239" s="64"/>
      <c r="L239" s="49"/>
      <c r="M239" s="46"/>
      <c r="N239" s="46"/>
      <c r="O239" s="46"/>
      <c r="P239" s="68"/>
      <c r="Q239" s="69"/>
      <c r="R239" s="49"/>
      <c r="S239" s="42"/>
      <c r="T239" s="42"/>
      <c r="U239" s="42"/>
      <c r="V239" s="72"/>
      <c r="W239" s="73"/>
      <c r="X239" s="49"/>
      <c r="Y239" s="43"/>
      <c r="Z239" s="43"/>
      <c r="AA239" s="43"/>
      <c r="AB239" s="76"/>
      <c r="AC239" s="77"/>
      <c r="AD239" s="49"/>
      <c r="AE239" s="44"/>
      <c r="AF239" s="44"/>
      <c r="AG239" s="44"/>
      <c r="AH239" s="80"/>
      <c r="AI239" s="81"/>
    </row>
    <row r="240" spans="1:35" x14ac:dyDescent="0.2">
      <c r="A240" s="41"/>
      <c r="B240" s="41"/>
      <c r="C240" s="41"/>
      <c r="D240" s="47"/>
      <c r="E240" s="63"/>
      <c r="F240" s="49"/>
      <c r="G240" s="45"/>
      <c r="H240" s="45"/>
      <c r="I240" s="45"/>
      <c r="J240" s="48"/>
      <c r="K240" s="64"/>
      <c r="L240" s="49"/>
      <c r="M240" s="46"/>
      <c r="N240" s="46"/>
      <c r="O240" s="46"/>
      <c r="P240" s="68"/>
      <c r="Q240" s="69"/>
      <c r="R240" s="49"/>
      <c r="S240" s="42"/>
      <c r="T240" s="42"/>
      <c r="U240" s="42"/>
      <c r="V240" s="72"/>
      <c r="W240" s="73"/>
      <c r="X240" s="49"/>
      <c r="Y240" s="43"/>
      <c r="Z240" s="43"/>
      <c r="AA240" s="43"/>
      <c r="AB240" s="76"/>
      <c r="AC240" s="77"/>
      <c r="AD240" s="49"/>
      <c r="AE240" s="44"/>
      <c r="AF240" s="44"/>
      <c r="AG240" s="44"/>
      <c r="AH240" s="80"/>
      <c r="AI240" s="81"/>
    </row>
    <row r="241" spans="1:35" x14ac:dyDescent="0.2">
      <c r="A241" s="41"/>
      <c r="B241" s="41"/>
      <c r="C241" s="41"/>
      <c r="D241" s="47"/>
      <c r="E241" s="63"/>
      <c r="F241" s="49"/>
      <c r="G241" s="45"/>
      <c r="H241" s="45"/>
      <c r="I241" s="45"/>
      <c r="J241" s="48"/>
      <c r="K241" s="64"/>
      <c r="L241" s="49"/>
      <c r="M241" s="46"/>
      <c r="N241" s="46"/>
      <c r="O241" s="46"/>
      <c r="P241" s="68"/>
      <c r="Q241" s="69"/>
      <c r="R241" s="49"/>
      <c r="S241" s="42"/>
      <c r="T241" s="42"/>
      <c r="U241" s="42"/>
      <c r="V241" s="72"/>
      <c r="W241" s="73"/>
      <c r="X241" s="49"/>
      <c r="Y241" s="43"/>
      <c r="Z241" s="43"/>
      <c r="AA241" s="43"/>
      <c r="AB241" s="76"/>
      <c r="AC241" s="77"/>
      <c r="AD241" s="49"/>
      <c r="AE241" s="44"/>
      <c r="AF241" s="44"/>
      <c r="AG241" s="44"/>
      <c r="AH241" s="80"/>
      <c r="AI241" s="81"/>
    </row>
    <row r="242" spans="1:35" x14ac:dyDescent="0.2">
      <c r="A242" s="41"/>
      <c r="B242" s="41"/>
      <c r="C242" s="41"/>
      <c r="D242" s="47"/>
      <c r="E242" s="63"/>
      <c r="F242" s="49"/>
      <c r="G242" s="45"/>
      <c r="H242" s="45"/>
      <c r="I242" s="45"/>
      <c r="J242" s="48"/>
      <c r="K242" s="64"/>
      <c r="L242" s="49"/>
      <c r="M242" s="46"/>
      <c r="N242" s="46"/>
      <c r="O242" s="46"/>
      <c r="P242" s="68"/>
      <c r="Q242" s="69"/>
      <c r="R242" s="49"/>
      <c r="S242" s="42"/>
      <c r="T242" s="42"/>
      <c r="U242" s="42"/>
      <c r="V242" s="72"/>
      <c r="W242" s="73"/>
      <c r="X242" s="49"/>
      <c r="Y242" s="43"/>
      <c r="Z242" s="43"/>
      <c r="AA242" s="43"/>
      <c r="AB242" s="76"/>
      <c r="AC242" s="77"/>
      <c r="AD242" s="49"/>
      <c r="AE242" s="44"/>
      <c r="AF242" s="44"/>
      <c r="AG242" s="44"/>
      <c r="AH242" s="80"/>
      <c r="AI242" s="81"/>
    </row>
    <row r="243" spans="1:35" x14ac:dyDescent="0.2">
      <c r="A243" s="41"/>
      <c r="B243" s="41"/>
      <c r="C243" s="41"/>
      <c r="D243" s="47"/>
      <c r="E243" s="63"/>
      <c r="F243" s="49"/>
      <c r="G243" s="45"/>
      <c r="H243" s="45"/>
      <c r="I243" s="45"/>
      <c r="J243" s="48"/>
      <c r="K243" s="64"/>
      <c r="L243" s="49"/>
      <c r="M243" s="46"/>
      <c r="N243" s="46"/>
      <c r="O243" s="46"/>
      <c r="P243" s="68"/>
      <c r="Q243" s="69"/>
      <c r="R243" s="49"/>
      <c r="S243" s="42"/>
      <c r="T243" s="42"/>
      <c r="U243" s="42"/>
      <c r="V243" s="72"/>
      <c r="W243" s="73"/>
      <c r="X243" s="49"/>
      <c r="Y243" s="43"/>
      <c r="Z243" s="43"/>
      <c r="AA243" s="43"/>
      <c r="AB243" s="76"/>
      <c r="AC243" s="77"/>
      <c r="AD243" s="49"/>
      <c r="AE243" s="44"/>
      <c r="AF243" s="44"/>
      <c r="AG243" s="44"/>
      <c r="AH243" s="80"/>
      <c r="AI243" s="81"/>
    </row>
    <row r="244" spans="1:35" x14ac:dyDescent="0.2">
      <c r="A244" s="41"/>
      <c r="B244" s="41"/>
      <c r="C244" s="41"/>
      <c r="D244" s="47"/>
      <c r="E244" s="63"/>
      <c r="F244" s="49"/>
      <c r="G244" s="45"/>
      <c r="H244" s="45"/>
      <c r="I244" s="45"/>
      <c r="J244" s="48"/>
      <c r="K244" s="64"/>
      <c r="L244" s="49"/>
      <c r="M244" s="46"/>
      <c r="N244" s="46"/>
      <c r="O244" s="46"/>
      <c r="P244" s="68"/>
      <c r="Q244" s="69"/>
      <c r="R244" s="49"/>
      <c r="S244" s="42"/>
      <c r="T244" s="42"/>
      <c r="U244" s="42"/>
      <c r="V244" s="72"/>
      <c r="W244" s="73"/>
      <c r="X244" s="49"/>
      <c r="Y244" s="43"/>
      <c r="Z244" s="43"/>
      <c r="AA244" s="43"/>
      <c r="AB244" s="76"/>
      <c r="AC244" s="77"/>
      <c r="AD244" s="49"/>
      <c r="AE244" s="44"/>
      <c r="AF244" s="44"/>
      <c r="AG244" s="44"/>
      <c r="AH244" s="80"/>
      <c r="AI244" s="81"/>
    </row>
    <row r="245" spans="1:35" x14ac:dyDescent="0.2">
      <c r="A245" s="41"/>
      <c r="B245" s="41"/>
      <c r="C245" s="41"/>
      <c r="D245" s="47"/>
      <c r="E245" s="63"/>
      <c r="F245" s="49"/>
      <c r="G245" s="45"/>
      <c r="H245" s="45"/>
      <c r="I245" s="45"/>
      <c r="J245" s="48"/>
      <c r="K245" s="64"/>
      <c r="L245" s="49"/>
      <c r="M245" s="46"/>
      <c r="N245" s="46"/>
      <c r="O245" s="46"/>
      <c r="P245" s="68"/>
      <c r="Q245" s="69"/>
      <c r="R245" s="49"/>
      <c r="S245" s="42"/>
      <c r="T245" s="42"/>
      <c r="U245" s="42"/>
      <c r="V245" s="72"/>
      <c r="W245" s="73"/>
      <c r="X245" s="49"/>
      <c r="Y245" s="43"/>
      <c r="Z245" s="43"/>
      <c r="AA245" s="43"/>
      <c r="AB245" s="76"/>
      <c r="AC245" s="77"/>
      <c r="AD245" s="49"/>
      <c r="AE245" s="44"/>
      <c r="AF245" s="44"/>
      <c r="AG245" s="44"/>
      <c r="AH245" s="80"/>
      <c r="AI245" s="81"/>
    </row>
    <row r="246" spans="1:35" x14ac:dyDescent="0.2">
      <c r="A246" s="41"/>
      <c r="B246" s="41"/>
      <c r="C246" s="41"/>
      <c r="D246" s="47"/>
      <c r="E246" s="63"/>
      <c r="F246" s="49"/>
      <c r="G246" s="45"/>
      <c r="H246" s="45"/>
      <c r="I246" s="45"/>
      <c r="J246" s="48"/>
      <c r="K246" s="64"/>
      <c r="L246" s="49"/>
      <c r="M246" s="46"/>
      <c r="N246" s="46"/>
      <c r="O246" s="46"/>
      <c r="P246" s="68"/>
      <c r="Q246" s="69"/>
      <c r="R246" s="49"/>
      <c r="S246" s="42"/>
      <c r="T246" s="42"/>
      <c r="U246" s="42"/>
      <c r="V246" s="72"/>
      <c r="W246" s="73"/>
      <c r="X246" s="49"/>
      <c r="Y246" s="43"/>
      <c r="Z246" s="43"/>
      <c r="AA246" s="43"/>
      <c r="AB246" s="76"/>
      <c r="AC246" s="77"/>
      <c r="AD246" s="49"/>
      <c r="AE246" s="44"/>
      <c r="AF246" s="44"/>
      <c r="AG246" s="44"/>
      <c r="AH246" s="80"/>
      <c r="AI246" s="81"/>
    </row>
    <row r="247" spans="1:35" x14ac:dyDescent="0.2">
      <c r="A247" s="41"/>
      <c r="B247" s="41"/>
      <c r="C247" s="41"/>
      <c r="D247" s="47"/>
      <c r="E247" s="63"/>
      <c r="F247" s="49"/>
      <c r="G247" s="45"/>
      <c r="H247" s="45"/>
      <c r="I247" s="45"/>
      <c r="J247" s="48"/>
      <c r="K247" s="64"/>
      <c r="L247" s="49"/>
      <c r="M247" s="46"/>
      <c r="N247" s="46"/>
      <c r="O247" s="46"/>
      <c r="P247" s="68"/>
      <c r="Q247" s="69"/>
      <c r="R247" s="49"/>
      <c r="S247" s="42"/>
      <c r="T247" s="42"/>
      <c r="U247" s="42"/>
      <c r="V247" s="72"/>
      <c r="W247" s="73"/>
      <c r="X247" s="49"/>
      <c r="Y247" s="43"/>
      <c r="Z247" s="43"/>
      <c r="AA247" s="43"/>
      <c r="AB247" s="76"/>
      <c r="AC247" s="77"/>
      <c r="AD247" s="49"/>
      <c r="AE247" s="44"/>
      <c r="AF247" s="44"/>
      <c r="AG247" s="44"/>
      <c r="AH247" s="80"/>
      <c r="AI247" s="81"/>
    </row>
    <row r="248" spans="1:35" x14ac:dyDescent="0.2">
      <c r="A248" s="41"/>
      <c r="B248" s="41"/>
      <c r="C248" s="41"/>
      <c r="D248" s="47"/>
      <c r="E248" s="63"/>
      <c r="F248" s="49"/>
      <c r="G248" s="45"/>
      <c r="H248" s="45"/>
      <c r="I248" s="45"/>
      <c r="J248" s="48"/>
      <c r="K248" s="64"/>
      <c r="L248" s="49"/>
      <c r="M248" s="46"/>
      <c r="N248" s="46"/>
      <c r="O248" s="46"/>
      <c r="P248" s="68"/>
      <c r="Q248" s="69"/>
      <c r="R248" s="49"/>
      <c r="S248" s="42"/>
      <c r="T248" s="42"/>
      <c r="U248" s="42"/>
      <c r="V248" s="72"/>
      <c r="W248" s="73"/>
      <c r="X248" s="49"/>
      <c r="Y248" s="43"/>
      <c r="Z248" s="43"/>
      <c r="AA248" s="43"/>
      <c r="AB248" s="76"/>
      <c r="AC248" s="77"/>
      <c r="AD248" s="49"/>
      <c r="AE248" s="44"/>
      <c r="AF248" s="44"/>
      <c r="AG248" s="44"/>
      <c r="AH248" s="80"/>
      <c r="AI248" s="81"/>
    </row>
    <row r="249" spans="1:35" x14ac:dyDescent="0.2">
      <c r="A249" s="41"/>
      <c r="B249" s="41"/>
      <c r="C249" s="41"/>
      <c r="D249" s="47"/>
      <c r="E249" s="63"/>
      <c r="F249" s="49"/>
      <c r="G249" s="45"/>
      <c r="H249" s="45"/>
      <c r="I249" s="45"/>
      <c r="J249" s="48"/>
      <c r="K249" s="64"/>
      <c r="L249" s="49"/>
      <c r="M249" s="46"/>
      <c r="N249" s="46"/>
      <c r="O249" s="46"/>
      <c r="P249" s="68"/>
      <c r="Q249" s="69"/>
      <c r="R249" s="49"/>
      <c r="S249" s="42"/>
      <c r="T249" s="42"/>
      <c r="U249" s="42"/>
      <c r="V249" s="72"/>
      <c r="W249" s="73"/>
      <c r="X249" s="49"/>
      <c r="Y249" s="43"/>
      <c r="Z249" s="43"/>
      <c r="AA249" s="43"/>
      <c r="AB249" s="76"/>
      <c r="AC249" s="77"/>
      <c r="AD249" s="49"/>
      <c r="AE249" s="44"/>
      <c r="AF249" s="44"/>
      <c r="AG249" s="44"/>
      <c r="AH249" s="80"/>
      <c r="AI249" s="81"/>
    </row>
    <row r="250" spans="1:35" x14ac:dyDescent="0.2">
      <c r="A250" s="41"/>
      <c r="B250" s="41"/>
      <c r="C250" s="41"/>
      <c r="D250" s="47"/>
      <c r="E250" s="63"/>
      <c r="F250" s="49"/>
      <c r="G250" s="45"/>
      <c r="H250" s="45"/>
      <c r="I250" s="45"/>
      <c r="J250" s="48"/>
      <c r="K250" s="64"/>
      <c r="L250" s="49"/>
      <c r="M250" s="46"/>
      <c r="N250" s="46"/>
      <c r="O250" s="46"/>
      <c r="P250" s="68"/>
      <c r="Q250" s="69"/>
      <c r="R250" s="49"/>
      <c r="S250" s="42"/>
      <c r="T250" s="42"/>
      <c r="U250" s="42"/>
      <c r="V250" s="72"/>
      <c r="W250" s="73"/>
      <c r="X250" s="49"/>
      <c r="Y250" s="43"/>
      <c r="Z250" s="43"/>
      <c r="AA250" s="43"/>
      <c r="AB250" s="76"/>
      <c r="AC250" s="77"/>
      <c r="AD250" s="49"/>
      <c r="AE250" s="44"/>
      <c r="AF250" s="44"/>
      <c r="AG250" s="44"/>
      <c r="AH250" s="80"/>
      <c r="AI250" s="81"/>
    </row>
    <row r="251" spans="1:35" x14ac:dyDescent="0.2">
      <c r="A251" s="41"/>
      <c r="B251" s="41"/>
      <c r="C251" s="41"/>
      <c r="D251" s="47"/>
      <c r="E251" s="63"/>
      <c r="F251" s="49"/>
      <c r="G251" s="45"/>
      <c r="H251" s="45"/>
      <c r="I251" s="45"/>
      <c r="J251" s="48"/>
      <c r="K251" s="64"/>
      <c r="L251" s="49"/>
      <c r="M251" s="46"/>
      <c r="N251" s="46"/>
      <c r="O251" s="46"/>
      <c r="P251" s="68"/>
      <c r="Q251" s="69"/>
      <c r="R251" s="49"/>
      <c r="S251" s="42"/>
      <c r="T251" s="42"/>
      <c r="U251" s="42"/>
      <c r="V251" s="72"/>
      <c r="W251" s="73"/>
      <c r="X251" s="49"/>
      <c r="Y251" s="43"/>
      <c r="Z251" s="43"/>
      <c r="AA251" s="43"/>
      <c r="AB251" s="76"/>
      <c r="AC251" s="77"/>
      <c r="AD251" s="49"/>
      <c r="AE251" s="44"/>
      <c r="AF251" s="44"/>
      <c r="AG251" s="44"/>
      <c r="AH251" s="80"/>
      <c r="AI251" s="81"/>
    </row>
    <row r="252" spans="1:35" x14ac:dyDescent="0.2">
      <c r="A252" s="41"/>
      <c r="B252" s="41"/>
      <c r="C252" s="41"/>
      <c r="D252" s="47"/>
      <c r="E252" s="63"/>
      <c r="F252" s="49"/>
      <c r="G252" s="45"/>
      <c r="H252" s="45"/>
      <c r="I252" s="45"/>
      <c r="J252" s="48"/>
      <c r="K252" s="64"/>
      <c r="L252" s="49"/>
      <c r="M252" s="46"/>
      <c r="N252" s="46"/>
      <c r="O252" s="46"/>
      <c r="P252" s="68"/>
      <c r="Q252" s="69"/>
      <c r="R252" s="49"/>
      <c r="S252" s="42"/>
      <c r="T252" s="42"/>
      <c r="U252" s="42"/>
      <c r="V252" s="72"/>
      <c r="W252" s="73"/>
      <c r="X252" s="49"/>
      <c r="Y252" s="43"/>
      <c r="Z252" s="43"/>
      <c r="AA252" s="43"/>
      <c r="AB252" s="76"/>
      <c r="AC252" s="77"/>
      <c r="AD252" s="49"/>
      <c r="AE252" s="44"/>
      <c r="AF252" s="44"/>
      <c r="AG252" s="44"/>
      <c r="AH252" s="80"/>
      <c r="AI252" s="81"/>
    </row>
    <row r="253" spans="1:35" x14ac:dyDescent="0.2">
      <c r="A253" s="41"/>
      <c r="B253" s="41"/>
      <c r="C253" s="41"/>
      <c r="D253" s="47"/>
      <c r="E253" s="63"/>
      <c r="F253" s="49"/>
      <c r="G253" s="45"/>
      <c r="H253" s="45"/>
      <c r="I253" s="45"/>
      <c r="J253" s="48"/>
      <c r="K253" s="64"/>
      <c r="L253" s="49"/>
      <c r="M253" s="46"/>
      <c r="N253" s="46"/>
      <c r="O253" s="46"/>
      <c r="P253" s="68"/>
      <c r="Q253" s="69"/>
      <c r="R253" s="49"/>
      <c r="S253" s="42"/>
      <c r="T253" s="42"/>
      <c r="U253" s="42"/>
      <c r="V253" s="72"/>
      <c r="W253" s="73"/>
      <c r="X253" s="49"/>
      <c r="Y253" s="43"/>
      <c r="Z253" s="43"/>
      <c r="AA253" s="43"/>
      <c r="AB253" s="76"/>
      <c r="AC253" s="77"/>
      <c r="AD253" s="49"/>
      <c r="AE253" s="44"/>
      <c r="AF253" s="44"/>
      <c r="AG253" s="44"/>
      <c r="AH253" s="80"/>
      <c r="AI253" s="81"/>
    </row>
    <row r="254" spans="1:35" x14ac:dyDescent="0.2">
      <c r="A254" s="41"/>
      <c r="B254" s="41"/>
      <c r="C254" s="41"/>
      <c r="D254" s="47"/>
      <c r="E254" s="63"/>
      <c r="F254" s="49"/>
      <c r="G254" s="45"/>
      <c r="H254" s="45"/>
      <c r="I254" s="45"/>
      <c r="J254" s="48"/>
      <c r="K254" s="64"/>
      <c r="L254" s="49"/>
      <c r="M254" s="46"/>
      <c r="N254" s="46"/>
      <c r="O254" s="46"/>
      <c r="P254" s="68"/>
      <c r="Q254" s="69"/>
      <c r="R254" s="49"/>
      <c r="S254" s="42"/>
      <c r="T254" s="42"/>
      <c r="U254" s="42"/>
      <c r="V254" s="72"/>
      <c r="W254" s="73"/>
      <c r="X254" s="49"/>
      <c r="Y254" s="43"/>
      <c r="Z254" s="43"/>
      <c r="AA254" s="43"/>
      <c r="AB254" s="76"/>
      <c r="AC254" s="77"/>
      <c r="AD254" s="49"/>
      <c r="AE254" s="44"/>
      <c r="AF254" s="44"/>
      <c r="AG254" s="44"/>
      <c r="AH254" s="80"/>
      <c r="AI254" s="81"/>
    </row>
    <row r="255" spans="1:35" x14ac:dyDescent="0.2">
      <c r="A255" s="41"/>
      <c r="B255" s="41"/>
      <c r="C255" s="41"/>
      <c r="D255" s="47"/>
      <c r="E255" s="63"/>
      <c r="F255" s="49"/>
      <c r="G255" s="45"/>
      <c r="H255" s="45"/>
      <c r="I255" s="45"/>
      <c r="J255" s="48"/>
      <c r="K255" s="64"/>
      <c r="L255" s="49"/>
      <c r="M255" s="46"/>
      <c r="N255" s="46"/>
      <c r="O255" s="46"/>
      <c r="P255" s="68"/>
      <c r="Q255" s="69"/>
      <c r="R255" s="49"/>
      <c r="S255" s="42"/>
      <c r="T255" s="42"/>
      <c r="U255" s="42"/>
      <c r="V255" s="72"/>
      <c r="W255" s="73"/>
      <c r="X255" s="49"/>
      <c r="Y255" s="43"/>
      <c r="Z255" s="43"/>
      <c r="AA255" s="43"/>
      <c r="AB255" s="76"/>
      <c r="AC255" s="77"/>
      <c r="AD255" s="49"/>
      <c r="AE255" s="44"/>
      <c r="AF255" s="44"/>
      <c r="AG255" s="44"/>
      <c r="AH255" s="80"/>
      <c r="AI255" s="81"/>
    </row>
    <row r="256" spans="1:35" x14ac:dyDescent="0.2">
      <c r="A256" s="41"/>
      <c r="B256" s="41"/>
      <c r="C256" s="41"/>
      <c r="D256" s="47"/>
      <c r="E256" s="63"/>
      <c r="F256" s="49"/>
      <c r="G256" s="45"/>
      <c r="H256" s="45"/>
      <c r="I256" s="45"/>
      <c r="J256" s="48"/>
      <c r="K256" s="64"/>
      <c r="L256" s="49"/>
      <c r="M256" s="46"/>
      <c r="N256" s="46"/>
      <c r="O256" s="46"/>
      <c r="P256" s="68"/>
      <c r="Q256" s="69"/>
      <c r="R256" s="49"/>
      <c r="S256" s="42"/>
      <c r="T256" s="42"/>
      <c r="U256" s="42"/>
      <c r="V256" s="72"/>
      <c r="W256" s="73"/>
      <c r="X256" s="49"/>
      <c r="Y256" s="43"/>
      <c r="Z256" s="43"/>
      <c r="AA256" s="43"/>
      <c r="AB256" s="76"/>
      <c r="AC256" s="77"/>
      <c r="AD256" s="49"/>
      <c r="AE256" s="44"/>
      <c r="AF256" s="44"/>
      <c r="AG256" s="44"/>
      <c r="AH256" s="80"/>
      <c r="AI256" s="81"/>
    </row>
    <row r="257" spans="1:35" x14ac:dyDescent="0.2">
      <c r="A257" s="41"/>
      <c r="B257" s="41"/>
      <c r="C257" s="41"/>
      <c r="D257" s="47"/>
      <c r="E257" s="63"/>
      <c r="F257" s="49"/>
      <c r="G257" s="45"/>
      <c r="H257" s="45"/>
      <c r="I257" s="45"/>
      <c r="J257" s="48"/>
      <c r="K257" s="64"/>
      <c r="L257" s="49"/>
      <c r="M257" s="46"/>
      <c r="N257" s="46"/>
      <c r="O257" s="46"/>
      <c r="P257" s="68"/>
      <c r="Q257" s="69"/>
      <c r="R257" s="49"/>
      <c r="S257" s="42"/>
      <c r="T257" s="42"/>
      <c r="U257" s="42"/>
      <c r="V257" s="72"/>
      <c r="W257" s="73"/>
      <c r="X257" s="49"/>
      <c r="Y257" s="43"/>
      <c r="Z257" s="43"/>
      <c r="AA257" s="43"/>
      <c r="AB257" s="76"/>
      <c r="AC257" s="77"/>
      <c r="AD257" s="49"/>
      <c r="AE257" s="44"/>
      <c r="AF257" s="44"/>
      <c r="AG257" s="44"/>
      <c r="AH257" s="80"/>
      <c r="AI257" s="81"/>
    </row>
    <row r="258" spans="1:35" x14ac:dyDescent="0.2">
      <c r="A258" s="41"/>
      <c r="B258" s="41"/>
      <c r="C258" s="41"/>
      <c r="D258" s="47"/>
      <c r="E258" s="63"/>
      <c r="F258" s="49"/>
      <c r="G258" s="45"/>
      <c r="H258" s="45"/>
      <c r="I258" s="45"/>
      <c r="J258" s="48"/>
      <c r="K258" s="64"/>
      <c r="L258" s="49"/>
      <c r="M258" s="46"/>
      <c r="N258" s="46"/>
      <c r="O258" s="46"/>
      <c r="P258" s="68"/>
      <c r="Q258" s="69"/>
      <c r="R258" s="49"/>
      <c r="S258" s="42"/>
      <c r="T258" s="42"/>
      <c r="U258" s="42"/>
      <c r="V258" s="72"/>
      <c r="W258" s="73"/>
      <c r="X258" s="49"/>
      <c r="Y258" s="43"/>
      <c r="Z258" s="43"/>
      <c r="AA258" s="43"/>
      <c r="AB258" s="76"/>
      <c r="AC258" s="77"/>
      <c r="AD258" s="49"/>
      <c r="AE258" s="44"/>
      <c r="AF258" s="44"/>
      <c r="AG258" s="44"/>
      <c r="AH258" s="80"/>
      <c r="AI258" s="81"/>
    </row>
    <row r="259" spans="1:35" x14ac:dyDescent="0.2">
      <c r="A259" s="41"/>
      <c r="B259" s="41"/>
      <c r="C259" s="41"/>
      <c r="D259" s="47"/>
      <c r="E259" s="63"/>
      <c r="F259" s="49"/>
      <c r="G259" s="45"/>
      <c r="H259" s="45"/>
      <c r="I259" s="45"/>
      <c r="J259" s="48"/>
      <c r="K259" s="64"/>
      <c r="L259" s="49"/>
      <c r="M259" s="46"/>
      <c r="N259" s="46"/>
      <c r="O259" s="46"/>
      <c r="P259" s="68"/>
      <c r="Q259" s="69"/>
      <c r="R259" s="49"/>
      <c r="S259" s="42"/>
      <c r="T259" s="42"/>
      <c r="U259" s="42"/>
      <c r="V259" s="72"/>
      <c r="W259" s="73"/>
      <c r="X259" s="49"/>
      <c r="Y259" s="43"/>
      <c r="Z259" s="43"/>
      <c r="AA259" s="43"/>
      <c r="AB259" s="76"/>
      <c r="AC259" s="77"/>
      <c r="AD259" s="49"/>
      <c r="AE259" s="44"/>
      <c r="AF259" s="44"/>
      <c r="AG259" s="44"/>
      <c r="AH259" s="80"/>
      <c r="AI259" s="81"/>
    </row>
    <row r="260" spans="1:35" x14ac:dyDescent="0.2">
      <c r="A260" s="41"/>
      <c r="B260" s="41"/>
      <c r="C260" s="41"/>
      <c r="D260" s="47"/>
      <c r="E260" s="63"/>
      <c r="F260" s="49"/>
      <c r="G260" s="45"/>
      <c r="H260" s="45"/>
      <c r="I260" s="45"/>
      <c r="J260" s="48"/>
      <c r="K260" s="64"/>
      <c r="L260" s="49"/>
      <c r="M260" s="46"/>
      <c r="N260" s="46"/>
      <c r="O260" s="46"/>
      <c r="P260" s="68"/>
      <c r="Q260" s="69"/>
      <c r="R260" s="49"/>
      <c r="S260" s="42"/>
      <c r="T260" s="42"/>
      <c r="U260" s="42"/>
      <c r="V260" s="72"/>
      <c r="W260" s="73"/>
      <c r="X260" s="49"/>
      <c r="Y260" s="43"/>
      <c r="Z260" s="43"/>
      <c r="AA260" s="43"/>
      <c r="AB260" s="76"/>
      <c r="AC260" s="77"/>
      <c r="AD260" s="49"/>
      <c r="AE260" s="44"/>
      <c r="AF260" s="44"/>
      <c r="AG260" s="44"/>
      <c r="AH260" s="80"/>
      <c r="AI260" s="81"/>
    </row>
    <row r="261" spans="1:35" x14ac:dyDescent="0.2">
      <c r="A261" s="41"/>
      <c r="B261" s="41"/>
      <c r="C261" s="41"/>
      <c r="D261" s="47"/>
      <c r="E261" s="63"/>
      <c r="F261" s="49"/>
      <c r="G261" s="45"/>
      <c r="H261" s="45"/>
      <c r="I261" s="45"/>
      <c r="J261" s="48"/>
      <c r="K261" s="64"/>
      <c r="L261" s="49"/>
      <c r="M261" s="46"/>
      <c r="N261" s="46"/>
      <c r="O261" s="46"/>
      <c r="P261" s="68"/>
      <c r="Q261" s="69"/>
      <c r="R261" s="49"/>
      <c r="S261" s="42"/>
      <c r="T261" s="42"/>
      <c r="U261" s="42"/>
      <c r="V261" s="72"/>
      <c r="W261" s="73"/>
      <c r="X261" s="49"/>
      <c r="Y261" s="43"/>
      <c r="Z261" s="43"/>
      <c r="AA261" s="43"/>
      <c r="AB261" s="76"/>
      <c r="AC261" s="77"/>
      <c r="AD261" s="49"/>
      <c r="AE261" s="44"/>
      <c r="AF261" s="44"/>
      <c r="AG261" s="44"/>
      <c r="AH261" s="80"/>
      <c r="AI261" s="81"/>
    </row>
    <row r="262" spans="1:35" x14ac:dyDescent="0.2">
      <c r="A262" s="41"/>
      <c r="B262" s="41"/>
      <c r="C262" s="41"/>
      <c r="D262" s="47"/>
      <c r="E262" s="63"/>
      <c r="F262" s="49"/>
      <c r="G262" s="45"/>
      <c r="H262" s="45"/>
      <c r="I262" s="45"/>
      <c r="J262" s="48"/>
      <c r="K262" s="64"/>
      <c r="L262" s="49"/>
      <c r="M262" s="46"/>
      <c r="N262" s="46"/>
      <c r="O262" s="46"/>
      <c r="P262" s="68"/>
      <c r="Q262" s="69"/>
      <c r="R262" s="49"/>
      <c r="S262" s="42"/>
      <c r="T262" s="42"/>
      <c r="U262" s="42"/>
      <c r="V262" s="72"/>
      <c r="W262" s="73"/>
      <c r="X262" s="49"/>
      <c r="Y262" s="43"/>
      <c r="Z262" s="43"/>
      <c r="AA262" s="43"/>
      <c r="AB262" s="76"/>
      <c r="AC262" s="77"/>
      <c r="AD262" s="49"/>
      <c r="AE262" s="44"/>
      <c r="AF262" s="44"/>
      <c r="AG262" s="44"/>
      <c r="AH262" s="80"/>
      <c r="AI262" s="81"/>
    </row>
    <row r="263" spans="1:35" x14ac:dyDescent="0.2">
      <c r="A263" s="41"/>
      <c r="B263" s="41"/>
      <c r="C263" s="41"/>
      <c r="D263" s="47"/>
      <c r="E263" s="63"/>
      <c r="F263" s="49"/>
      <c r="G263" s="45"/>
      <c r="H263" s="45"/>
      <c r="I263" s="45"/>
      <c r="J263" s="48"/>
      <c r="K263" s="64"/>
      <c r="L263" s="49"/>
      <c r="M263" s="46"/>
      <c r="N263" s="46"/>
      <c r="O263" s="46"/>
      <c r="P263" s="68"/>
      <c r="Q263" s="69"/>
      <c r="R263" s="49"/>
      <c r="S263" s="42"/>
      <c r="T263" s="42"/>
      <c r="U263" s="42"/>
      <c r="V263" s="72"/>
      <c r="W263" s="73"/>
      <c r="X263" s="49"/>
      <c r="Y263" s="43"/>
      <c r="Z263" s="43"/>
      <c r="AA263" s="43"/>
      <c r="AB263" s="76"/>
      <c r="AC263" s="77"/>
      <c r="AD263" s="49"/>
      <c r="AE263" s="44"/>
      <c r="AF263" s="44"/>
      <c r="AG263" s="44"/>
      <c r="AH263" s="80"/>
      <c r="AI263" s="81"/>
    </row>
    <row r="264" spans="1:35" x14ac:dyDescent="0.2">
      <c r="A264" s="41"/>
      <c r="B264" s="41"/>
      <c r="C264" s="41"/>
      <c r="D264" s="47"/>
      <c r="E264" s="63"/>
      <c r="F264" s="49"/>
      <c r="G264" s="45"/>
      <c r="H264" s="45"/>
      <c r="I264" s="45"/>
      <c r="J264" s="48"/>
      <c r="K264" s="64"/>
      <c r="L264" s="49"/>
      <c r="M264" s="46"/>
      <c r="N264" s="46"/>
      <c r="O264" s="46"/>
      <c r="P264" s="68"/>
      <c r="Q264" s="69"/>
      <c r="R264" s="49"/>
      <c r="S264" s="42"/>
      <c r="T264" s="42"/>
      <c r="U264" s="42"/>
      <c r="V264" s="72"/>
      <c r="W264" s="73"/>
      <c r="X264" s="49"/>
      <c r="Y264" s="43"/>
      <c r="Z264" s="43"/>
      <c r="AA264" s="43"/>
      <c r="AB264" s="76"/>
      <c r="AC264" s="77"/>
      <c r="AD264" s="49"/>
      <c r="AE264" s="44"/>
      <c r="AF264" s="44"/>
      <c r="AG264" s="44"/>
      <c r="AH264" s="80"/>
      <c r="AI264" s="81"/>
    </row>
    <row r="265" spans="1:35" x14ac:dyDescent="0.2">
      <c r="A265" s="41"/>
      <c r="B265" s="41"/>
      <c r="C265" s="41"/>
      <c r="D265" s="47"/>
      <c r="E265" s="63"/>
      <c r="F265" s="49"/>
      <c r="G265" s="45"/>
      <c r="H265" s="45"/>
      <c r="I265" s="45"/>
      <c r="J265" s="48"/>
      <c r="K265" s="64"/>
      <c r="L265" s="49"/>
      <c r="M265" s="46"/>
      <c r="N265" s="46"/>
      <c r="O265" s="46"/>
      <c r="P265" s="68"/>
      <c r="Q265" s="69"/>
      <c r="R265" s="49"/>
      <c r="S265" s="42"/>
      <c r="T265" s="42"/>
      <c r="U265" s="42"/>
      <c r="V265" s="72"/>
      <c r="W265" s="73"/>
      <c r="X265" s="49"/>
      <c r="Y265" s="43"/>
      <c r="Z265" s="43"/>
      <c r="AA265" s="43"/>
      <c r="AB265" s="76"/>
      <c r="AC265" s="77"/>
      <c r="AD265" s="49"/>
      <c r="AE265" s="44"/>
      <c r="AF265" s="44"/>
      <c r="AG265" s="44"/>
      <c r="AH265" s="80"/>
      <c r="AI265" s="81"/>
    </row>
    <row r="266" spans="1:35" x14ac:dyDescent="0.2">
      <c r="A266" s="41"/>
      <c r="B266" s="41"/>
      <c r="C266" s="41"/>
      <c r="D266" s="47"/>
      <c r="E266" s="63"/>
      <c r="F266" s="49"/>
      <c r="G266" s="45"/>
      <c r="H266" s="45"/>
      <c r="I266" s="45"/>
      <c r="J266" s="48"/>
      <c r="K266" s="64"/>
      <c r="L266" s="49"/>
      <c r="M266" s="46"/>
      <c r="N266" s="46"/>
      <c r="O266" s="46"/>
      <c r="P266" s="68"/>
      <c r="Q266" s="69"/>
      <c r="R266" s="49"/>
      <c r="S266" s="42"/>
      <c r="T266" s="42"/>
      <c r="U266" s="42"/>
      <c r="V266" s="72"/>
      <c r="W266" s="73"/>
      <c r="X266" s="49"/>
      <c r="Y266" s="43"/>
      <c r="Z266" s="43"/>
      <c r="AA266" s="43"/>
      <c r="AB266" s="76"/>
      <c r="AC266" s="77"/>
      <c r="AD266" s="49"/>
      <c r="AE266" s="44"/>
      <c r="AF266" s="44"/>
      <c r="AG266" s="44"/>
      <c r="AH266" s="80"/>
      <c r="AI266" s="81"/>
    </row>
    <row r="267" spans="1:35" x14ac:dyDescent="0.2">
      <c r="A267" s="41"/>
      <c r="B267" s="41"/>
      <c r="C267" s="41"/>
      <c r="D267" s="47"/>
      <c r="E267" s="63"/>
      <c r="F267" s="49"/>
      <c r="G267" s="45"/>
      <c r="H267" s="45"/>
      <c r="I267" s="45"/>
      <c r="J267" s="48"/>
      <c r="K267" s="64"/>
      <c r="L267" s="49"/>
      <c r="M267" s="46"/>
      <c r="N267" s="46"/>
      <c r="O267" s="46"/>
      <c r="P267" s="68"/>
      <c r="Q267" s="69"/>
      <c r="R267" s="49"/>
      <c r="S267" s="42"/>
      <c r="T267" s="42"/>
      <c r="U267" s="42"/>
      <c r="V267" s="72"/>
      <c r="W267" s="73"/>
      <c r="X267" s="49"/>
      <c r="Y267" s="43"/>
      <c r="Z267" s="43"/>
      <c r="AA267" s="43"/>
      <c r="AB267" s="76"/>
      <c r="AC267" s="77"/>
      <c r="AD267" s="49"/>
      <c r="AE267" s="44"/>
      <c r="AF267" s="44"/>
      <c r="AG267" s="44"/>
      <c r="AH267" s="80"/>
      <c r="AI267" s="81"/>
    </row>
    <row r="268" spans="1:35" x14ac:dyDescent="0.2">
      <c r="A268" s="41"/>
      <c r="B268" s="41"/>
      <c r="C268" s="41"/>
      <c r="D268" s="47"/>
      <c r="E268" s="63"/>
      <c r="F268" s="49"/>
      <c r="G268" s="45"/>
      <c r="H268" s="45"/>
      <c r="I268" s="45"/>
      <c r="J268" s="48"/>
      <c r="K268" s="64"/>
      <c r="L268" s="49"/>
      <c r="M268" s="46"/>
      <c r="N268" s="46"/>
      <c r="O268" s="46"/>
      <c r="P268" s="68"/>
      <c r="Q268" s="69"/>
      <c r="R268" s="49"/>
      <c r="S268" s="42"/>
      <c r="T268" s="42"/>
      <c r="U268" s="42"/>
      <c r="V268" s="72"/>
      <c r="W268" s="73"/>
      <c r="X268" s="49"/>
      <c r="Y268" s="43"/>
      <c r="Z268" s="43"/>
      <c r="AA268" s="43"/>
      <c r="AB268" s="76"/>
      <c r="AC268" s="77"/>
      <c r="AD268" s="49"/>
      <c r="AE268" s="44"/>
      <c r="AF268" s="44"/>
      <c r="AG268" s="44"/>
      <c r="AH268" s="80"/>
      <c r="AI268" s="81"/>
    </row>
    <row r="269" spans="1:35" x14ac:dyDescent="0.2">
      <c r="A269" s="41"/>
      <c r="B269" s="41"/>
      <c r="C269" s="41"/>
      <c r="D269" s="47"/>
      <c r="E269" s="63"/>
      <c r="F269" s="49"/>
      <c r="G269" s="45"/>
      <c r="H269" s="45"/>
      <c r="I269" s="45"/>
      <c r="J269" s="48"/>
      <c r="K269" s="64"/>
      <c r="L269" s="49"/>
      <c r="M269" s="46"/>
      <c r="N269" s="46"/>
      <c r="O269" s="46"/>
      <c r="P269" s="68"/>
      <c r="Q269" s="69"/>
      <c r="R269" s="49"/>
      <c r="S269" s="42"/>
      <c r="T269" s="42"/>
      <c r="U269" s="42"/>
      <c r="V269" s="72"/>
      <c r="W269" s="73"/>
      <c r="X269" s="49"/>
      <c r="Y269" s="43"/>
      <c r="Z269" s="43"/>
      <c r="AA269" s="43"/>
      <c r="AB269" s="76"/>
      <c r="AC269" s="77"/>
      <c r="AD269" s="49"/>
      <c r="AE269" s="44"/>
      <c r="AF269" s="44"/>
      <c r="AG269" s="44"/>
      <c r="AH269" s="80"/>
      <c r="AI269" s="81"/>
    </row>
    <row r="270" spans="1:35" x14ac:dyDescent="0.2">
      <c r="A270" s="41"/>
      <c r="B270" s="41"/>
      <c r="C270" s="41"/>
      <c r="D270" s="47"/>
      <c r="E270" s="63"/>
      <c r="F270" s="49"/>
      <c r="G270" s="45"/>
      <c r="H270" s="45"/>
      <c r="I270" s="45"/>
      <c r="J270" s="48"/>
      <c r="K270" s="64"/>
      <c r="L270" s="49"/>
      <c r="M270" s="46"/>
      <c r="N270" s="46"/>
      <c r="O270" s="46"/>
      <c r="P270" s="68"/>
      <c r="Q270" s="69"/>
      <c r="R270" s="49"/>
      <c r="S270" s="42"/>
      <c r="T270" s="42"/>
      <c r="U270" s="42"/>
      <c r="V270" s="72"/>
      <c r="W270" s="73"/>
      <c r="X270" s="49"/>
      <c r="Y270" s="43"/>
      <c r="Z270" s="43"/>
      <c r="AA270" s="43"/>
      <c r="AB270" s="76"/>
      <c r="AC270" s="77"/>
      <c r="AD270" s="49"/>
      <c r="AE270" s="44"/>
      <c r="AF270" s="44"/>
      <c r="AG270" s="44"/>
      <c r="AH270" s="80"/>
      <c r="AI270" s="81"/>
    </row>
    <row r="271" spans="1:35" x14ac:dyDescent="0.2">
      <c r="A271" s="41"/>
      <c r="B271" s="41"/>
      <c r="C271" s="41"/>
      <c r="D271" s="47"/>
      <c r="E271" s="63"/>
      <c r="F271" s="49"/>
      <c r="G271" s="45"/>
      <c r="H271" s="45"/>
      <c r="I271" s="45"/>
      <c r="J271" s="48"/>
      <c r="K271" s="64"/>
      <c r="L271" s="49"/>
      <c r="M271" s="46"/>
      <c r="N271" s="46"/>
      <c r="O271" s="46"/>
      <c r="P271" s="68"/>
      <c r="Q271" s="69"/>
      <c r="R271" s="49"/>
      <c r="S271" s="42"/>
      <c r="T271" s="42"/>
      <c r="U271" s="42"/>
      <c r="V271" s="72"/>
      <c r="W271" s="73"/>
      <c r="X271" s="49"/>
      <c r="Y271" s="43"/>
      <c r="Z271" s="43"/>
      <c r="AA271" s="43"/>
      <c r="AB271" s="76"/>
      <c r="AC271" s="77"/>
      <c r="AD271" s="49"/>
      <c r="AE271" s="44"/>
      <c r="AF271" s="44"/>
      <c r="AG271" s="44"/>
      <c r="AH271" s="80"/>
      <c r="AI271" s="81"/>
    </row>
    <row r="272" spans="1:35" x14ac:dyDescent="0.2">
      <c r="A272" s="41"/>
      <c r="B272" s="41"/>
      <c r="C272" s="41"/>
      <c r="D272" s="47"/>
      <c r="E272" s="63"/>
      <c r="F272" s="49"/>
      <c r="G272" s="45"/>
      <c r="H272" s="45"/>
      <c r="I272" s="45"/>
      <c r="J272" s="48"/>
      <c r="K272" s="64"/>
      <c r="L272" s="49"/>
      <c r="M272" s="46"/>
      <c r="N272" s="46"/>
      <c r="O272" s="46"/>
      <c r="P272" s="68"/>
      <c r="Q272" s="69"/>
      <c r="R272" s="49"/>
      <c r="S272" s="42"/>
      <c r="T272" s="42"/>
      <c r="U272" s="42"/>
      <c r="V272" s="72"/>
      <c r="W272" s="73"/>
      <c r="X272" s="49"/>
      <c r="Y272" s="43"/>
      <c r="Z272" s="43"/>
      <c r="AA272" s="43"/>
      <c r="AB272" s="76"/>
      <c r="AC272" s="77"/>
      <c r="AD272" s="49"/>
      <c r="AE272" s="44"/>
      <c r="AF272" s="44"/>
      <c r="AG272" s="44"/>
      <c r="AH272" s="80"/>
      <c r="AI272" s="81"/>
    </row>
    <row r="273" spans="1:35" x14ac:dyDescent="0.2">
      <c r="A273" s="41"/>
      <c r="B273" s="41"/>
      <c r="C273" s="41"/>
      <c r="D273" s="47"/>
      <c r="E273" s="63"/>
      <c r="F273" s="49"/>
      <c r="G273" s="45"/>
      <c r="H273" s="45"/>
      <c r="I273" s="45"/>
      <c r="J273" s="48"/>
      <c r="K273" s="64"/>
      <c r="L273" s="49"/>
      <c r="M273" s="46"/>
      <c r="N273" s="46"/>
      <c r="O273" s="46"/>
      <c r="P273" s="68"/>
      <c r="Q273" s="69"/>
      <c r="R273" s="49"/>
      <c r="S273" s="42"/>
      <c r="T273" s="42"/>
      <c r="U273" s="42"/>
      <c r="V273" s="72"/>
      <c r="W273" s="73"/>
      <c r="X273" s="49"/>
      <c r="Y273" s="43"/>
      <c r="Z273" s="43"/>
      <c r="AA273" s="43"/>
      <c r="AB273" s="76"/>
      <c r="AC273" s="77"/>
      <c r="AD273" s="49"/>
      <c r="AE273" s="44"/>
      <c r="AF273" s="44"/>
      <c r="AG273" s="44"/>
      <c r="AH273" s="80"/>
      <c r="AI273" s="81"/>
    </row>
    <row r="274" spans="1:35" x14ac:dyDescent="0.2">
      <c r="A274" s="41"/>
      <c r="B274" s="41"/>
      <c r="C274" s="41"/>
      <c r="D274" s="47"/>
      <c r="E274" s="63"/>
      <c r="F274" s="49"/>
      <c r="G274" s="45"/>
      <c r="H274" s="45"/>
      <c r="I274" s="45"/>
      <c r="J274" s="48"/>
      <c r="K274" s="64"/>
      <c r="L274" s="49"/>
      <c r="M274" s="46"/>
      <c r="N274" s="46"/>
      <c r="O274" s="46"/>
      <c r="P274" s="68"/>
      <c r="Q274" s="69"/>
      <c r="R274" s="49"/>
      <c r="S274" s="42"/>
      <c r="T274" s="42"/>
      <c r="U274" s="42"/>
      <c r="V274" s="72"/>
      <c r="W274" s="73"/>
      <c r="X274" s="49"/>
      <c r="Y274" s="43"/>
      <c r="Z274" s="43"/>
      <c r="AA274" s="43"/>
      <c r="AB274" s="76"/>
      <c r="AC274" s="77"/>
      <c r="AD274" s="49"/>
      <c r="AE274" s="44"/>
      <c r="AF274" s="44"/>
      <c r="AG274" s="44"/>
      <c r="AH274" s="80"/>
      <c r="AI274" s="81"/>
    </row>
    <row r="275" spans="1:35" x14ac:dyDescent="0.2">
      <c r="A275" s="41"/>
      <c r="B275" s="41"/>
      <c r="C275" s="41"/>
      <c r="D275" s="47"/>
      <c r="E275" s="63"/>
      <c r="F275" s="49"/>
      <c r="G275" s="45"/>
      <c r="H275" s="45"/>
      <c r="I275" s="45"/>
      <c r="J275" s="48"/>
      <c r="K275" s="64"/>
      <c r="L275" s="49"/>
      <c r="M275" s="46"/>
      <c r="N275" s="46"/>
      <c r="O275" s="46"/>
      <c r="P275" s="68"/>
      <c r="Q275" s="69"/>
      <c r="R275" s="49"/>
      <c r="S275" s="42"/>
      <c r="T275" s="42"/>
      <c r="U275" s="42"/>
      <c r="V275" s="72"/>
      <c r="W275" s="73"/>
      <c r="X275" s="49"/>
      <c r="Y275" s="43"/>
      <c r="Z275" s="43"/>
      <c r="AA275" s="43"/>
      <c r="AB275" s="76"/>
      <c r="AC275" s="77"/>
      <c r="AD275" s="49"/>
      <c r="AE275" s="44"/>
      <c r="AF275" s="44"/>
      <c r="AG275" s="44"/>
      <c r="AH275" s="80"/>
      <c r="AI275" s="81"/>
    </row>
    <row r="276" spans="1:35" x14ac:dyDescent="0.2">
      <c r="A276" s="41"/>
      <c r="B276" s="41"/>
      <c r="C276" s="41"/>
      <c r="D276" s="47"/>
      <c r="E276" s="63"/>
      <c r="F276" s="49"/>
      <c r="G276" s="45"/>
      <c r="H276" s="45"/>
      <c r="I276" s="45"/>
      <c r="J276" s="48"/>
      <c r="K276" s="64"/>
      <c r="L276" s="49"/>
      <c r="M276" s="46"/>
      <c r="N276" s="46"/>
      <c r="O276" s="46"/>
      <c r="P276" s="68"/>
      <c r="Q276" s="69"/>
      <c r="R276" s="49"/>
      <c r="S276" s="42"/>
      <c r="T276" s="42"/>
      <c r="U276" s="42"/>
      <c r="V276" s="72"/>
      <c r="W276" s="73"/>
      <c r="X276" s="49"/>
      <c r="Y276" s="43"/>
      <c r="Z276" s="43"/>
      <c r="AA276" s="43"/>
      <c r="AB276" s="76"/>
      <c r="AC276" s="77"/>
      <c r="AD276" s="49"/>
      <c r="AE276" s="44"/>
      <c r="AF276" s="44"/>
      <c r="AG276" s="44"/>
      <c r="AH276" s="80"/>
      <c r="AI276" s="81"/>
    </row>
    <row r="277" spans="1:35" x14ac:dyDescent="0.2">
      <c r="A277" s="41"/>
      <c r="B277" s="41"/>
      <c r="C277" s="41"/>
      <c r="D277" s="47"/>
      <c r="E277" s="63"/>
      <c r="F277" s="49"/>
      <c r="G277" s="45"/>
      <c r="H277" s="45"/>
      <c r="I277" s="45"/>
      <c r="J277" s="48"/>
      <c r="K277" s="64"/>
      <c r="L277" s="49"/>
      <c r="M277" s="46"/>
      <c r="N277" s="46"/>
      <c r="O277" s="46"/>
      <c r="P277" s="68"/>
      <c r="Q277" s="69"/>
      <c r="R277" s="49"/>
      <c r="S277" s="42"/>
      <c r="T277" s="42"/>
      <c r="U277" s="42"/>
      <c r="V277" s="72"/>
      <c r="W277" s="73"/>
      <c r="X277" s="49"/>
      <c r="Y277" s="43"/>
      <c r="Z277" s="43"/>
      <c r="AA277" s="43"/>
      <c r="AB277" s="76"/>
      <c r="AC277" s="77"/>
      <c r="AD277" s="49"/>
      <c r="AE277" s="44"/>
      <c r="AF277" s="44"/>
      <c r="AG277" s="44"/>
      <c r="AH277" s="80"/>
      <c r="AI277" s="81"/>
    </row>
    <row r="278" spans="1:35" x14ac:dyDescent="0.2">
      <c r="A278" s="41"/>
      <c r="B278" s="41"/>
      <c r="C278" s="41"/>
      <c r="D278" s="47"/>
      <c r="E278" s="63"/>
      <c r="F278" s="49"/>
      <c r="G278" s="45"/>
      <c r="H278" s="45"/>
      <c r="I278" s="45"/>
      <c r="J278" s="48"/>
      <c r="K278" s="64"/>
      <c r="L278" s="49"/>
      <c r="M278" s="46"/>
      <c r="N278" s="46"/>
      <c r="O278" s="46"/>
      <c r="P278" s="68"/>
      <c r="Q278" s="69"/>
      <c r="R278" s="49"/>
      <c r="S278" s="42"/>
      <c r="T278" s="42"/>
      <c r="U278" s="42"/>
      <c r="V278" s="72"/>
      <c r="W278" s="73"/>
      <c r="X278" s="49"/>
      <c r="Y278" s="43"/>
      <c r="Z278" s="43"/>
      <c r="AA278" s="43"/>
      <c r="AB278" s="76"/>
      <c r="AC278" s="77"/>
      <c r="AD278" s="49"/>
      <c r="AE278" s="44"/>
      <c r="AF278" s="44"/>
      <c r="AG278" s="44"/>
      <c r="AH278" s="80"/>
      <c r="AI278" s="81"/>
    </row>
    <row r="279" spans="1:35" x14ac:dyDescent="0.2">
      <c r="A279" s="41"/>
      <c r="B279" s="41"/>
      <c r="C279" s="41"/>
      <c r="D279" s="47"/>
      <c r="E279" s="63"/>
      <c r="F279" s="49"/>
      <c r="G279" s="45"/>
      <c r="H279" s="45"/>
      <c r="I279" s="45"/>
      <c r="J279" s="48"/>
      <c r="K279" s="64"/>
      <c r="L279" s="49"/>
      <c r="M279" s="46"/>
      <c r="N279" s="46"/>
      <c r="O279" s="46"/>
      <c r="P279" s="68"/>
      <c r="Q279" s="69"/>
      <c r="R279" s="49"/>
      <c r="S279" s="42"/>
      <c r="T279" s="42"/>
      <c r="U279" s="42"/>
      <c r="V279" s="72"/>
      <c r="W279" s="73"/>
      <c r="X279" s="49"/>
      <c r="Y279" s="43"/>
      <c r="Z279" s="43"/>
      <c r="AA279" s="43"/>
      <c r="AB279" s="76"/>
      <c r="AC279" s="77"/>
      <c r="AD279" s="49"/>
      <c r="AE279" s="44"/>
      <c r="AF279" s="44"/>
      <c r="AG279" s="44"/>
      <c r="AH279" s="80"/>
      <c r="AI279" s="81"/>
    </row>
    <row r="280" spans="1:35" x14ac:dyDescent="0.2">
      <c r="A280" s="41"/>
      <c r="B280" s="41"/>
      <c r="C280" s="41"/>
      <c r="D280" s="47"/>
      <c r="E280" s="63"/>
      <c r="F280" s="49"/>
      <c r="G280" s="45"/>
      <c r="H280" s="45"/>
      <c r="I280" s="45"/>
      <c r="J280" s="48"/>
      <c r="K280" s="64"/>
      <c r="L280" s="49"/>
      <c r="M280" s="46"/>
      <c r="N280" s="46"/>
      <c r="O280" s="46"/>
      <c r="P280" s="68"/>
      <c r="Q280" s="69"/>
      <c r="R280" s="49"/>
      <c r="S280" s="42"/>
      <c r="T280" s="42"/>
      <c r="U280" s="42"/>
      <c r="V280" s="72"/>
      <c r="W280" s="73"/>
      <c r="X280" s="49"/>
      <c r="Y280" s="43"/>
      <c r="Z280" s="43"/>
      <c r="AA280" s="43"/>
      <c r="AB280" s="76"/>
      <c r="AC280" s="77"/>
      <c r="AD280" s="49"/>
      <c r="AE280" s="44"/>
      <c r="AF280" s="44"/>
      <c r="AG280" s="44"/>
      <c r="AH280" s="80"/>
      <c r="AI280" s="81"/>
    </row>
    <row r="281" spans="1:35" x14ac:dyDescent="0.2">
      <c r="A281" s="41"/>
      <c r="B281" s="41"/>
      <c r="C281" s="41"/>
      <c r="D281" s="47"/>
      <c r="E281" s="63"/>
      <c r="F281" s="49"/>
      <c r="G281" s="45"/>
      <c r="H281" s="45"/>
      <c r="I281" s="45"/>
      <c r="J281" s="48"/>
      <c r="K281" s="64"/>
      <c r="L281" s="49"/>
      <c r="M281" s="46"/>
      <c r="N281" s="46"/>
      <c r="O281" s="46"/>
      <c r="P281" s="68"/>
      <c r="Q281" s="69"/>
      <c r="R281" s="49"/>
      <c r="S281" s="42"/>
      <c r="T281" s="42"/>
      <c r="U281" s="42"/>
      <c r="V281" s="72"/>
      <c r="W281" s="73"/>
      <c r="X281" s="49"/>
      <c r="Y281" s="43"/>
      <c r="Z281" s="43"/>
      <c r="AA281" s="43"/>
      <c r="AB281" s="76"/>
      <c r="AC281" s="77"/>
      <c r="AD281" s="49"/>
      <c r="AE281" s="44"/>
      <c r="AF281" s="44"/>
      <c r="AG281" s="44"/>
      <c r="AH281" s="80"/>
      <c r="AI281" s="81"/>
    </row>
    <row r="282" spans="1:35" x14ac:dyDescent="0.2">
      <c r="A282" s="41"/>
      <c r="B282" s="41"/>
      <c r="C282" s="41"/>
      <c r="D282" s="47"/>
      <c r="E282" s="63"/>
      <c r="F282" s="49"/>
      <c r="G282" s="45"/>
      <c r="H282" s="45"/>
      <c r="I282" s="45"/>
      <c r="J282" s="48"/>
      <c r="K282" s="64"/>
      <c r="L282" s="49"/>
      <c r="M282" s="46"/>
      <c r="N282" s="46"/>
      <c r="O282" s="46"/>
      <c r="P282" s="68"/>
      <c r="Q282" s="69"/>
      <c r="R282" s="49"/>
      <c r="S282" s="42"/>
      <c r="T282" s="42"/>
      <c r="U282" s="42"/>
      <c r="V282" s="72"/>
      <c r="W282" s="73"/>
      <c r="X282" s="49"/>
      <c r="Y282" s="43"/>
      <c r="Z282" s="43"/>
      <c r="AA282" s="43"/>
      <c r="AB282" s="76"/>
      <c r="AC282" s="77"/>
      <c r="AD282" s="49"/>
      <c r="AE282" s="44"/>
      <c r="AF282" s="44"/>
      <c r="AG282" s="44"/>
      <c r="AH282" s="80"/>
      <c r="AI282" s="81"/>
    </row>
    <row r="283" spans="1:35" x14ac:dyDescent="0.2">
      <c r="A283" s="41"/>
      <c r="B283" s="41"/>
      <c r="C283" s="41"/>
      <c r="D283" s="47"/>
      <c r="E283" s="63"/>
      <c r="F283" s="49"/>
      <c r="G283" s="45"/>
      <c r="H283" s="45"/>
      <c r="I283" s="45"/>
      <c r="J283" s="48"/>
      <c r="K283" s="64"/>
      <c r="L283" s="49"/>
      <c r="M283" s="46"/>
      <c r="N283" s="46"/>
      <c r="O283" s="46"/>
      <c r="P283" s="68"/>
      <c r="Q283" s="69"/>
      <c r="R283" s="49"/>
      <c r="S283" s="42"/>
      <c r="T283" s="42"/>
      <c r="U283" s="42"/>
      <c r="V283" s="72"/>
      <c r="W283" s="73"/>
      <c r="X283" s="49"/>
      <c r="Y283" s="43"/>
      <c r="Z283" s="43"/>
      <c r="AA283" s="43"/>
      <c r="AB283" s="76"/>
      <c r="AC283" s="77"/>
      <c r="AD283" s="49"/>
      <c r="AE283" s="44"/>
      <c r="AF283" s="44"/>
      <c r="AG283" s="44"/>
      <c r="AH283" s="80"/>
      <c r="AI283" s="81"/>
    </row>
    <row r="284" spans="1:35" x14ac:dyDescent="0.2">
      <c r="A284" s="41"/>
      <c r="B284" s="41"/>
      <c r="C284" s="41"/>
      <c r="D284" s="47"/>
      <c r="E284" s="63"/>
      <c r="F284" s="49"/>
      <c r="G284" s="45"/>
      <c r="H284" s="45"/>
      <c r="I284" s="45"/>
      <c r="J284" s="48"/>
      <c r="K284" s="64"/>
      <c r="L284" s="49"/>
      <c r="M284" s="46"/>
      <c r="N284" s="46"/>
      <c r="O284" s="46"/>
      <c r="P284" s="68"/>
      <c r="Q284" s="69"/>
      <c r="R284" s="49"/>
      <c r="S284" s="42"/>
      <c r="T284" s="42"/>
      <c r="U284" s="42"/>
      <c r="V284" s="72"/>
      <c r="W284" s="73"/>
      <c r="X284" s="49"/>
      <c r="Y284" s="43"/>
      <c r="Z284" s="43"/>
      <c r="AA284" s="43"/>
      <c r="AB284" s="76"/>
      <c r="AC284" s="77"/>
      <c r="AD284" s="49"/>
      <c r="AE284" s="44"/>
      <c r="AF284" s="44"/>
      <c r="AG284" s="44"/>
      <c r="AH284" s="80"/>
      <c r="AI284" s="81"/>
    </row>
    <row r="285" spans="1:35" x14ac:dyDescent="0.2">
      <c r="A285" s="41"/>
      <c r="B285" s="41"/>
      <c r="C285" s="41"/>
      <c r="D285" s="47"/>
      <c r="E285" s="63"/>
      <c r="F285" s="49"/>
      <c r="G285" s="45"/>
      <c r="H285" s="45"/>
      <c r="I285" s="45"/>
      <c r="J285" s="48"/>
      <c r="K285" s="64"/>
      <c r="L285" s="49"/>
      <c r="M285" s="46"/>
      <c r="N285" s="46"/>
      <c r="O285" s="46"/>
      <c r="P285" s="68"/>
      <c r="Q285" s="69"/>
      <c r="R285" s="49"/>
      <c r="S285" s="42"/>
      <c r="T285" s="42"/>
      <c r="U285" s="42"/>
      <c r="V285" s="72"/>
      <c r="W285" s="73"/>
      <c r="X285" s="49"/>
      <c r="Y285" s="43"/>
      <c r="Z285" s="43"/>
      <c r="AA285" s="43"/>
      <c r="AB285" s="76"/>
      <c r="AC285" s="77"/>
      <c r="AD285" s="49"/>
      <c r="AE285" s="44"/>
      <c r="AF285" s="44"/>
      <c r="AG285" s="44"/>
      <c r="AH285" s="80"/>
      <c r="AI285" s="81"/>
    </row>
    <row r="286" spans="1:35" x14ac:dyDescent="0.2">
      <c r="A286" s="41"/>
      <c r="B286" s="41"/>
      <c r="C286" s="41"/>
      <c r="D286" s="47"/>
      <c r="E286" s="63"/>
      <c r="F286" s="49"/>
      <c r="G286" s="45"/>
      <c r="H286" s="45"/>
      <c r="I286" s="45"/>
      <c r="J286" s="48"/>
      <c r="K286" s="64"/>
      <c r="L286" s="49"/>
      <c r="M286" s="46"/>
      <c r="N286" s="46"/>
      <c r="O286" s="46"/>
      <c r="P286" s="68"/>
      <c r="Q286" s="69"/>
      <c r="R286" s="49"/>
      <c r="S286" s="42"/>
      <c r="T286" s="42"/>
      <c r="U286" s="42"/>
      <c r="V286" s="72"/>
      <c r="W286" s="73"/>
      <c r="X286" s="49"/>
      <c r="Y286" s="43"/>
      <c r="Z286" s="43"/>
      <c r="AA286" s="43"/>
      <c r="AB286" s="76"/>
      <c r="AC286" s="77"/>
      <c r="AD286" s="49"/>
      <c r="AE286" s="44"/>
      <c r="AF286" s="44"/>
      <c r="AG286" s="44"/>
      <c r="AH286" s="80"/>
      <c r="AI286" s="81"/>
    </row>
    <row r="287" spans="1:35" x14ac:dyDescent="0.2">
      <c r="A287" s="41"/>
      <c r="B287" s="41"/>
      <c r="C287" s="41"/>
      <c r="D287" s="47"/>
      <c r="E287" s="63"/>
      <c r="F287" s="49"/>
      <c r="G287" s="45"/>
      <c r="H287" s="45"/>
      <c r="I287" s="45"/>
      <c r="J287" s="48"/>
      <c r="K287" s="64"/>
      <c r="L287" s="49"/>
      <c r="M287" s="46"/>
      <c r="N287" s="46"/>
      <c r="O287" s="46"/>
      <c r="P287" s="68"/>
      <c r="Q287" s="69"/>
      <c r="R287" s="49"/>
      <c r="S287" s="42"/>
      <c r="T287" s="42"/>
      <c r="U287" s="42"/>
      <c r="V287" s="72"/>
      <c r="W287" s="73"/>
      <c r="X287" s="49"/>
      <c r="Y287" s="43"/>
      <c r="Z287" s="43"/>
      <c r="AA287" s="43"/>
      <c r="AB287" s="76"/>
      <c r="AC287" s="77"/>
      <c r="AD287" s="49"/>
      <c r="AE287" s="44"/>
      <c r="AF287" s="44"/>
      <c r="AG287" s="44"/>
      <c r="AH287" s="80"/>
      <c r="AI287" s="81"/>
    </row>
    <row r="288" spans="1:35" x14ac:dyDescent="0.2">
      <c r="A288" s="41"/>
      <c r="B288" s="41"/>
      <c r="C288" s="41"/>
      <c r="D288" s="47"/>
      <c r="E288" s="63"/>
      <c r="F288" s="49"/>
      <c r="G288" s="45"/>
      <c r="H288" s="45"/>
      <c r="I288" s="45"/>
      <c r="J288" s="48"/>
      <c r="K288" s="64"/>
      <c r="L288" s="49"/>
      <c r="M288" s="46"/>
      <c r="N288" s="46"/>
      <c r="O288" s="46"/>
      <c r="P288" s="68"/>
      <c r="Q288" s="69"/>
      <c r="R288" s="49"/>
      <c r="S288" s="42"/>
      <c r="T288" s="42"/>
      <c r="U288" s="42"/>
      <c r="V288" s="72"/>
      <c r="W288" s="73"/>
      <c r="X288" s="49"/>
      <c r="Y288" s="43"/>
      <c r="Z288" s="43"/>
      <c r="AA288" s="43"/>
      <c r="AB288" s="76"/>
      <c r="AC288" s="77"/>
      <c r="AD288" s="49"/>
      <c r="AE288" s="44"/>
      <c r="AF288" s="44"/>
      <c r="AG288" s="44"/>
      <c r="AH288" s="80"/>
      <c r="AI288" s="81"/>
    </row>
    <row r="289" spans="1:35" x14ac:dyDescent="0.2">
      <c r="A289" s="41"/>
      <c r="B289" s="41"/>
      <c r="C289" s="41"/>
      <c r="D289" s="47"/>
      <c r="E289" s="63"/>
      <c r="F289" s="49"/>
      <c r="G289" s="45"/>
      <c r="H289" s="45"/>
      <c r="I289" s="45"/>
      <c r="J289" s="48"/>
      <c r="K289" s="64"/>
      <c r="L289" s="49"/>
      <c r="M289" s="46"/>
      <c r="N289" s="46"/>
      <c r="O289" s="46"/>
      <c r="P289" s="68"/>
      <c r="Q289" s="69"/>
      <c r="R289" s="49"/>
      <c r="S289" s="42"/>
      <c r="T289" s="42"/>
      <c r="U289" s="42"/>
      <c r="V289" s="72"/>
      <c r="W289" s="73"/>
      <c r="X289" s="49"/>
      <c r="Y289" s="43"/>
      <c r="Z289" s="43"/>
      <c r="AA289" s="43"/>
      <c r="AB289" s="76"/>
      <c r="AC289" s="77"/>
      <c r="AD289" s="49"/>
      <c r="AE289" s="44"/>
      <c r="AF289" s="44"/>
      <c r="AG289" s="44"/>
      <c r="AH289" s="80"/>
      <c r="AI289" s="81"/>
    </row>
    <row r="290" spans="1:35" x14ac:dyDescent="0.2">
      <c r="A290" s="41"/>
      <c r="B290" s="41"/>
      <c r="C290" s="41"/>
      <c r="D290" s="47"/>
      <c r="E290" s="63"/>
      <c r="F290" s="49"/>
      <c r="G290" s="45"/>
      <c r="H290" s="45"/>
      <c r="I290" s="45"/>
      <c r="J290" s="48"/>
      <c r="K290" s="64"/>
      <c r="L290" s="49"/>
      <c r="M290" s="46"/>
      <c r="N290" s="46"/>
      <c r="O290" s="46"/>
      <c r="P290" s="68"/>
      <c r="Q290" s="69"/>
      <c r="R290" s="49"/>
      <c r="S290" s="42"/>
      <c r="T290" s="42"/>
      <c r="U290" s="42"/>
      <c r="V290" s="72"/>
      <c r="W290" s="73"/>
      <c r="X290" s="49"/>
      <c r="Y290" s="43"/>
      <c r="Z290" s="43"/>
      <c r="AA290" s="43"/>
      <c r="AB290" s="76"/>
      <c r="AC290" s="77"/>
      <c r="AD290" s="49"/>
      <c r="AE290" s="44"/>
      <c r="AF290" s="44"/>
      <c r="AG290" s="44"/>
      <c r="AH290" s="80"/>
      <c r="AI290" s="81"/>
    </row>
    <row r="291" spans="1:35" x14ac:dyDescent="0.2">
      <c r="A291" s="41"/>
      <c r="B291" s="41"/>
      <c r="C291" s="41"/>
      <c r="D291" s="47"/>
      <c r="E291" s="63"/>
      <c r="F291" s="49"/>
      <c r="G291" s="45"/>
      <c r="H291" s="45"/>
      <c r="I291" s="45"/>
      <c r="J291" s="48"/>
      <c r="K291" s="64"/>
      <c r="L291" s="49"/>
      <c r="M291" s="46"/>
      <c r="N291" s="46"/>
      <c r="O291" s="46"/>
      <c r="P291" s="68"/>
      <c r="Q291" s="69"/>
      <c r="R291" s="49"/>
      <c r="S291" s="42"/>
      <c r="T291" s="42"/>
      <c r="U291" s="42"/>
      <c r="V291" s="72"/>
      <c r="W291" s="73"/>
      <c r="X291" s="49"/>
      <c r="Y291" s="43"/>
      <c r="Z291" s="43"/>
      <c r="AA291" s="43"/>
      <c r="AB291" s="76"/>
      <c r="AC291" s="77"/>
      <c r="AD291" s="49"/>
      <c r="AE291" s="44"/>
      <c r="AF291" s="44"/>
      <c r="AG291" s="44"/>
      <c r="AH291" s="80"/>
      <c r="AI291" s="81"/>
    </row>
    <row r="292" spans="1:35" x14ac:dyDescent="0.2">
      <c r="A292" s="41"/>
      <c r="B292" s="41"/>
      <c r="C292" s="41"/>
      <c r="D292" s="47"/>
      <c r="E292" s="63"/>
      <c r="F292" s="49"/>
      <c r="G292" s="45"/>
      <c r="H292" s="45"/>
      <c r="I292" s="45"/>
      <c r="J292" s="48"/>
      <c r="K292" s="64"/>
      <c r="L292" s="49"/>
      <c r="M292" s="46"/>
      <c r="N292" s="46"/>
      <c r="O292" s="46"/>
      <c r="P292" s="68"/>
      <c r="Q292" s="69"/>
      <c r="R292" s="49"/>
      <c r="S292" s="42"/>
      <c r="T292" s="42"/>
      <c r="U292" s="42"/>
      <c r="V292" s="72"/>
      <c r="W292" s="73"/>
      <c r="X292" s="49"/>
      <c r="Y292" s="43"/>
      <c r="Z292" s="43"/>
      <c r="AA292" s="43"/>
      <c r="AB292" s="76"/>
      <c r="AC292" s="77"/>
      <c r="AD292" s="49"/>
      <c r="AE292" s="44"/>
      <c r="AF292" s="44"/>
      <c r="AG292" s="44"/>
      <c r="AH292" s="80"/>
      <c r="AI292" s="81"/>
    </row>
    <row r="293" spans="1:35" x14ac:dyDescent="0.2">
      <c r="A293" s="41"/>
      <c r="B293" s="41"/>
      <c r="C293" s="41"/>
      <c r="D293" s="47"/>
      <c r="E293" s="63"/>
      <c r="F293" s="49"/>
      <c r="G293" s="45"/>
      <c r="H293" s="45"/>
      <c r="I293" s="45"/>
      <c r="J293" s="48"/>
      <c r="K293" s="64"/>
      <c r="L293" s="49"/>
      <c r="M293" s="46"/>
      <c r="N293" s="46"/>
      <c r="O293" s="46"/>
      <c r="P293" s="68"/>
      <c r="Q293" s="69"/>
      <c r="R293" s="49"/>
      <c r="S293" s="42"/>
      <c r="T293" s="42"/>
      <c r="U293" s="42"/>
      <c r="V293" s="72"/>
      <c r="W293" s="73"/>
      <c r="X293" s="49"/>
      <c r="Y293" s="43"/>
      <c r="Z293" s="43"/>
      <c r="AA293" s="43"/>
      <c r="AB293" s="76"/>
      <c r="AC293" s="77"/>
      <c r="AD293" s="49"/>
      <c r="AE293" s="44"/>
      <c r="AF293" s="44"/>
      <c r="AG293" s="44"/>
      <c r="AH293" s="80"/>
      <c r="AI293" s="81"/>
    </row>
    <row r="294" spans="1:35" x14ac:dyDescent="0.2">
      <c r="A294" s="41"/>
      <c r="B294" s="41"/>
      <c r="C294" s="41"/>
      <c r="D294" s="47"/>
      <c r="E294" s="63"/>
      <c r="F294" s="49"/>
      <c r="G294" s="45"/>
      <c r="H294" s="45"/>
      <c r="I294" s="45"/>
      <c r="J294" s="48"/>
      <c r="K294" s="64"/>
      <c r="L294" s="49"/>
      <c r="M294" s="46"/>
      <c r="N294" s="46"/>
      <c r="O294" s="46"/>
      <c r="P294" s="68"/>
      <c r="Q294" s="69"/>
      <c r="R294" s="49"/>
      <c r="S294" s="42"/>
      <c r="T294" s="42"/>
      <c r="U294" s="42"/>
      <c r="V294" s="72"/>
      <c r="W294" s="73"/>
      <c r="X294" s="49"/>
      <c r="Y294" s="43"/>
      <c r="Z294" s="43"/>
      <c r="AA294" s="43"/>
      <c r="AB294" s="76"/>
      <c r="AC294" s="77"/>
      <c r="AD294" s="49"/>
      <c r="AE294" s="44"/>
      <c r="AF294" s="44"/>
      <c r="AG294" s="44"/>
      <c r="AH294" s="80"/>
      <c r="AI294" s="81"/>
    </row>
    <row r="295" spans="1:35" x14ac:dyDescent="0.2">
      <c r="A295" s="41"/>
      <c r="B295" s="41"/>
      <c r="C295" s="41"/>
      <c r="D295" s="47"/>
      <c r="E295" s="63"/>
      <c r="F295" s="49"/>
      <c r="G295" s="45"/>
      <c r="H295" s="45"/>
      <c r="I295" s="45"/>
      <c r="J295" s="48"/>
      <c r="K295" s="64"/>
      <c r="L295" s="49"/>
      <c r="M295" s="46"/>
      <c r="N295" s="46"/>
      <c r="O295" s="46"/>
      <c r="P295" s="68"/>
      <c r="Q295" s="69"/>
      <c r="R295" s="49"/>
      <c r="S295" s="42"/>
      <c r="T295" s="42"/>
      <c r="U295" s="42"/>
      <c r="V295" s="72"/>
      <c r="W295" s="73"/>
      <c r="X295" s="49"/>
      <c r="Y295" s="43"/>
      <c r="Z295" s="43"/>
      <c r="AA295" s="43"/>
      <c r="AB295" s="76"/>
      <c r="AC295" s="77"/>
      <c r="AD295" s="49"/>
      <c r="AE295" s="44"/>
      <c r="AF295" s="44"/>
      <c r="AG295" s="44"/>
      <c r="AH295" s="80"/>
      <c r="AI295" s="81"/>
    </row>
    <row r="296" spans="1:35" x14ac:dyDescent="0.2">
      <c r="A296" s="41"/>
      <c r="B296" s="41"/>
      <c r="C296" s="41"/>
      <c r="D296" s="47"/>
      <c r="E296" s="63"/>
      <c r="F296" s="49"/>
      <c r="G296" s="45"/>
      <c r="H296" s="45"/>
      <c r="I296" s="45"/>
      <c r="J296" s="48"/>
      <c r="K296" s="64"/>
      <c r="L296" s="49"/>
      <c r="M296" s="46"/>
      <c r="N296" s="46"/>
      <c r="O296" s="46"/>
      <c r="P296" s="68"/>
      <c r="Q296" s="69"/>
      <c r="R296" s="49"/>
      <c r="S296" s="42"/>
      <c r="T296" s="42"/>
      <c r="U296" s="42"/>
      <c r="V296" s="72"/>
      <c r="W296" s="73"/>
      <c r="X296" s="49"/>
      <c r="Y296" s="43"/>
      <c r="Z296" s="43"/>
      <c r="AA296" s="43"/>
      <c r="AB296" s="76"/>
      <c r="AC296" s="77"/>
      <c r="AD296" s="49"/>
      <c r="AE296" s="44"/>
      <c r="AF296" s="44"/>
      <c r="AG296" s="44"/>
      <c r="AH296" s="80"/>
      <c r="AI296" s="81"/>
    </row>
    <row r="297" spans="1:35" x14ac:dyDescent="0.2">
      <c r="A297" s="41"/>
      <c r="B297" s="41"/>
      <c r="C297" s="41"/>
      <c r="D297" s="47"/>
      <c r="E297" s="63"/>
      <c r="F297" s="49"/>
      <c r="G297" s="45"/>
      <c r="H297" s="45"/>
      <c r="I297" s="45"/>
      <c r="J297" s="48"/>
      <c r="K297" s="64"/>
      <c r="L297" s="49"/>
      <c r="M297" s="46"/>
      <c r="N297" s="46"/>
      <c r="O297" s="46"/>
      <c r="P297" s="68"/>
      <c r="Q297" s="69"/>
      <c r="R297" s="49"/>
      <c r="S297" s="42"/>
      <c r="T297" s="42"/>
      <c r="U297" s="42"/>
      <c r="V297" s="72"/>
      <c r="W297" s="73"/>
      <c r="X297" s="49"/>
      <c r="Y297" s="43"/>
      <c r="Z297" s="43"/>
      <c r="AA297" s="43"/>
      <c r="AB297" s="76"/>
      <c r="AC297" s="77"/>
      <c r="AD297" s="49"/>
      <c r="AE297" s="44"/>
      <c r="AF297" s="44"/>
      <c r="AG297" s="44"/>
      <c r="AH297" s="80"/>
      <c r="AI297" s="81"/>
    </row>
    <row r="298" spans="1:35" x14ac:dyDescent="0.2">
      <c r="A298" s="41"/>
      <c r="B298" s="41"/>
      <c r="C298" s="41"/>
      <c r="D298" s="47"/>
      <c r="E298" s="63"/>
      <c r="F298" s="49"/>
      <c r="G298" s="45"/>
      <c r="H298" s="45"/>
      <c r="I298" s="45"/>
      <c r="J298" s="48"/>
      <c r="K298" s="64"/>
      <c r="L298" s="49"/>
      <c r="M298" s="46"/>
      <c r="N298" s="46"/>
      <c r="O298" s="46"/>
      <c r="P298" s="68"/>
      <c r="Q298" s="69"/>
      <c r="R298" s="49"/>
      <c r="S298" s="42"/>
      <c r="T298" s="42"/>
      <c r="U298" s="42"/>
      <c r="V298" s="72"/>
      <c r="W298" s="73"/>
      <c r="X298" s="49"/>
      <c r="Y298" s="43"/>
      <c r="Z298" s="43"/>
      <c r="AA298" s="43"/>
      <c r="AB298" s="76"/>
      <c r="AC298" s="77"/>
      <c r="AD298" s="49"/>
      <c r="AE298" s="44"/>
      <c r="AF298" s="44"/>
      <c r="AG298" s="44"/>
      <c r="AH298" s="80"/>
      <c r="AI298" s="81"/>
    </row>
    <row r="299" spans="1:35" x14ac:dyDescent="0.2">
      <c r="A299" s="41"/>
      <c r="B299" s="41"/>
      <c r="C299" s="41"/>
      <c r="D299" s="47"/>
      <c r="E299" s="63"/>
      <c r="F299" s="49"/>
      <c r="G299" s="45"/>
      <c r="H299" s="45"/>
      <c r="I299" s="45"/>
      <c r="J299" s="48"/>
      <c r="K299" s="64"/>
      <c r="L299" s="49"/>
      <c r="M299" s="46"/>
      <c r="N299" s="46"/>
      <c r="O299" s="46"/>
      <c r="P299" s="68"/>
      <c r="Q299" s="69"/>
      <c r="R299" s="49"/>
      <c r="S299" s="42"/>
      <c r="T299" s="42"/>
      <c r="U299" s="42"/>
      <c r="V299" s="72"/>
      <c r="W299" s="73"/>
      <c r="X299" s="49"/>
      <c r="Y299" s="43"/>
      <c r="Z299" s="43"/>
      <c r="AA299" s="43"/>
      <c r="AB299" s="76"/>
      <c r="AC299" s="77"/>
      <c r="AD299" s="49"/>
      <c r="AE299" s="44"/>
      <c r="AF299" s="44"/>
      <c r="AG299" s="44"/>
      <c r="AH299" s="80"/>
      <c r="AI299" s="81"/>
    </row>
    <row r="300" spans="1:35" x14ac:dyDescent="0.2">
      <c r="A300" s="41"/>
      <c r="B300" s="41"/>
      <c r="C300" s="41"/>
      <c r="D300" s="47"/>
      <c r="E300" s="63"/>
      <c r="F300" s="49"/>
      <c r="G300" s="45"/>
      <c r="H300" s="45"/>
      <c r="I300" s="45"/>
      <c r="J300" s="48"/>
      <c r="K300" s="64"/>
      <c r="L300" s="49"/>
      <c r="M300" s="46"/>
      <c r="N300" s="46"/>
      <c r="O300" s="46"/>
      <c r="P300" s="68"/>
      <c r="Q300" s="69"/>
      <c r="R300" s="49"/>
      <c r="S300" s="42"/>
      <c r="T300" s="42"/>
      <c r="U300" s="42"/>
      <c r="V300" s="72"/>
      <c r="W300" s="73"/>
      <c r="X300" s="49"/>
      <c r="Y300" s="43"/>
      <c r="Z300" s="43"/>
      <c r="AA300" s="43"/>
      <c r="AB300" s="76"/>
      <c r="AC300" s="77"/>
      <c r="AD300" s="49"/>
      <c r="AE300" s="44"/>
      <c r="AF300" s="44"/>
      <c r="AG300" s="44"/>
      <c r="AH300" s="80"/>
      <c r="AI300" s="81"/>
    </row>
    <row r="301" spans="1:35" x14ac:dyDescent="0.2">
      <c r="A301" s="41"/>
      <c r="B301" s="41"/>
      <c r="C301" s="41"/>
      <c r="D301" s="47"/>
      <c r="E301" s="63"/>
      <c r="F301" s="49"/>
      <c r="G301" s="45"/>
      <c r="H301" s="45"/>
      <c r="I301" s="45"/>
      <c r="J301" s="48"/>
      <c r="K301" s="64"/>
      <c r="L301" s="49"/>
      <c r="M301" s="46"/>
      <c r="N301" s="46"/>
      <c r="O301" s="46"/>
      <c r="P301" s="68"/>
      <c r="Q301" s="69"/>
      <c r="R301" s="49"/>
      <c r="S301" s="42"/>
      <c r="T301" s="42"/>
      <c r="U301" s="42"/>
      <c r="V301" s="72"/>
      <c r="W301" s="73"/>
      <c r="X301" s="49"/>
      <c r="Y301" s="43"/>
      <c r="Z301" s="43"/>
      <c r="AA301" s="43"/>
      <c r="AB301" s="76"/>
      <c r="AC301" s="77"/>
      <c r="AD301" s="49"/>
      <c r="AE301" s="44"/>
      <c r="AF301" s="44"/>
      <c r="AG301" s="44"/>
      <c r="AH301" s="80"/>
      <c r="AI301" s="81"/>
    </row>
    <row r="302" spans="1:35" x14ac:dyDescent="0.2">
      <c r="A302" s="41"/>
      <c r="B302" s="41"/>
      <c r="C302" s="41"/>
      <c r="D302" s="47"/>
      <c r="E302" s="63"/>
      <c r="F302" s="49"/>
      <c r="G302" s="45"/>
      <c r="H302" s="45"/>
      <c r="I302" s="45"/>
      <c r="J302" s="48"/>
      <c r="K302" s="64"/>
      <c r="L302" s="49"/>
      <c r="M302" s="46"/>
      <c r="N302" s="46"/>
      <c r="O302" s="46"/>
      <c r="P302" s="68"/>
      <c r="Q302" s="69"/>
      <c r="R302" s="49"/>
      <c r="S302" s="42"/>
      <c r="T302" s="42"/>
      <c r="U302" s="42"/>
      <c r="V302" s="72"/>
      <c r="W302" s="73"/>
      <c r="X302" s="49"/>
      <c r="Y302" s="43"/>
      <c r="Z302" s="43"/>
      <c r="AA302" s="43"/>
      <c r="AB302" s="76"/>
      <c r="AC302" s="77"/>
      <c r="AD302" s="49"/>
      <c r="AE302" s="44"/>
      <c r="AF302" s="44"/>
      <c r="AG302" s="44"/>
      <c r="AH302" s="80"/>
      <c r="AI302" s="81"/>
    </row>
    <row r="303" spans="1:35" x14ac:dyDescent="0.2">
      <c r="A303" s="41"/>
      <c r="B303" s="41"/>
      <c r="C303" s="41"/>
      <c r="D303" s="47"/>
      <c r="E303" s="63"/>
      <c r="F303" s="49"/>
      <c r="G303" s="45"/>
      <c r="H303" s="45"/>
      <c r="I303" s="45"/>
      <c r="J303" s="48"/>
      <c r="K303" s="64"/>
      <c r="L303" s="49"/>
      <c r="M303" s="46"/>
      <c r="N303" s="46"/>
      <c r="O303" s="46"/>
      <c r="P303" s="68"/>
      <c r="Q303" s="69"/>
      <c r="R303" s="49"/>
      <c r="S303" s="42"/>
      <c r="T303" s="42"/>
      <c r="U303" s="42"/>
      <c r="V303" s="72"/>
      <c r="W303" s="73"/>
      <c r="X303" s="49"/>
      <c r="Y303" s="43"/>
      <c r="Z303" s="43"/>
      <c r="AA303" s="43"/>
      <c r="AB303" s="76"/>
      <c r="AC303" s="77"/>
      <c r="AD303" s="49"/>
      <c r="AE303" s="44"/>
      <c r="AF303" s="44"/>
      <c r="AG303" s="44"/>
      <c r="AH303" s="80"/>
      <c r="AI303" s="81"/>
    </row>
    <row r="304" spans="1:35" x14ac:dyDescent="0.2">
      <c r="A304" s="41"/>
      <c r="B304" s="41"/>
      <c r="C304" s="41"/>
      <c r="D304" s="47"/>
      <c r="E304" s="63"/>
      <c r="F304" s="49"/>
      <c r="G304" s="45"/>
      <c r="H304" s="45"/>
      <c r="I304" s="45"/>
      <c r="J304" s="48"/>
      <c r="K304" s="64"/>
      <c r="L304" s="49"/>
      <c r="M304" s="46"/>
      <c r="N304" s="46"/>
      <c r="O304" s="46"/>
      <c r="P304" s="68"/>
      <c r="Q304" s="69"/>
      <c r="R304" s="49"/>
      <c r="S304" s="42"/>
      <c r="T304" s="42"/>
      <c r="U304" s="42"/>
      <c r="V304" s="72"/>
      <c r="W304" s="73"/>
      <c r="X304" s="49"/>
      <c r="Y304" s="43"/>
      <c r="Z304" s="43"/>
      <c r="AA304" s="43"/>
      <c r="AB304" s="76"/>
      <c r="AC304" s="77"/>
      <c r="AD304" s="49"/>
      <c r="AE304" s="44"/>
      <c r="AF304" s="44"/>
      <c r="AG304" s="44"/>
      <c r="AH304" s="80"/>
      <c r="AI304" s="81"/>
    </row>
    <row r="305" spans="1:35" x14ac:dyDescent="0.2">
      <c r="A305" s="41"/>
      <c r="B305" s="41"/>
      <c r="C305" s="41"/>
      <c r="D305" s="47"/>
      <c r="E305" s="63"/>
      <c r="F305" s="49"/>
      <c r="G305" s="45"/>
      <c r="H305" s="45"/>
      <c r="I305" s="45"/>
      <c r="J305" s="48"/>
      <c r="K305" s="64"/>
      <c r="L305" s="49"/>
      <c r="M305" s="46"/>
      <c r="N305" s="46"/>
      <c r="O305" s="46"/>
      <c r="P305" s="68"/>
      <c r="Q305" s="69"/>
      <c r="R305" s="49"/>
      <c r="S305" s="42"/>
      <c r="T305" s="42"/>
      <c r="U305" s="42"/>
      <c r="V305" s="72"/>
      <c r="W305" s="73"/>
      <c r="X305" s="49"/>
      <c r="Y305" s="43"/>
      <c r="Z305" s="43"/>
      <c r="AA305" s="43"/>
      <c r="AB305" s="76"/>
      <c r="AC305" s="77"/>
      <c r="AD305" s="49"/>
      <c r="AE305" s="44"/>
      <c r="AF305" s="44"/>
      <c r="AG305" s="44"/>
      <c r="AH305" s="80"/>
      <c r="AI305" s="81"/>
    </row>
    <row r="306" spans="1:35" x14ac:dyDescent="0.2">
      <c r="A306" s="41"/>
      <c r="B306" s="41"/>
      <c r="C306" s="41"/>
      <c r="D306" s="47"/>
      <c r="E306" s="63"/>
      <c r="F306" s="49"/>
      <c r="G306" s="45"/>
      <c r="H306" s="45"/>
      <c r="I306" s="45"/>
      <c r="J306" s="48"/>
      <c r="K306" s="64"/>
      <c r="L306" s="49"/>
      <c r="M306" s="46"/>
      <c r="N306" s="46"/>
      <c r="O306" s="46"/>
      <c r="P306" s="68"/>
      <c r="Q306" s="69"/>
      <c r="R306" s="49"/>
      <c r="S306" s="42"/>
      <c r="T306" s="42"/>
      <c r="U306" s="42"/>
      <c r="V306" s="72"/>
      <c r="W306" s="73"/>
      <c r="X306" s="49"/>
      <c r="Y306" s="43"/>
      <c r="Z306" s="43"/>
      <c r="AA306" s="43"/>
      <c r="AB306" s="76"/>
      <c r="AC306" s="77"/>
      <c r="AD306" s="49"/>
      <c r="AE306" s="44"/>
      <c r="AF306" s="44"/>
      <c r="AG306" s="44"/>
      <c r="AH306" s="80"/>
      <c r="AI306" s="81"/>
    </row>
    <row r="307" spans="1:35" x14ac:dyDescent="0.2">
      <c r="A307" s="41"/>
      <c r="B307" s="41"/>
      <c r="C307" s="41"/>
      <c r="D307" s="47"/>
      <c r="E307" s="63"/>
      <c r="F307" s="49"/>
      <c r="G307" s="45"/>
      <c r="H307" s="45"/>
      <c r="I307" s="45"/>
      <c r="J307" s="48"/>
      <c r="K307" s="64"/>
      <c r="L307" s="49"/>
      <c r="M307" s="46"/>
      <c r="N307" s="46"/>
      <c r="O307" s="46"/>
      <c r="P307" s="68"/>
      <c r="Q307" s="69"/>
      <c r="R307" s="49"/>
      <c r="S307" s="42"/>
      <c r="T307" s="42"/>
      <c r="U307" s="42"/>
      <c r="V307" s="72"/>
      <c r="W307" s="73"/>
      <c r="X307" s="49"/>
      <c r="Y307" s="43"/>
      <c r="Z307" s="43"/>
      <c r="AA307" s="43"/>
      <c r="AB307" s="76"/>
      <c r="AC307" s="77"/>
      <c r="AD307" s="49"/>
      <c r="AE307" s="44"/>
      <c r="AF307" s="44"/>
      <c r="AG307" s="44"/>
      <c r="AH307" s="80"/>
      <c r="AI307" s="81"/>
    </row>
    <row r="308" spans="1:35" x14ac:dyDescent="0.2">
      <c r="A308" s="41"/>
      <c r="B308" s="41"/>
      <c r="C308" s="41"/>
      <c r="D308" s="47"/>
      <c r="E308" s="63"/>
      <c r="F308" s="49"/>
      <c r="G308" s="45"/>
      <c r="H308" s="45"/>
      <c r="I308" s="45"/>
      <c r="J308" s="48"/>
      <c r="K308" s="64"/>
      <c r="L308" s="49"/>
      <c r="M308" s="46"/>
      <c r="N308" s="46"/>
      <c r="O308" s="46"/>
      <c r="P308" s="68"/>
      <c r="Q308" s="69"/>
      <c r="R308" s="49"/>
      <c r="S308" s="42"/>
      <c r="T308" s="42"/>
      <c r="U308" s="42"/>
      <c r="V308" s="72"/>
      <c r="W308" s="73"/>
      <c r="X308" s="49"/>
      <c r="Y308" s="43"/>
      <c r="Z308" s="43"/>
      <c r="AA308" s="43"/>
      <c r="AB308" s="76"/>
      <c r="AC308" s="77"/>
      <c r="AD308" s="49"/>
      <c r="AE308" s="44"/>
      <c r="AF308" s="44"/>
      <c r="AG308" s="44"/>
      <c r="AH308" s="80"/>
      <c r="AI308" s="81"/>
    </row>
    <row r="309" spans="1:35" x14ac:dyDescent="0.2">
      <c r="A309" s="41"/>
      <c r="B309" s="41"/>
      <c r="C309" s="41"/>
      <c r="D309" s="47"/>
      <c r="E309" s="63"/>
      <c r="F309" s="49"/>
      <c r="G309" s="45"/>
      <c r="H309" s="45"/>
      <c r="I309" s="45"/>
      <c r="J309" s="48"/>
      <c r="K309" s="64"/>
      <c r="L309" s="49"/>
      <c r="M309" s="46"/>
      <c r="N309" s="46"/>
      <c r="O309" s="46"/>
      <c r="P309" s="68"/>
      <c r="Q309" s="69"/>
      <c r="R309" s="49"/>
      <c r="S309" s="42"/>
      <c r="T309" s="42"/>
      <c r="U309" s="42"/>
      <c r="V309" s="72"/>
      <c r="W309" s="73"/>
      <c r="X309" s="49"/>
      <c r="Y309" s="43"/>
      <c r="Z309" s="43"/>
      <c r="AA309" s="43"/>
      <c r="AB309" s="76"/>
      <c r="AC309" s="77"/>
      <c r="AD309" s="49"/>
      <c r="AE309" s="44"/>
      <c r="AF309" s="44"/>
      <c r="AG309" s="44"/>
      <c r="AH309" s="80"/>
      <c r="AI309" s="81"/>
    </row>
    <row r="310" spans="1:35" x14ac:dyDescent="0.2">
      <c r="A310" s="41"/>
      <c r="B310" s="41"/>
      <c r="C310" s="41"/>
      <c r="D310" s="47"/>
      <c r="E310" s="63"/>
      <c r="F310" s="49"/>
      <c r="G310" s="45"/>
      <c r="H310" s="45"/>
      <c r="I310" s="45"/>
      <c r="J310" s="48"/>
      <c r="K310" s="64"/>
      <c r="L310" s="49"/>
      <c r="M310" s="46"/>
      <c r="N310" s="46"/>
      <c r="O310" s="46"/>
      <c r="P310" s="68"/>
      <c r="Q310" s="69"/>
      <c r="R310" s="49"/>
      <c r="S310" s="42"/>
      <c r="T310" s="42"/>
      <c r="U310" s="42"/>
      <c r="V310" s="72"/>
      <c r="W310" s="73"/>
      <c r="X310" s="49"/>
      <c r="Y310" s="43"/>
      <c r="Z310" s="43"/>
      <c r="AA310" s="43"/>
      <c r="AB310" s="76"/>
      <c r="AC310" s="77"/>
      <c r="AD310" s="49"/>
      <c r="AE310" s="44"/>
      <c r="AF310" s="44"/>
      <c r="AG310" s="44"/>
      <c r="AH310" s="80"/>
      <c r="AI310" s="81"/>
    </row>
    <row r="311" spans="1:35" x14ac:dyDescent="0.2">
      <c r="A311" s="41"/>
      <c r="B311" s="41"/>
      <c r="C311" s="41"/>
      <c r="D311" s="47"/>
      <c r="E311" s="63"/>
      <c r="F311" s="49"/>
      <c r="G311" s="45"/>
      <c r="H311" s="45"/>
      <c r="I311" s="45"/>
      <c r="J311" s="48"/>
      <c r="K311" s="64"/>
      <c r="L311" s="49"/>
      <c r="M311" s="46"/>
      <c r="N311" s="46"/>
      <c r="O311" s="46"/>
      <c r="P311" s="68"/>
      <c r="Q311" s="69"/>
      <c r="R311" s="49"/>
      <c r="S311" s="42"/>
      <c r="T311" s="42"/>
      <c r="U311" s="42"/>
      <c r="V311" s="72"/>
      <c r="W311" s="73"/>
      <c r="X311" s="49"/>
      <c r="Y311" s="43"/>
      <c r="Z311" s="43"/>
      <c r="AA311" s="43"/>
      <c r="AB311" s="76"/>
      <c r="AC311" s="77"/>
      <c r="AD311" s="49"/>
      <c r="AE311" s="44"/>
      <c r="AF311" s="44"/>
      <c r="AG311" s="44"/>
      <c r="AH311" s="80"/>
      <c r="AI311" s="81"/>
    </row>
    <row r="312" spans="1:35" x14ac:dyDescent="0.2">
      <c r="A312" s="41"/>
      <c r="B312" s="41"/>
      <c r="C312" s="41"/>
      <c r="D312" s="47"/>
      <c r="E312" s="63"/>
      <c r="F312" s="49"/>
      <c r="G312" s="45"/>
      <c r="H312" s="45"/>
      <c r="I312" s="45"/>
      <c r="J312" s="48"/>
      <c r="K312" s="64"/>
      <c r="L312" s="49"/>
      <c r="M312" s="46"/>
      <c r="N312" s="46"/>
      <c r="O312" s="46"/>
      <c r="P312" s="68"/>
      <c r="Q312" s="69"/>
      <c r="R312" s="49"/>
      <c r="S312" s="42"/>
      <c r="T312" s="42"/>
      <c r="U312" s="42"/>
      <c r="V312" s="72"/>
      <c r="W312" s="73"/>
      <c r="X312" s="49"/>
      <c r="Y312" s="43"/>
      <c r="Z312" s="43"/>
      <c r="AA312" s="43"/>
      <c r="AB312" s="76"/>
      <c r="AC312" s="77"/>
      <c r="AD312" s="49"/>
      <c r="AE312" s="44"/>
      <c r="AF312" s="44"/>
      <c r="AG312" s="44"/>
      <c r="AH312" s="80"/>
      <c r="AI312" s="81"/>
    </row>
    <row r="313" spans="1:35" x14ac:dyDescent="0.2">
      <c r="A313" s="41"/>
      <c r="B313" s="41"/>
      <c r="C313" s="41"/>
      <c r="D313" s="47"/>
      <c r="E313" s="63"/>
      <c r="F313" s="49"/>
      <c r="G313" s="45"/>
      <c r="H313" s="45"/>
      <c r="I313" s="45"/>
      <c r="J313" s="48"/>
      <c r="K313" s="64"/>
      <c r="L313" s="49"/>
      <c r="M313" s="46"/>
      <c r="N313" s="46"/>
      <c r="O313" s="46"/>
      <c r="P313" s="68"/>
      <c r="Q313" s="69"/>
      <c r="R313" s="49"/>
      <c r="S313" s="42"/>
      <c r="T313" s="42"/>
      <c r="U313" s="42"/>
      <c r="V313" s="72"/>
      <c r="W313" s="73"/>
      <c r="X313" s="49"/>
      <c r="Y313" s="43"/>
      <c r="Z313" s="43"/>
      <c r="AA313" s="43"/>
      <c r="AB313" s="76"/>
      <c r="AC313" s="77"/>
      <c r="AD313" s="49"/>
      <c r="AE313" s="44"/>
      <c r="AF313" s="44"/>
      <c r="AG313" s="44"/>
      <c r="AH313" s="80"/>
      <c r="AI313" s="81"/>
    </row>
    <row r="314" spans="1:35" x14ac:dyDescent="0.2">
      <c r="A314" s="41"/>
      <c r="B314" s="41"/>
      <c r="C314" s="41"/>
      <c r="D314" s="47"/>
      <c r="E314" s="63"/>
      <c r="F314" s="49"/>
      <c r="G314" s="45"/>
      <c r="H314" s="45"/>
      <c r="I314" s="45"/>
      <c r="J314" s="48"/>
      <c r="K314" s="64"/>
      <c r="L314" s="49"/>
      <c r="M314" s="46"/>
      <c r="N314" s="46"/>
      <c r="O314" s="46"/>
      <c r="P314" s="68"/>
      <c r="Q314" s="69"/>
      <c r="R314" s="49"/>
      <c r="S314" s="42"/>
      <c r="T314" s="42"/>
      <c r="U314" s="42"/>
      <c r="V314" s="72"/>
      <c r="W314" s="73"/>
      <c r="X314" s="49"/>
      <c r="Y314" s="43"/>
      <c r="Z314" s="43"/>
      <c r="AA314" s="43"/>
      <c r="AB314" s="76"/>
      <c r="AC314" s="77"/>
      <c r="AD314" s="49"/>
      <c r="AE314" s="44"/>
      <c r="AF314" s="44"/>
      <c r="AG314" s="44"/>
      <c r="AH314" s="80"/>
      <c r="AI314" s="81"/>
    </row>
    <row r="315" spans="1:35" x14ac:dyDescent="0.2">
      <c r="A315" s="41"/>
      <c r="B315" s="41"/>
      <c r="C315" s="41"/>
      <c r="D315" s="47"/>
      <c r="E315" s="63"/>
      <c r="F315" s="49"/>
      <c r="G315" s="45"/>
      <c r="H315" s="45"/>
      <c r="I315" s="45"/>
      <c r="J315" s="48"/>
      <c r="K315" s="64"/>
      <c r="L315" s="49"/>
      <c r="M315" s="46"/>
      <c r="N315" s="46"/>
      <c r="O315" s="46"/>
      <c r="P315" s="68"/>
      <c r="Q315" s="69"/>
      <c r="R315" s="49"/>
      <c r="S315" s="42"/>
      <c r="T315" s="42"/>
      <c r="U315" s="42"/>
      <c r="V315" s="72"/>
      <c r="W315" s="73"/>
      <c r="X315" s="49"/>
      <c r="Y315" s="43"/>
      <c r="Z315" s="43"/>
      <c r="AA315" s="43"/>
      <c r="AB315" s="76"/>
      <c r="AC315" s="77"/>
      <c r="AD315" s="49"/>
      <c r="AE315" s="44"/>
      <c r="AF315" s="44"/>
      <c r="AG315" s="44"/>
      <c r="AH315" s="80"/>
      <c r="AI315" s="81"/>
    </row>
    <row r="316" spans="1:35" x14ac:dyDescent="0.2">
      <c r="A316" s="41"/>
      <c r="B316" s="41"/>
      <c r="C316" s="41"/>
      <c r="D316" s="47"/>
      <c r="E316" s="63"/>
      <c r="F316" s="49"/>
      <c r="G316" s="45"/>
      <c r="H316" s="45"/>
      <c r="I316" s="45"/>
      <c r="J316" s="48"/>
      <c r="K316" s="64"/>
      <c r="L316" s="49"/>
      <c r="M316" s="46"/>
      <c r="N316" s="46"/>
      <c r="O316" s="46"/>
      <c r="P316" s="68"/>
      <c r="Q316" s="69"/>
      <c r="R316" s="49"/>
      <c r="S316" s="42"/>
      <c r="T316" s="42"/>
      <c r="U316" s="42"/>
      <c r="V316" s="72"/>
      <c r="W316" s="73"/>
      <c r="X316" s="49"/>
      <c r="Y316" s="43"/>
      <c r="Z316" s="43"/>
      <c r="AA316" s="43"/>
      <c r="AB316" s="76"/>
      <c r="AC316" s="77"/>
      <c r="AD316" s="49"/>
      <c r="AE316" s="44"/>
      <c r="AF316" s="44"/>
      <c r="AG316" s="44"/>
      <c r="AH316" s="80"/>
      <c r="AI316" s="81"/>
    </row>
    <row r="317" spans="1:35" x14ac:dyDescent="0.2">
      <c r="A317" s="41"/>
      <c r="B317" s="41"/>
      <c r="C317" s="41"/>
      <c r="D317" s="47"/>
      <c r="E317" s="63"/>
      <c r="F317" s="49"/>
      <c r="G317" s="45"/>
      <c r="H317" s="45"/>
      <c r="I317" s="45"/>
      <c r="J317" s="48"/>
      <c r="K317" s="64"/>
      <c r="L317" s="49"/>
      <c r="M317" s="46"/>
      <c r="N317" s="46"/>
      <c r="O317" s="46"/>
      <c r="P317" s="68"/>
      <c r="Q317" s="69"/>
      <c r="R317" s="49"/>
      <c r="S317" s="42"/>
      <c r="T317" s="42"/>
      <c r="U317" s="42"/>
      <c r="V317" s="72"/>
      <c r="W317" s="73"/>
      <c r="X317" s="49"/>
      <c r="Y317" s="43"/>
      <c r="Z317" s="43"/>
      <c r="AA317" s="43"/>
      <c r="AB317" s="76"/>
      <c r="AC317" s="77"/>
      <c r="AD317" s="49"/>
      <c r="AE317" s="44"/>
      <c r="AF317" s="44"/>
      <c r="AG317" s="44"/>
      <c r="AH317" s="80"/>
      <c r="AI317" s="81"/>
    </row>
    <row r="318" spans="1:35" x14ac:dyDescent="0.2">
      <c r="A318" s="41"/>
      <c r="B318" s="41"/>
      <c r="C318" s="41"/>
      <c r="D318" s="47"/>
      <c r="E318" s="63"/>
      <c r="F318" s="49"/>
      <c r="G318" s="45"/>
      <c r="H318" s="45"/>
      <c r="I318" s="45"/>
      <c r="J318" s="48"/>
      <c r="K318" s="64"/>
      <c r="L318" s="49"/>
      <c r="M318" s="46"/>
      <c r="N318" s="46"/>
      <c r="O318" s="46"/>
      <c r="P318" s="68"/>
      <c r="Q318" s="69"/>
      <c r="R318" s="49"/>
      <c r="S318" s="42"/>
      <c r="T318" s="42"/>
      <c r="U318" s="42"/>
      <c r="V318" s="72"/>
      <c r="W318" s="73"/>
      <c r="X318" s="49"/>
      <c r="Y318" s="43"/>
      <c r="Z318" s="43"/>
      <c r="AA318" s="43"/>
      <c r="AB318" s="76"/>
      <c r="AC318" s="77"/>
      <c r="AD318" s="49"/>
      <c r="AE318" s="44"/>
      <c r="AF318" s="44"/>
      <c r="AG318" s="44"/>
      <c r="AH318" s="80"/>
      <c r="AI318" s="81"/>
    </row>
    <row r="319" spans="1:35" x14ac:dyDescent="0.2">
      <c r="A319" s="41"/>
      <c r="B319" s="41"/>
      <c r="C319" s="41"/>
      <c r="D319" s="47"/>
      <c r="E319" s="63"/>
      <c r="F319" s="49"/>
      <c r="G319" s="45"/>
      <c r="H319" s="45"/>
      <c r="I319" s="45"/>
      <c r="J319" s="48"/>
      <c r="K319" s="64"/>
      <c r="L319" s="49"/>
      <c r="M319" s="46"/>
      <c r="N319" s="46"/>
      <c r="O319" s="46"/>
      <c r="P319" s="68"/>
      <c r="Q319" s="69"/>
      <c r="R319" s="49"/>
      <c r="S319" s="42"/>
      <c r="T319" s="42"/>
      <c r="U319" s="42"/>
      <c r="V319" s="72"/>
      <c r="W319" s="73"/>
      <c r="X319" s="49"/>
      <c r="Y319" s="43"/>
      <c r="Z319" s="43"/>
      <c r="AA319" s="43"/>
      <c r="AB319" s="76"/>
      <c r="AC319" s="77"/>
      <c r="AD319" s="49"/>
      <c r="AE319" s="44"/>
      <c r="AF319" s="44"/>
      <c r="AG319" s="44"/>
      <c r="AH319" s="80"/>
      <c r="AI319" s="81"/>
    </row>
    <row r="320" spans="1:35" x14ac:dyDescent="0.2">
      <c r="A320" s="41"/>
      <c r="B320" s="41"/>
      <c r="C320" s="41"/>
      <c r="D320" s="47"/>
      <c r="E320" s="63"/>
      <c r="F320" s="49"/>
      <c r="G320" s="45"/>
      <c r="H320" s="45"/>
      <c r="I320" s="45"/>
      <c r="J320" s="48"/>
      <c r="K320" s="64"/>
      <c r="L320" s="49"/>
      <c r="M320" s="46"/>
      <c r="N320" s="46"/>
      <c r="O320" s="46"/>
      <c r="P320" s="68"/>
      <c r="Q320" s="69"/>
      <c r="R320" s="49"/>
      <c r="S320" s="42"/>
      <c r="T320" s="42"/>
      <c r="U320" s="42"/>
      <c r="V320" s="72"/>
      <c r="W320" s="73"/>
      <c r="X320" s="49"/>
      <c r="Y320" s="43"/>
      <c r="Z320" s="43"/>
      <c r="AA320" s="43"/>
      <c r="AB320" s="76"/>
      <c r="AC320" s="77"/>
      <c r="AD320" s="49"/>
      <c r="AE320" s="44"/>
      <c r="AF320" s="44"/>
      <c r="AG320" s="44"/>
      <c r="AH320" s="80"/>
      <c r="AI320" s="81"/>
    </row>
    <row r="321" spans="1:35" x14ac:dyDescent="0.2">
      <c r="A321" s="41"/>
      <c r="B321" s="41"/>
      <c r="C321" s="41"/>
      <c r="D321" s="47"/>
      <c r="E321" s="63"/>
      <c r="F321" s="49"/>
      <c r="G321" s="45"/>
      <c r="H321" s="45"/>
      <c r="I321" s="45"/>
      <c r="J321" s="48"/>
      <c r="K321" s="64"/>
      <c r="L321" s="49"/>
      <c r="M321" s="46"/>
      <c r="N321" s="46"/>
      <c r="O321" s="46"/>
      <c r="P321" s="68"/>
      <c r="Q321" s="69"/>
      <c r="R321" s="49"/>
      <c r="S321" s="42"/>
      <c r="T321" s="42"/>
      <c r="U321" s="42"/>
      <c r="V321" s="72"/>
      <c r="W321" s="73"/>
      <c r="X321" s="49"/>
      <c r="Y321" s="43"/>
      <c r="Z321" s="43"/>
      <c r="AA321" s="43"/>
      <c r="AB321" s="76"/>
      <c r="AC321" s="77"/>
      <c r="AD321" s="49"/>
      <c r="AE321" s="44"/>
      <c r="AF321" s="44"/>
      <c r="AG321" s="44"/>
      <c r="AH321" s="80"/>
      <c r="AI321" s="81"/>
    </row>
    <row r="322" spans="1:35" x14ac:dyDescent="0.2">
      <c r="A322" s="41"/>
      <c r="B322" s="41"/>
      <c r="C322" s="41"/>
      <c r="D322" s="47"/>
      <c r="E322" s="63"/>
      <c r="F322" s="49"/>
      <c r="G322" s="45"/>
      <c r="H322" s="45"/>
      <c r="I322" s="45"/>
      <c r="J322" s="48"/>
      <c r="K322" s="64"/>
      <c r="L322" s="49"/>
      <c r="M322" s="46"/>
      <c r="N322" s="46"/>
      <c r="O322" s="46"/>
      <c r="P322" s="68"/>
      <c r="Q322" s="69"/>
      <c r="R322" s="49"/>
      <c r="S322" s="42"/>
      <c r="T322" s="42"/>
      <c r="U322" s="42"/>
      <c r="V322" s="72"/>
      <c r="W322" s="73"/>
      <c r="X322" s="49"/>
      <c r="Y322" s="43"/>
      <c r="Z322" s="43"/>
      <c r="AA322" s="43"/>
      <c r="AB322" s="76"/>
      <c r="AC322" s="77"/>
      <c r="AD322" s="49"/>
      <c r="AE322" s="44"/>
      <c r="AF322" s="44"/>
      <c r="AG322" s="44"/>
      <c r="AH322" s="80"/>
      <c r="AI322" s="81"/>
    </row>
    <row r="323" spans="1:35" x14ac:dyDescent="0.2">
      <c r="A323" s="41"/>
      <c r="B323" s="41"/>
      <c r="C323" s="41"/>
      <c r="D323" s="47"/>
      <c r="E323" s="63"/>
      <c r="F323" s="49"/>
      <c r="G323" s="45"/>
      <c r="H323" s="45"/>
      <c r="I323" s="45"/>
      <c r="J323" s="48"/>
      <c r="K323" s="64"/>
      <c r="L323" s="49"/>
      <c r="M323" s="46"/>
      <c r="N323" s="46"/>
      <c r="O323" s="46"/>
      <c r="P323" s="68"/>
      <c r="Q323" s="69"/>
      <c r="R323" s="49"/>
      <c r="S323" s="42"/>
      <c r="T323" s="42"/>
      <c r="U323" s="42"/>
      <c r="V323" s="72"/>
      <c r="W323" s="73"/>
      <c r="X323" s="49"/>
      <c r="Y323" s="43"/>
      <c r="Z323" s="43"/>
      <c r="AA323" s="43"/>
      <c r="AB323" s="76"/>
      <c r="AC323" s="77"/>
      <c r="AD323" s="49"/>
      <c r="AE323" s="44"/>
      <c r="AF323" s="44"/>
      <c r="AG323" s="44"/>
      <c r="AH323" s="80"/>
      <c r="AI323" s="81"/>
    </row>
    <row r="324" spans="1:35" x14ac:dyDescent="0.2">
      <c r="A324" s="41"/>
      <c r="B324" s="41"/>
      <c r="C324" s="41"/>
      <c r="D324" s="47"/>
      <c r="E324" s="63"/>
      <c r="F324" s="49"/>
      <c r="G324" s="45"/>
      <c r="H324" s="45"/>
      <c r="I324" s="45"/>
      <c r="J324" s="48"/>
      <c r="K324" s="64"/>
      <c r="L324" s="49"/>
      <c r="M324" s="46"/>
      <c r="N324" s="46"/>
      <c r="O324" s="46"/>
      <c r="P324" s="68"/>
      <c r="Q324" s="69"/>
      <c r="R324" s="49"/>
      <c r="S324" s="42"/>
      <c r="T324" s="42"/>
      <c r="U324" s="42"/>
      <c r="V324" s="72"/>
      <c r="W324" s="73"/>
      <c r="X324" s="49"/>
      <c r="Y324" s="43"/>
      <c r="Z324" s="43"/>
      <c r="AA324" s="43"/>
      <c r="AB324" s="76"/>
      <c r="AC324" s="77"/>
      <c r="AD324" s="49"/>
      <c r="AE324" s="44"/>
      <c r="AF324" s="44"/>
      <c r="AG324" s="44"/>
      <c r="AH324" s="80"/>
      <c r="AI324" s="81"/>
    </row>
    <row r="325" spans="1:35" x14ac:dyDescent="0.2">
      <c r="A325" s="41"/>
      <c r="B325" s="41"/>
      <c r="C325" s="41"/>
      <c r="D325" s="47"/>
      <c r="E325" s="63"/>
      <c r="F325" s="49"/>
      <c r="G325" s="45"/>
      <c r="H325" s="45"/>
      <c r="I325" s="45"/>
      <c r="J325" s="48"/>
      <c r="K325" s="64"/>
      <c r="L325" s="49"/>
      <c r="M325" s="46"/>
      <c r="N325" s="46"/>
      <c r="O325" s="46"/>
      <c r="P325" s="68"/>
      <c r="Q325" s="69"/>
      <c r="R325" s="49"/>
      <c r="S325" s="42"/>
      <c r="T325" s="42"/>
      <c r="U325" s="42"/>
      <c r="V325" s="72"/>
      <c r="W325" s="73"/>
      <c r="X325" s="49"/>
      <c r="Y325" s="43"/>
      <c r="Z325" s="43"/>
      <c r="AA325" s="43"/>
      <c r="AB325" s="76"/>
      <c r="AC325" s="77"/>
      <c r="AD325" s="49"/>
      <c r="AE325" s="44"/>
      <c r="AF325" s="44"/>
      <c r="AG325" s="44"/>
      <c r="AH325" s="80"/>
      <c r="AI325" s="81"/>
    </row>
    <row r="326" spans="1:35" x14ac:dyDescent="0.2">
      <c r="A326" s="41"/>
      <c r="B326" s="41"/>
      <c r="C326" s="41"/>
      <c r="D326" s="47"/>
      <c r="E326" s="63"/>
      <c r="F326" s="49"/>
      <c r="G326" s="45"/>
      <c r="H326" s="45"/>
      <c r="I326" s="45"/>
      <c r="J326" s="48"/>
      <c r="K326" s="64"/>
      <c r="L326" s="49"/>
      <c r="M326" s="46"/>
      <c r="N326" s="46"/>
      <c r="O326" s="46"/>
      <c r="P326" s="68"/>
      <c r="Q326" s="69"/>
      <c r="R326" s="49"/>
      <c r="S326" s="42"/>
      <c r="T326" s="42"/>
      <c r="U326" s="42"/>
      <c r="V326" s="72"/>
      <c r="W326" s="73"/>
      <c r="X326" s="49"/>
      <c r="Y326" s="43"/>
      <c r="Z326" s="43"/>
      <c r="AA326" s="43"/>
      <c r="AB326" s="76"/>
      <c r="AC326" s="77"/>
      <c r="AD326" s="49"/>
      <c r="AE326" s="44"/>
      <c r="AF326" s="44"/>
      <c r="AG326" s="44"/>
      <c r="AH326" s="80"/>
      <c r="AI326" s="81"/>
    </row>
    <row r="327" spans="1:35" x14ac:dyDescent="0.2">
      <c r="A327" s="41"/>
      <c r="B327" s="41"/>
      <c r="C327" s="41"/>
      <c r="D327" s="47"/>
      <c r="E327" s="63"/>
      <c r="F327" s="49"/>
      <c r="G327" s="45"/>
      <c r="H327" s="45"/>
      <c r="I327" s="45"/>
      <c r="J327" s="48"/>
      <c r="K327" s="64"/>
      <c r="L327" s="49"/>
      <c r="M327" s="46"/>
      <c r="N327" s="46"/>
      <c r="O327" s="46"/>
      <c r="P327" s="68"/>
      <c r="Q327" s="69"/>
      <c r="R327" s="49"/>
      <c r="S327" s="42"/>
      <c r="T327" s="42"/>
      <c r="U327" s="42"/>
      <c r="V327" s="72"/>
      <c r="W327" s="73"/>
      <c r="X327" s="49"/>
      <c r="Y327" s="43"/>
      <c r="Z327" s="43"/>
      <c r="AA327" s="43"/>
      <c r="AB327" s="76"/>
      <c r="AC327" s="77"/>
      <c r="AD327" s="49"/>
      <c r="AE327" s="44"/>
      <c r="AF327" s="44"/>
      <c r="AG327" s="44"/>
      <c r="AH327" s="80"/>
      <c r="AI327" s="81"/>
    </row>
    <row r="328" spans="1:35" x14ac:dyDescent="0.2">
      <c r="A328" s="41"/>
      <c r="B328" s="41"/>
      <c r="C328" s="41"/>
      <c r="D328" s="47"/>
      <c r="E328" s="63"/>
      <c r="F328" s="49"/>
      <c r="G328" s="45"/>
      <c r="H328" s="45"/>
      <c r="I328" s="45"/>
      <c r="J328" s="48"/>
      <c r="K328" s="64"/>
      <c r="L328" s="49"/>
      <c r="M328" s="46"/>
      <c r="N328" s="46"/>
      <c r="O328" s="46"/>
      <c r="P328" s="68"/>
      <c r="Q328" s="69"/>
      <c r="R328" s="49"/>
      <c r="S328" s="42"/>
      <c r="T328" s="42"/>
      <c r="U328" s="42"/>
      <c r="V328" s="72"/>
      <c r="W328" s="73"/>
      <c r="X328" s="49"/>
      <c r="Y328" s="43"/>
      <c r="Z328" s="43"/>
      <c r="AA328" s="43"/>
      <c r="AB328" s="76"/>
      <c r="AC328" s="77"/>
      <c r="AD328" s="49"/>
      <c r="AE328" s="44"/>
      <c r="AF328" s="44"/>
      <c r="AG328" s="44"/>
      <c r="AH328" s="80"/>
      <c r="AI328" s="81"/>
    </row>
    <row r="329" spans="1:35" x14ac:dyDescent="0.2">
      <c r="A329" s="41"/>
      <c r="B329" s="41"/>
      <c r="C329" s="41"/>
      <c r="D329" s="47"/>
      <c r="E329" s="63"/>
      <c r="F329" s="49"/>
      <c r="G329" s="45"/>
      <c r="H329" s="45"/>
      <c r="I329" s="45"/>
      <c r="J329" s="48"/>
      <c r="K329" s="64"/>
      <c r="L329" s="49"/>
      <c r="M329" s="46"/>
      <c r="N329" s="46"/>
      <c r="O329" s="46"/>
      <c r="P329" s="68"/>
      <c r="Q329" s="69"/>
      <c r="R329" s="49"/>
      <c r="S329" s="42"/>
      <c r="T329" s="42"/>
      <c r="U329" s="42"/>
      <c r="V329" s="72"/>
      <c r="W329" s="73"/>
      <c r="X329" s="49"/>
      <c r="Y329" s="43"/>
      <c r="Z329" s="43"/>
      <c r="AA329" s="43"/>
      <c r="AB329" s="76"/>
      <c r="AC329" s="77"/>
      <c r="AD329" s="49"/>
      <c r="AE329" s="44"/>
      <c r="AF329" s="44"/>
      <c r="AG329" s="44"/>
      <c r="AH329" s="80"/>
      <c r="AI329" s="81"/>
    </row>
    <row r="330" spans="1:35" x14ac:dyDescent="0.2">
      <c r="A330" s="41"/>
      <c r="B330" s="41"/>
      <c r="C330" s="41"/>
      <c r="D330" s="47"/>
      <c r="E330" s="63"/>
      <c r="F330" s="49"/>
      <c r="G330" s="45"/>
      <c r="H330" s="45"/>
      <c r="I330" s="45"/>
      <c r="J330" s="48"/>
      <c r="K330" s="64"/>
      <c r="L330" s="49"/>
      <c r="M330" s="46"/>
      <c r="N330" s="46"/>
      <c r="O330" s="46"/>
      <c r="P330" s="68"/>
      <c r="Q330" s="69"/>
      <c r="R330" s="49"/>
      <c r="S330" s="42"/>
      <c r="T330" s="42"/>
      <c r="U330" s="42"/>
      <c r="V330" s="72"/>
      <c r="W330" s="73"/>
      <c r="X330" s="49"/>
      <c r="Y330" s="43"/>
      <c r="Z330" s="43"/>
      <c r="AA330" s="43"/>
      <c r="AB330" s="76"/>
      <c r="AC330" s="77"/>
      <c r="AD330" s="49"/>
      <c r="AE330" s="44"/>
      <c r="AF330" s="44"/>
      <c r="AG330" s="44"/>
      <c r="AH330" s="80"/>
      <c r="AI330" s="81"/>
    </row>
    <row r="331" spans="1:35" x14ac:dyDescent="0.2">
      <c r="A331" s="41"/>
      <c r="B331" s="41"/>
      <c r="C331" s="41"/>
      <c r="D331" s="47"/>
      <c r="E331" s="63"/>
      <c r="F331" s="49"/>
      <c r="G331" s="45"/>
      <c r="H331" s="45"/>
      <c r="I331" s="45"/>
      <c r="J331" s="48"/>
      <c r="K331" s="64"/>
      <c r="L331" s="49"/>
      <c r="M331" s="46"/>
      <c r="N331" s="46"/>
      <c r="O331" s="46"/>
      <c r="P331" s="68"/>
      <c r="Q331" s="69"/>
      <c r="R331" s="49"/>
      <c r="S331" s="42"/>
      <c r="T331" s="42"/>
      <c r="U331" s="42"/>
      <c r="V331" s="72"/>
      <c r="W331" s="73"/>
      <c r="X331" s="49"/>
      <c r="Y331" s="43"/>
      <c r="Z331" s="43"/>
      <c r="AA331" s="43"/>
      <c r="AB331" s="76"/>
      <c r="AC331" s="77"/>
      <c r="AD331" s="49"/>
      <c r="AE331" s="44"/>
      <c r="AF331" s="44"/>
      <c r="AG331" s="44"/>
      <c r="AH331" s="80"/>
      <c r="AI331" s="81"/>
    </row>
    <row r="332" spans="1:35" x14ac:dyDescent="0.2">
      <c r="A332" s="41"/>
      <c r="B332" s="41"/>
      <c r="C332" s="41"/>
      <c r="D332" s="47"/>
      <c r="E332" s="63"/>
      <c r="F332" s="49"/>
      <c r="G332" s="45"/>
      <c r="H332" s="45"/>
      <c r="I332" s="45"/>
      <c r="J332" s="48"/>
      <c r="K332" s="64"/>
      <c r="L332" s="49"/>
      <c r="M332" s="46"/>
      <c r="N332" s="46"/>
      <c r="O332" s="46"/>
      <c r="P332" s="68"/>
      <c r="Q332" s="69"/>
      <c r="R332" s="49"/>
      <c r="S332" s="42"/>
      <c r="T332" s="42"/>
      <c r="U332" s="42"/>
      <c r="V332" s="72"/>
      <c r="W332" s="73"/>
      <c r="X332" s="49"/>
      <c r="Y332" s="43"/>
      <c r="Z332" s="43"/>
      <c r="AA332" s="43"/>
      <c r="AB332" s="76"/>
      <c r="AC332" s="77"/>
      <c r="AD332" s="49"/>
      <c r="AE332" s="44"/>
      <c r="AF332" s="44"/>
      <c r="AG332" s="44"/>
      <c r="AH332" s="80"/>
      <c r="AI332" s="81"/>
    </row>
    <row r="333" spans="1:35" x14ac:dyDescent="0.2">
      <c r="A333" s="41"/>
      <c r="B333" s="41"/>
      <c r="C333" s="41"/>
      <c r="D333" s="47"/>
      <c r="E333" s="63"/>
      <c r="F333" s="49"/>
      <c r="G333" s="45"/>
      <c r="H333" s="45"/>
      <c r="I333" s="45"/>
      <c r="J333" s="48"/>
      <c r="K333" s="64"/>
      <c r="L333" s="49"/>
      <c r="M333" s="46"/>
      <c r="N333" s="46"/>
      <c r="O333" s="46"/>
      <c r="P333" s="68"/>
      <c r="Q333" s="69"/>
      <c r="R333" s="49"/>
      <c r="S333" s="42"/>
      <c r="T333" s="42"/>
      <c r="U333" s="42"/>
      <c r="V333" s="72"/>
      <c r="W333" s="73"/>
      <c r="X333" s="49"/>
      <c r="Y333" s="43"/>
      <c r="Z333" s="43"/>
      <c r="AA333" s="43"/>
      <c r="AB333" s="76"/>
      <c r="AC333" s="77"/>
      <c r="AD333" s="49"/>
      <c r="AE333" s="44"/>
      <c r="AF333" s="44"/>
      <c r="AG333" s="44"/>
      <c r="AH333" s="80"/>
      <c r="AI333" s="81"/>
    </row>
    <row r="334" spans="1:35" x14ac:dyDescent="0.2">
      <c r="A334" s="41"/>
      <c r="B334" s="41"/>
      <c r="C334" s="41"/>
      <c r="D334" s="47"/>
      <c r="E334" s="63"/>
      <c r="F334" s="49"/>
      <c r="G334" s="45"/>
      <c r="H334" s="45"/>
      <c r="I334" s="45"/>
      <c r="J334" s="48"/>
      <c r="K334" s="64"/>
      <c r="L334" s="49"/>
      <c r="M334" s="46"/>
      <c r="N334" s="46"/>
      <c r="O334" s="46"/>
      <c r="P334" s="68"/>
      <c r="Q334" s="69"/>
      <c r="R334" s="49"/>
      <c r="S334" s="42"/>
      <c r="T334" s="42"/>
      <c r="U334" s="42"/>
      <c r="V334" s="72"/>
      <c r="W334" s="73"/>
      <c r="X334" s="49"/>
      <c r="Y334" s="43"/>
      <c r="Z334" s="43"/>
      <c r="AA334" s="43"/>
      <c r="AB334" s="76"/>
      <c r="AC334" s="77"/>
      <c r="AD334" s="49"/>
      <c r="AE334" s="44"/>
      <c r="AF334" s="44"/>
      <c r="AG334" s="44"/>
      <c r="AH334" s="80"/>
      <c r="AI334" s="81"/>
    </row>
    <row r="335" spans="1:35" x14ac:dyDescent="0.2">
      <c r="A335" s="41"/>
      <c r="B335" s="41"/>
      <c r="C335" s="41"/>
      <c r="D335" s="47"/>
      <c r="E335" s="63"/>
      <c r="F335" s="49"/>
      <c r="G335" s="45"/>
      <c r="H335" s="45"/>
      <c r="I335" s="45"/>
      <c r="J335" s="48"/>
      <c r="K335" s="64"/>
      <c r="L335" s="49"/>
      <c r="M335" s="46"/>
      <c r="N335" s="46"/>
      <c r="O335" s="46"/>
      <c r="P335" s="68"/>
      <c r="Q335" s="69"/>
      <c r="R335" s="49"/>
      <c r="S335" s="42"/>
      <c r="T335" s="42"/>
      <c r="U335" s="42"/>
      <c r="V335" s="72"/>
      <c r="W335" s="73"/>
      <c r="X335" s="49"/>
      <c r="Y335" s="43"/>
      <c r="Z335" s="43"/>
      <c r="AA335" s="43"/>
      <c r="AB335" s="76"/>
      <c r="AC335" s="77"/>
      <c r="AD335" s="49"/>
      <c r="AE335" s="44"/>
      <c r="AF335" s="44"/>
      <c r="AG335" s="44"/>
      <c r="AH335" s="80"/>
      <c r="AI335" s="81"/>
    </row>
    <row r="336" spans="1:35" x14ac:dyDescent="0.2">
      <c r="A336" s="41"/>
      <c r="B336" s="41"/>
      <c r="C336" s="41"/>
      <c r="D336" s="47"/>
      <c r="E336" s="63"/>
      <c r="F336" s="49"/>
      <c r="G336" s="45"/>
      <c r="H336" s="45"/>
      <c r="I336" s="45"/>
      <c r="J336" s="48"/>
      <c r="K336" s="64"/>
      <c r="L336" s="49"/>
      <c r="M336" s="46"/>
      <c r="N336" s="46"/>
      <c r="O336" s="46"/>
      <c r="P336" s="68"/>
      <c r="Q336" s="69"/>
      <c r="R336" s="49"/>
      <c r="S336" s="42"/>
      <c r="T336" s="42"/>
      <c r="U336" s="42"/>
      <c r="V336" s="72"/>
      <c r="W336" s="73"/>
      <c r="X336" s="49"/>
      <c r="Y336" s="43"/>
      <c r="Z336" s="43"/>
      <c r="AA336" s="43"/>
      <c r="AB336" s="76"/>
      <c r="AC336" s="77"/>
      <c r="AD336" s="49"/>
      <c r="AE336" s="44"/>
      <c r="AF336" s="44"/>
      <c r="AG336" s="44"/>
      <c r="AH336" s="80"/>
      <c r="AI336" s="81"/>
    </row>
    <row r="337" spans="1:35" x14ac:dyDescent="0.2">
      <c r="A337" s="41"/>
      <c r="B337" s="41"/>
      <c r="C337" s="41"/>
      <c r="D337" s="47"/>
      <c r="E337" s="63"/>
      <c r="F337" s="49"/>
      <c r="G337" s="45"/>
      <c r="H337" s="45"/>
      <c r="I337" s="45"/>
      <c r="J337" s="48"/>
      <c r="K337" s="64"/>
      <c r="L337" s="49"/>
      <c r="M337" s="46"/>
      <c r="N337" s="46"/>
      <c r="O337" s="46"/>
      <c r="P337" s="68"/>
      <c r="Q337" s="69"/>
      <c r="R337" s="49"/>
      <c r="S337" s="42"/>
      <c r="T337" s="42"/>
      <c r="U337" s="42"/>
      <c r="V337" s="72"/>
      <c r="W337" s="73"/>
      <c r="X337" s="49"/>
      <c r="Y337" s="43"/>
      <c r="Z337" s="43"/>
      <c r="AA337" s="43"/>
      <c r="AB337" s="76"/>
      <c r="AC337" s="77"/>
      <c r="AD337" s="49"/>
      <c r="AE337" s="44"/>
      <c r="AF337" s="44"/>
      <c r="AG337" s="44"/>
      <c r="AH337" s="80"/>
      <c r="AI337" s="81"/>
    </row>
    <row r="338" spans="1:35" x14ac:dyDescent="0.2">
      <c r="A338" s="41"/>
      <c r="B338" s="41"/>
      <c r="C338" s="41"/>
      <c r="D338" s="47"/>
      <c r="E338" s="63"/>
      <c r="F338" s="49"/>
      <c r="G338" s="45"/>
      <c r="H338" s="45"/>
      <c r="I338" s="45"/>
      <c r="J338" s="48"/>
      <c r="K338" s="64"/>
      <c r="L338" s="49"/>
      <c r="M338" s="46"/>
      <c r="N338" s="46"/>
      <c r="O338" s="46"/>
      <c r="P338" s="68"/>
      <c r="Q338" s="69"/>
      <c r="R338" s="49"/>
      <c r="S338" s="42"/>
      <c r="T338" s="42"/>
      <c r="U338" s="42"/>
      <c r="V338" s="72"/>
      <c r="W338" s="73"/>
      <c r="X338" s="49"/>
      <c r="Y338" s="43"/>
      <c r="Z338" s="43"/>
      <c r="AA338" s="43"/>
      <c r="AB338" s="76"/>
      <c r="AC338" s="77"/>
      <c r="AD338" s="49"/>
      <c r="AE338" s="44"/>
      <c r="AF338" s="44"/>
      <c r="AG338" s="44"/>
      <c r="AH338" s="80"/>
      <c r="AI338" s="81"/>
    </row>
    <row r="339" spans="1:35" x14ac:dyDescent="0.2">
      <c r="A339" s="41"/>
      <c r="B339" s="41"/>
      <c r="C339" s="41"/>
      <c r="D339" s="47"/>
      <c r="E339" s="63"/>
      <c r="F339" s="49"/>
      <c r="G339" s="45"/>
      <c r="H339" s="45"/>
      <c r="I339" s="45"/>
      <c r="J339" s="48"/>
      <c r="K339" s="64"/>
      <c r="L339" s="49"/>
      <c r="M339" s="46"/>
      <c r="N339" s="46"/>
      <c r="O339" s="46"/>
      <c r="P339" s="68"/>
      <c r="Q339" s="69"/>
      <c r="R339" s="49"/>
      <c r="S339" s="42"/>
      <c r="T339" s="42"/>
      <c r="U339" s="42"/>
      <c r="V339" s="72"/>
      <c r="W339" s="73"/>
      <c r="X339" s="49"/>
      <c r="Y339" s="43"/>
      <c r="Z339" s="43"/>
      <c r="AA339" s="43"/>
      <c r="AB339" s="76"/>
      <c r="AC339" s="77"/>
      <c r="AD339" s="49"/>
      <c r="AE339" s="44"/>
      <c r="AF339" s="44"/>
      <c r="AG339" s="44"/>
      <c r="AH339" s="80"/>
      <c r="AI339" s="81"/>
    </row>
    <row r="340" spans="1:35" x14ac:dyDescent="0.2">
      <c r="A340" s="41"/>
      <c r="B340" s="41"/>
      <c r="C340" s="41"/>
      <c r="D340" s="47"/>
      <c r="E340" s="63"/>
      <c r="F340" s="49"/>
      <c r="G340" s="45"/>
      <c r="H340" s="45"/>
      <c r="I340" s="45"/>
      <c r="J340" s="48"/>
      <c r="K340" s="64"/>
      <c r="L340" s="49"/>
      <c r="M340" s="46"/>
      <c r="N340" s="46"/>
      <c r="O340" s="46"/>
      <c r="P340" s="68"/>
      <c r="Q340" s="69"/>
      <c r="R340" s="49"/>
      <c r="S340" s="42"/>
      <c r="T340" s="42"/>
      <c r="U340" s="42"/>
      <c r="V340" s="72"/>
      <c r="W340" s="73"/>
      <c r="X340" s="49"/>
      <c r="Y340" s="43"/>
      <c r="Z340" s="43"/>
      <c r="AA340" s="43"/>
      <c r="AB340" s="76"/>
      <c r="AC340" s="77"/>
      <c r="AD340" s="49"/>
      <c r="AE340" s="44"/>
      <c r="AF340" s="44"/>
      <c r="AG340" s="44"/>
      <c r="AH340" s="80"/>
      <c r="AI340" s="81"/>
    </row>
    <row r="341" spans="1:35" x14ac:dyDescent="0.2">
      <c r="A341" s="41"/>
      <c r="B341" s="41"/>
      <c r="C341" s="41"/>
      <c r="D341" s="47"/>
      <c r="E341" s="63"/>
      <c r="F341" s="49"/>
      <c r="G341" s="45"/>
      <c r="H341" s="45"/>
      <c r="I341" s="45"/>
      <c r="J341" s="48"/>
      <c r="K341" s="64"/>
      <c r="L341" s="49"/>
      <c r="M341" s="46"/>
      <c r="N341" s="46"/>
      <c r="O341" s="46"/>
      <c r="P341" s="68"/>
      <c r="Q341" s="69"/>
      <c r="R341" s="49"/>
      <c r="S341" s="42"/>
      <c r="T341" s="42"/>
      <c r="U341" s="42"/>
      <c r="V341" s="72"/>
      <c r="W341" s="73"/>
      <c r="X341" s="49"/>
      <c r="Y341" s="43"/>
      <c r="Z341" s="43"/>
      <c r="AA341" s="43"/>
      <c r="AB341" s="76"/>
      <c r="AC341" s="77"/>
      <c r="AD341" s="49"/>
      <c r="AE341" s="44"/>
      <c r="AF341" s="44"/>
      <c r="AG341" s="44"/>
      <c r="AH341" s="80"/>
      <c r="AI341" s="81"/>
    </row>
    <row r="342" spans="1:35" x14ac:dyDescent="0.2">
      <c r="A342" s="41"/>
      <c r="B342" s="41"/>
      <c r="C342" s="41"/>
      <c r="D342" s="47"/>
      <c r="E342" s="63"/>
      <c r="F342" s="49"/>
      <c r="G342" s="45"/>
      <c r="H342" s="45"/>
      <c r="I342" s="45"/>
      <c r="J342" s="48"/>
      <c r="K342" s="64"/>
      <c r="L342" s="49"/>
      <c r="M342" s="46"/>
      <c r="N342" s="46"/>
      <c r="O342" s="46"/>
      <c r="P342" s="68"/>
      <c r="Q342" s="69"/>
      <c r="R342" s="49"/>
      <c r="S342" s="42"/>
      <c r="T342" s="42"/>
      <c r="U342" s="42"/>
      <c r="V342" s="72"/>
      <c r="W342" s="73"/>
      <c r="X342" s="49"/>
      <c r="Y342" s="43"/>
      <c r="Z342" s="43"/>
      <c r="AA342" s="43"/>
      <c r="AB342" s="76"/>
      <c r="AC342" s="77"/>
      <c r="AD342" s="49"/>
      <c r="AE342" s="44"/>
      <c r="AF342" s="44"/>
      <c r="AG342" s="44"/>
      <c r="AH342" s="80"/>
      <c r="AI342" s="81"/>
    </row>
    <row r="343" spans="1:35" x14ac:dyDescent="0.2">
      <c r="A343" s="41"/>
      <c r="B343" s="41"/>
      <c r="C343" s="41"/>
      <c r="D343" s="47"/>
      <c r="E343" s="63"/>
      <c r="F343" s="49"/>
      <c r="G343" s="45"/>
      <c r="H343" s="45"/>
      <c r="I343" s="45"/>
      <c r="J343" s="48"/>
      <c r="K343" s="64"/>
      <c r="L343" s="49"/>
      <c r="M343" s="46"/>
      <c r="N343" s="46"/>
      <c r="O343" s="46"/>
      <c r="P343" s="68"/>
      <c r="Q343" s="69"/>
      <c r="R343" s="49"/>
      <c r="S343" s="42"/>
      <c r="T343" s="42"/>
      <c r="U343" s="42"/>
      <c r="V343" s="72"/>
      <c r="W343" s="73"/>
      <c r="X343" s="49"/>
      <c r="Y343" s="43"/>
      <c r="Z343" s="43"/>
      <c r="AA343" s="43"/>
      <c r="AB343" s="76"/>
      <c r="AC343" s="77"/>
      <c r="AD343" s="49"/>
      <c r="AE343" s="44"/>
      <c r="AF343" s="44"/>
      <c r="AG343" s="44"/>
      <c r="AH343" s="80"/>
      <c r="AI343" s="81"/>
    </row>
    <row r="344" spans="1:35" x14ac:dyDescent="0.2">
      <c r="A344" s="41"/>
      <c r="B344" s="41"/>
      <c r="C344" s="41"/>
      <c r="D344" s="47"/>
      <c r="E344" s="63"/>
      <c r="F344" s="49"/>
      <c r="G344" s="45"/>
      <c r="H344" s="45"/>
      <c r="I344" s="45"/>
      <c r="J344" s="48"/>
      <c r="K344" s="64"/>
      <c r="L344" s="49"/>
      <c r="M344" s="46"/>
      <c r="N344" s="46"/>
      <c r="O344" s="46"/>
      <c r="P344" s="68"/>
      <c r="Q344" s="69"/>
      <c r="R344" s="49"/>
      <c r="S344" s="42"/>
      <c r="T344" s="42"/>
      <c r="U344" s="42"/>
      <c r="V344" s="72"/>
      <c r="W344" s="73"/>
      <c r="X344" s="49"/>
      <c r="Y344" s="43"/>
      <c r="Z344" s="43"/>
      <c r="AA344" s="43"/>
      <c r="AB344" s="76"/>
      <c r="AC344" s="77"/>
      <c r="AD344" s="49"/>
      <c r="AE344" s="44"/>
      <c r="AF344" s="44"/>
      <c r="AG344" s="44"/>
      <c r="AH344" s="80"/>
      <c r="AI344" s="81"/>
    </row>
    <row r="345" spans="1:35" x14ac:dyDescent="0.2">
      <c r="A345" s="41"/>
      <c r="B345" s="41"/>
      <c r="C345" s="41"/>
      <c r="D345" s="47"/>
      <c r="E345" s="63"/>
      <c r="F345" s="49"/>
      <c r="G345" s="45"/>
      <c r="H345" s="45"/>
      <c r="I345" s="45"/>
      <c r="J345" s="48"/>
      <c r="K345" s="64"/>
      <c r="L345" s="49"/>
      <c r="M345" s="46"/>
      <c r="N345" s="46"/>
      <c r="O345" s="46"/>
      <c r="P345" s="68"/>
      <c r="Q345" s="69"/>
      <c r="R345" s="49"/>
      <c r="S345" s="42"/>
      <c r="T345" s="42"/>
      <c r="U345" s="42"/>
      <c r="V345" s="72"/>
      <c r="W345" s="73"/>
      <c r="X345" s="49"/>
      <c r="Y345" s="43"/>
      <c r="Z345" s="43"/>
      <c r="AA345" s="43"/>
      <c r="AB345" s="76"/>
      <c r="AC345" s="77"/>
      <c r="AD345" s="49"/>
      <c r="AE345" s="44"/>
      <c r="AF345" s="44"/>
      <c r="AG345" s="44"/>
      <c r="AH345" s="80"/>
      <c r="AI345" s="81"/>
    </row>
    <row r="346" spans="1:35" x14ac:dyDescent="0.2">
      <c r="A346" s="41"/>
      <c r="B346" s="41"/>
      <c r="C346" s="41"/>
      <c r="D346" s="47"/>
      <c r="E346" s="63"/>
      <c r="F346" s="49"/>
      <c r="G346" s="45"/>
      <c r="H346" s="45"/>
      <c r="I346" s="45"/>
      <c r="J346" s="48"/>
      <c r="K346" s="64"/>
      <c r="L346" s="49"/>
      <c r="M346" s="46"/>
      <c r="N346" s="46"/>
      <c r="O346" s="46"/>
      <c r="P346" s="68"/>
      <c r="Q346" s="69"/>
      <c r="R346" s="49"/>
      <c r="S346" s="42"/>
      <c r="T346" s="42"/>
      <c r="U346" s="42"/>
      <c r="V346" s="72"/>
      <c r="W346" s="73"/>
      <c r="X346" s="49"/>
      <c r="Y346" s="43"/>
      <c r="Z346" s="43"/>
      <c r="AA346" s="43"/>
      <c r="AB346" s="76"/>
      <c r="AC346" s="77"/>
      <c r="AD346" s="49"/>
      <c r="AE346" s="44"/>
      <c r="AF346" s="44"/>
      <c r="AG346" s="44"/>
      <c r="AH346" s="80"/>
      <c r="AI346" s="81"/>
    </row>
    <row r="347" spans="1:35" x14ac:dyDescent="0.2">
      <c r="A347" s="41"/>
      <c r="B347" s="41"/>
      <c r="C347" s="41"/>
      <c r="D347" s="47"/>
      <c r="E347" s="63"/>
      <c r="F347" s="49"/>
      <c r="G347" s="45"/>
      <c r="H347" s="45"/>
      <c r="I347" s="45"/>
      <c r="J347" s="48"/>
      <c r="K347" s="64"/>
      <c r="L347" s="49"/>
      <c r="M347" s="46"/>
      <c r="N347" s="46"/>
      <c r="O347" s="46"/>
      <c r="P347" s="68"/>
      <c r="Q347" s="69"/>
      <c r="R347" s="49"/>
      <c r="S347" s="42"/>
      <c r="T347" s="42"/>
      <c r="U347" s="42"/>
      <c r="V347" s="72"/>
      <c r="W347" s="73"/>
      <c r="X347" s="49"/>
      <c r="Y347" s="43"/>
      <c r="Z347" s="43"/>
      <c r="AA347" s="43"/>
      <c r="AB347" s="76"/>
      <c r="AC347" s="77"/>
      <c r="AD347" s="49"/>
      <c r="AE347" s="44"/>
      <c r="AF347" s="44"/>
      <c r="AG347" s="44"/>
      <c r="AH347" s="80"/>
      <c r="AI347" s="81"/>
    </row>
    <row r="348" spans="1:35" x14ac:dyDescent="0.2">
      <c r="A348" s="41"/>
      <c r="B348" s="41"/>
      <c r="C348" s="41"/>
      <c r="D348" s="47"/>
      <c r="E348" s="63"/>
      <c r="F348" s="49"/>
      <c r="G348" s="45"/>
      <c r="H348" s="45"/>
      <c r="I348" s="45"/>
      <c r="J348" s="48"/>
      <c r="K348" s="64"/>
      <c r="L348" s="49"/>
      <c r="M348" s="46"/>
      <c r="N348" s="46"/>
      <c r="O348" s="46"/>
      <c r="P348" s="68"/>
      <c r="Q348" s="69"/>
      <c r="R348" s="49"/>
      <c r="S348" s="42"/>
      <c r="T348" s="42"/>
      <c r="U348" s="42"/>
      <c r="V348" s="72"/>
      <c r="W348" s="73"/>
      <c r="X348" s="49"/>
      <c r="Y348" s="43"/>
      <c r="Z348" s="43"/>
      <c r="AA348" s="43"/>
      <c r="AB348" s="76"/>
      <c r="AC348" s="77"/>
      <c r="AD348" s="49"/>
      <c r="AE348" s="44"/>
      <c r="AF348" s="44"/>
      <c r="AG348" s="44"/>
      <c r="AH348" s="80"/>
      <c r="AI348" s="81"/>
    </row>
    <row r="349" spans="1:35" x14ac:dyDescent="0.2">
      <c r="A349" s="41"/>
      <c r="B349" s="41"/>
      <c r="C349" s="41"/>
      <c r="D349" s="47"/>
      <c r="E349" s="63"/>
      <c r="F349" s="49"/>
      <c r="G349" s="45"/>
      <c r="H349" s="45"/>
      <c r="I349" s="45"/>
      <c r="J349" s="48"/>
      <c r="K349" s="64"/>
      <c r="L349" s="49"/>
      <c r="M349" s="46"/>
      <c r="N349" s="46"/>
      <c r="O349" s="46"/>
      <c r="P349" s="68"/>
      <c r="Q349" s="69"/>
      <c r="R349" s="49"/>
      <c r="S349" s="42"/>
      <c r="T349" s="42"/>
      <c r="U349" s="42"/>
      <c r="V349" s="72"/>
      <c r="W349" s="73"/>
      <c r="X349" s="49"/>
      <c r="Y349" s="43"/>
      <c r="Z349" s="43"/>
      <c r="AA349" s="43"/>
      <c r="AB349" s="76"/>
      <c r="AC349" s="77"/>
      <c r="AD349" s="49"/>
      <c r="AE349" s="44"/>
      <c r="AF349" s="44"/>
      <c r="AG349" s="44"/>
      <c r="AH349" s="80"/>
      <c r="AI349" s="81"/>
    </row>
    <row r="350" spans="1:35" x14ac:dyDescent="0.2">
      <c r="A350" s="41"/>
      <c r="B350" s="41"/>
      <c r="C350" s="41"/>
      <c r="D350" s="47"/>
      <c r="E350" s="63"/>
      <c r="F350" s="49"/>
      <c r="G350" s="45"/>
      <c r="H350" s="45"/>
      <c r="I350" s="45"/>
      <c r="J350" s="48"/>
      <c r="K350" s="64"/>
      <c r="L350" s="49"/>
      <c r="M350" s="46"/>
      <c r="N350" s="46"/>
      <c r="O350" s="46"/>
      <c r="P350" s="68"/>
      <c r="Q350" s="69"/>
      <c r="R350" s="49"/>
      <c r="S350" s="42"/>
      <c r="T350" s="42"/>
      <c r="U350" s="42"/>
      <c r="V350" s="72"/>
      <c r="W350" s="73"/>
      <c r="X350" s="49"/>
      <c r="Y350" s="43"/>
      <c r="Z350" s="43"/>
      <c r="AA350" s="43"/>
      <c r="AB350" s="76"/>
      <c r="AC350" s="77"/>
      <c r="AD350" s="49"/>
      <c r="AE350" s="44"/>
      <c r="AF350" s="44"/>
      <c r="AG350" s="44"/>
      <c r="AH350" s="80"/>
      <c r="AI350" s="81"/>
    </row>
    <row r="351" spans="1:35" x14ac:dyDescent="0.2">
      <c r="A351" s="41"/>
      <c r="B351" s="41"/>
      <c r="C351" s="41"/>
      <c r="D351" s="47"/>
      <c r="E351" s="63"/>
      <c r="F351" s="49"/>
      <c r="G351" s="45"/>
      <c r="H351" s="45"/>
      <c r="I351" s="45"/>
      <c r="J351" s="48"/>
      <c r="K351" s="64"/>
      <c r="L351" s="49"/>
      <c r="M351" s="46"/>
      <c r="N351" s="46"/>
      <c r="O351" s="46"/>
      <c r="P351" s="68"/>
      <c r="Q351" s="69"/>
      <c r="R351" s="49"/>
      <c r="S351" s="42"/>
      <c r="T351" s="42"/>
      <c r="U351" s="42"/>
      <c r="V351" s="72"/>
      <c r="W351" s="73"/>
      <c r="X351" s="49"/>
      <c r="Y351" s="43"/>
      <c r="Z351" s="43"/>
      <c r="AA351" s="43"/>
      <c r="AB351" s="76"/>
      <c r="AC351" s="77"/>
      <c r="AD351" s="49"/>
      <c r="AE351" s="44"/>
      <c r="AF351" s="44"/>
      <c r="AG351" s="44"/>
      <c r="AH351" s="80"/>
      <c r="AI351" s="81"/>
    </row>
    <row r="352" spans="1:35" x14ac:dyDescent="0.2">
      <c r="A352" s="41"/>
      <c r="B352" s="41"/>
      <c r="C352" s="41"/>
      <c r="D352" s="47"/>
      <c r="E352" s="63"/>
      <c r="F352" s="49"/>
      <c r="G352" s="45"/>
      <c r="H352" s="45"/>
      <c r="I352" s="45"/>
      <c r="J352" s="48"/>
      <c r="K352" s="64"/>
      <c r="L352" s="49"/>
      <c r="M352" s="46"/>
      <c r="N352" s="46"/>
      <c r="O352" s="46"/>
      <c r="P352" s="68"/>
      <c r="Q352" s="69"/>
      <c r="R352" s="49"/>
      <c r="S352" s="42"/>
      <c r="T352" s="42"/>
      <c r="U352" s="42"/>
      <c r="V352" s="72"/>
      <c r="W352" s="73"/>
      <c r="X352" s="49"/>
      <c r="Y352" s="43"/>
      <c r="Z352" s="43"/>
      <c r="AA352" s="43"/>
      <c r="AB352" s="76"/>
      <c r="AC352" s="77"/>
      <c r="AD352" s="49"/>
      <c r="AE352" s="44"/>
      <c r="AF352" s="44"/>
      <c r="AG352" s="44"/>
      <c r="AH352" s="80"/>
      <c r="AI352" s="81"/>
    </row>
    <row r="353" spans="1:35" x14ac:dyDescent="0.2">
      <c r="A353" s="41"/>
      <c r="B353" s="41"/>
      <c r="C353" s="41"/>
      <c r="D353" s="47"/>
      <c r="E353" s="63"/>
      <c r="F353" s="49"/>
      <c r="G353" s="45"/>
      <c r="H353" s="45"/>
      <c r="I353" s="45"/>
      <c r="J353" s="48"/>
      <c r="K353" s="64"/>
      <c r="L353" s="49"/>
      <c r="M353" s="46"/>
      <c r="N353" s="46"/>
      <c r="O353" s="46"/>
      <c r="P353" s="68"/>
      <c r="Q353" s="69"/>
      <c r="R353" s="49"/>
      <c r="S353" s="42"/>
      <c r="T353" s="42"/>
      <c r="U353" s="42"/>
      <c r="V353" s="72"/>
      <c r="W353" s="73"/>
      <c r="X353" s="49"/>
      <c r="Y353" s="43"/>
      <c r="Z353" s="43"/>
      <c r="AA353" s="43"/>
      <c r="AB353" s="76"/>
      <c r="AC353" s="77"/>
      <c r="AD353" s="49"/>
      <c r="AE353" s="44"/>
      <c r="AF353" s="44"/>
      <c r="AG353" s="44"/>
      <c r="AH353" s="80"/>
      <c r="AI353" s="81"/>
    </row>
    <row r="354" spans="1:35" x14ac:dyDescent="0.2">
      <c r="A354" s="41"/>
      <c r="B354" s="41"/>
      <c r="C354" s="41"/>
      <c r="D354" s="47"/>
      <c r="E354" s="63"/>
      <c r="F354" s="49"/>
      <c r="G354" s="45"/>
      <c r="H354" s="45"/>
      <c r="I354" s="45"/>
      <c r="J354" s="48"/>
      <c r="K354" s="64"/>
      <c r="L354" s="49"/>
      <c r="M354" s="46"/>
      <c r="N354" s="46"/>
      <c r="O354" s="46"/>
      <c r="P354" s="68"/>
      <c r="Q354" s="69"/>
      <c r="R354" s="49"/>
      <c r="S354" s="42"/>
      <c r="T354" s="42"/>
      <c r="U354" s="42"/>
      <c r="V354" s="72"/>
      <c r="W354" s="73"/>
      <c r="X354" s="49"/>
      <c r="Y354" s="43"/>
      <c r="Z354" s="43"/>
      <c r="AA354" s="43"/>
      <c r="AB354" s="76"/>
      <c r="AC354" s="77"/>
      <c r="AD354" s="49"/>
      <c r="AE354" s="44"/>
      <c r="AF354" s="44"/>
      <c r="AG354" s="44"/>
      <c r="AH354" s="80"/>
      <c r="AI354" s="81"/>
    </row>
    <row r="355" spans="1:35" x14ac:dyDescent="0.2">
      <c r="A355" s="41"/>
      <c r="B355" s="41"/>
      <c r="C355" s="41"/>
      <c r="D355" s="47"/>
      <c r="E355" s="63"/>
      <c r="F355" s="49"/>
      <c r="G355" s="45"/>
      <c r="H355" s="45"/>
      <c r="I355" s="45"/>
      <c r="J355" s="48"/>
      <c r="K355" s="64"/>
      <c r="L355" s="49"/>
      <c r="M355" s="46"/>
      <c r="N355" s="46"/>
      <c r="O355" s="46"/>
      <c r="P355" s="68"/>
      <c r="Q355" s="69"/>
      <c r="R355" s="49"/>
      <c r="S355" s="42"/>
      <c r="T355" s="42"/>
      <c r="U355" s="42"/>
      <c r="V355" s="72"/>
      <c r="W355" s="73"/>
      <c r="X355" s="49"/>
      <c r="Y355" s="43"/>
      <c r="Z355" s="43"/>
      <c r="AA355" s="43"/>
      <c r="AB355" s="76"/>
      <c r="AC355" s="77"/>
      <c r="AD355" s="49"/>
      <c r="AE355" s="44"/>
      <c r="AF355" s="44"/>
      <c r="AG355" s="44"/>
      <c r="AH355" s="80"/>
      <c r="AI355" s="81"/>
    </row>
    <row r="356" spans="1:35" x14ac:dyDescent="0.2">
      <c r="A356" s="41"/>
      <c r="B356" s="41"/>
      <c r="C356" s="41"/>
      <c r="D356" s="47"/>
      <c r="E356" s="63"/>
      <c r="F356" s="49"/>
      <c r="G356" s="45"/>
      <c r="H356" s="45"/>
      <c r="I356" s="45"/>
      <c r="J356" s="48"/>
      <c r="K356" s="64"/>
      <c r="L356" s="49"/>
      <c r="M356" s="46"/>
      <c r="N356" s="46"/>
      <c r="O356" s="46"/>
      <c r="P356" s="68"/>
      <c r="Q356" s="69"/>
      <c r="R356" s="49"/>
      <c r="S356" s="42"/>
      <c r="T356" s="42"/>
      <c r="U356" s="42"/>
      <c r="V356" s="72"/>
      <c r="W356" s="73"/>
      <c r="X356" s="49"/>
      <c r="Y356" s="43"/>
      <c r="Z356" s="43"/>
      <c r="AA356" s="43"/>
      <c r="AB356" s="76"/>
      <c r="AC356" s="77"/>
      <c r="AD356" s="49"/>
      <c r="AE356" s="44"/>
      <c r="AF356" s="44"/>
      <c r="AG356" s="44"/>
      <c r="AH356" s="80"/>
      <c r="AI356" s="81"/>
    </row>
    <row r="357" spans="1:35" x14ac:dyDescent="0.2">
      <c r="A357" s="41"/>
      <c r="B357" s="41"/>
      <c r="C357" s="41"/>
      <c r="D357" s="47"/>
      <c r="E357" s="63"/>
      <c r="F357" s="49"/>
      <c r="G357" s="45"/>
      <c r="H357" s="45"/>
      <c r="I357" s="45"/>
      <c r="J357" s="48"/>
      <c r="K357" s="64"/>
      <c r="L357" s="49"/>
      <c r="M357" s="46"/>
      <c r="N357" s="46"/>
      <c r="O357" s="46"/>
      <c r="P357" s="68"/>
      <c r="Q357" s="69"/>
      <c r="R357" s="49"/>
      <c r="S357" s="42"/>
      <c r="T357" s="42"/>
      <c r="U357" s="42"/>
      <c r="V357" s="72"/>
      <c r="W357" s="73"/>
      <c r="X357" s="49"/>
      <c r="Y357" s="43"/>
      <c r="Z357" s="43"/>
      <c r="AA357" s="43"/>
      <c r="AB357" s="76"/>
      <c r="AC357" s="77"/>
      <c r="AD357" s="49"/>
      <c r="AE357" s="44"/>
      <c r="AF357" s="44"/>
      <c r="AG357" s="44"/>
      <c r="AH357" s="80"/>
      <c r="AI357" s="81"/>
    </row>
    <row r="358" spans="1:35" x14ac:dyDescent="0.2">
      <c r="A358" s="41"/>
      <c r="B358" s="41"/>
      <c r="C358" s="41"/>
      <c r="D358" s="47"/>
      <c r="E358" s="63"/>
      <c r="F358" s="49"/>
      <c r="G358" s="45"/>
      <c r="H358" s="45"/>
      <c r="I358" s="45"/>
      <c r="J358" s="48"/>
      <c r="K358" s="64"/>
      <c r="L358" s="49"/>
      <c r="M358" s="46"/>
      <c r="N358" s="46"/>
      <c r="O358" s="46"/>
      <c r="P358" s="68"/>
      <c r="Q358" s="69"/>
      <c r="R358" s="49"/>
      <c r="S358" s="42"/>
      <c r="T358" s="42"/>
      <c r="U358" s="42"/>
      <c r="V358" s="72"/>
      <c r="W358" s="73"/>
      <c r="X358" s="49"/>
      <c r="Y358" s="43"/>
      <c r="Z358" s="43"/>
      <c r="AA358" s="43"/>
      <c r="AB358" s="76"/>
      <c r="AC358" s="77"/>
      <c r="AD358" s="49"/>
      <c r="AE358" s="44"/>
      <c r="AF358" s="44"/>
      <c r="AG358" s="44"/>
      <c r="AH358" s="80"/>
      <c r="AI358" s="81"/>
    </row>
    <row r="359" spans="1:35" x14ac:dyDescent="0.2">
      <c r="A359" s="41"/>
      <c r="B359" s="41"/>
      <c r="C359" s="41"/>
      <c r="D359" s="47"/>
      <c r="E359" s="63"/>
      <c r="F359" s="49"/>
      <c r="G359" s="45"/>
      <c r="H359" s="45"/>
      <c r="I359" s="45"/>
      <c r="J359" s="48"/>
      <c r="K359" s="64"/>
      <c r="L359" s="49"/>
      <c r="M359" s="46"/>
      <c r="N359" s="46"/>
      <c r="O359" s="46"/>
      <c r="P359" s="68"/>
      <c r="Q359" s="69"/>
      <c r="R359" s="49"/>
      <c r="S359" s="42"/>
      <c r="T359" s="42"/>
      <c r="U359" s="42"/>
      <c r="V359" s="72"/>
      <c r="W359" s="73"/>
      <c r="X359" s="49"/>
      <c r="Y359" s="43"/>
      <c r="Z359" s="43"/>
      <c r="AA359" s="43"/>
      <c r="AB359" s="76"/>
      <c r="AC359" s="77"/>
      <c r="AD359" s="49"/>
      <c r="AE359" s="44"/>
      <c r="AF359" s="44"/>
      <c r="AG359" s="44"/>
      <c r="AH359" s="80"/>
      <c r="AI359" s="81"/>
    </row>
    <row r="360" spans="1:35" x14ac:dyDescent="0.2">
      <c r="A360" s="41"/>
      <c r="B360" s="41"/>
      <c r="C360" s="41"/>
      <c r="D360" s="47"/>
      <c r="E360" s="63"/>
      <c r="F360" s="49"/>
      <c r="G360" s="45"/>
      <c r="H360" s="45"/>
      <c r="I360" s="45"/>
      <c r="J360" s="48"/>
      <c r="K360" s="64"/>
      <c r="L360" s="49"/>
      <c r="M360" s="46"/>
      <c r="N360" s="46"/>
      <c r="O360" s="46"/>
      <c r="P360" s="68"/>
      <c r="Q360" s="69"/>
      <c r="R360" s="49"/>
      <c r="S360" s="42"/>
      <c r="T360" s="42"/>
      <c r="U360" s="42"/>
      <c r="V360" s="72"/>
      <c r="W360" s="73"/>
      <c r="X360" s="49"/>
      <c r="Y360" s="43"/>
      <c r="Z360" s="43"/>
      <c r="AA360" s="43"/>
      <c r="AB360" s="76"/>
      <c r="AC360" s="77"/>
      <c r="AD360" s="49"/>
      <c r="AE360" s="44"/>
      <c r="AF360" s="44"/>
      <c r="AG360" s="44"/>
      <c r="AH360" s="80"/>
      <c r="AI360" s="81"/>
    </row>
    <row r="361" spans="1:35" x14ac:dyDescent="0.2">
      <c r="A361" s="41"/>
      <c r="B361" s="41"/>
      <c r="C361" s="41"/>
      <c r="D361" s="47"/>
      <c r="E361" s="63"/>
      <c r="F361" s="49"/>
      <c r="G361" s="45"/>
      <c r="H361" s="45"/>
      <c r="I361" s="45"/>
      <c r="J361" s="48"/>
      <c r="K361" s="64"/>
      <c r="L361" s="49"/>
      <c r="M361" s="46"/>
      <c r="N361" s="46"/>
      <c r="O361" s="46"/>
      <c r="P361" s="68"/>
      <c r="Q361" s="69"/>
      <c r="R361" s="49"/>
      <c r="S361" s="42"/>
      <c r="T361" s="42"/>
      <c r="U361" s="42"/>
      <c r="V361" s="72"/>
      <c r="W361" s="73"/>
      <c r="X361" s="49"/>
      <c r="Y361" s="43"/>
      <c r="Z361" s="43"/>
      <c r="AA361" s="43"/>
      <c r="AB361" s="76"/>
      <c r="AC361" s="77"/>
      <c r="AD361" s="49"/>
      <c r="AE361" s="44"/>
      <c r="AF361" s="44"/>
      <c r="AG361" s="44"/>
      <c r="AH361" s="80"/>
      <c r="AI361" s="81"/>
    </row>
    <row r="362" spans="1:35" x14ac:dyDescent="0.2">
      <c r="A362" s="41"/>
      <c r="B362" s="41"/>
      <c r="C362" s="41"/>
      <c r="D362" s="47"/>
      <c r="E362" s="63"/>
      <c r="F362" s="49"/>
      <c r="G362" s="45"/>
      <c r="H362" s="45"/>
      <c r="I362" s="45"/>
      <c r="J362" s="48"/>
      <c r="K362" s="64"/>
      <c r="L362" s="49"/>
      <c r="M362" s="46"/>
      <c r="N362" s="46"/>
      <c r="O362" s="46"/>
      <c r="P362" s="68"/>
      <c r="Q362" s="69"/>
      <c r="R362" s="49"/>
      <c r="S362" s="42"/>
      <c r="T362" s="42"/>
      <c r="U362" s="42"/>
      <c r="V362" s="72"/>
      <c r="W362" s="73"/>
      <c r="X362" s="49"/>
      <c r="Y362" s="43"/>
      <c r="Z362" s="43"/>
      <c r="AA362" s="43"/>
      <c r="AB362" s="76"/>
      <c r="AC362" s="77"/>
      <c r="AD362" s="49"/>
      <c r="AE362" s="44"/>
      <c r="AF362" s="44"/>
      <c r="AG362" s="44"/>
      <c r="AH362" s="80"/>
      <c r="AI362" s="81"/>
    </row>
    <row r="363" spans="1:35" x14ac:dyDescent="0.2">
      <c r="A363" s="41"/>
      <c r="B363" s="41"/>
      <c r="C363" s="41"/>
      <c r="D363" s="47"/>
      <c r="E363" s="63"/>
      <c r="F363" s="49"/>
      <c r="G363" s="45"/>
      <c r="H363" s="45"/>
      <c r="I363" s="45"/>
      <c r="J363" s="48"/>
      <c r="K363" s="64"/>
      <c r="L363" s="49"/>
      <c r="M363" s="46"/>
      <c r="N363" s="46"/>
      <c r="O363" s="46"/>
      <c r="P363" s="68"/>
      <c r="Q363" s="69"/>
      <c r="R363" s="49"/>
      <c r="S363" s="42"/>
      <c r="T363" s="42"/>
      <c r="U363" s="42"/>
      <c r="V363" s="72"/>
      <c r="W363" s="73"/>
      <c r="X363" s="49"/>
      <c r="Y363" s="43"/>
      <c r="Z363" s="43"/>
      <c r="AA363" s="43"/>
      <c r="AB363" s="76"/>
      <c r="AC363" s="77"/>
      <c r="AD363" s="49"/>
      <c r="AE363" s="44"/>
      <c r="AF363" s="44"/>
      <c r="AG363" s="44"/>
      <c r="AH363" s="80"/>
      <c r="AI363" s="81"/>
    </row>
    <row r="364" spans="1:35" x14ac:dyDescent="0.2">
      <c r="A364" s="41"/>
      <c r="B364" s="41"/>
      <c r="C364" s="41"/>
      <c r="D364" s="47"/>
      <c r="E364" s="63"/>
      <c r="F364" s="49"/>
      <c r="G364" s="45"/>
      <c r="H364" s="45"/>
      <c r="I364" s="45"/>
      <c r="J364" s="48"/>
      <c r="K364" s="64"/>
      <c r="L364" s="49"/>
      <c r="M364" s="46"/>
      <c r="N364" s="46"/>
      <c r="O364" s="46"/>
      <c r="P364" s="68"/>
      <c r="Q364" s="69"/>
      <c r="R364" s="49"/>
      <c r="S364" s="42"/>
      <c r="T364" s="42"/>
      <c r="U364" s="42"/>
      <c r="V364" s="72"/>
      <c r="W364" s="73"/>
      <c r="X364" s="49"/>
      <c r="Y364" s="43"/>
      <c r="Z364" s="43"/>
      <c r="AA364" s="43"/>
      <c r="AB364" s="76"/>
      <c r="AC364" s="77"/>
      <c r="AD364" s="49"/>
      <c r="AE364" s="44"/>
      <c r="AF364" s="44"/>
      <c r="AG364" s="44"/>
      <c r="AH364" s="80"/>
      <c r="AI364" s="81"/>
    </row>
    <row r="365" spans="1:35" x14ac:dyDescent="0.2">
      <c r="A365" s="41"/>
      <c r="B365" s="41"/>
      <c r="C365" s="41"/>
      <c r="D365" s="47"/>
      <c r="E365" s="63"/>
      <c r="F365" s="49"/>
      <c r="G365" s="45"/>
      <c r="H365" s="45"/>
      <c r="I365" s="45"/>
      <c r="J365" s="48"/>
      <c r="K365" s="64"/>
      <c r="L365" s="49"/>
      <c r="M365" s="46"/>
      <c r="N365" s="46"/>
      <c r="O365" s="46"/>
      <c r="P365" s="68"/>
      <c r="Q365" s="69"/>
      <c r="R365" s="49"/>
      <c r="S365" s="42"/>
      <c r="T365" s="42"/>
      <c r="U365" s="42"/>
      <c r="V365" s="72"/>
      <c r="W365" s="73"/>
      <c r="X365" s="49"/>
      <c r="Y365" s="43"/>
      <c r="Z365" s="43"/>
      <c r="AA365" s="43"/>
      <c r="AB365" s="76"/>
      <c r="AC365" s="77"/>
      <c r="AD365" s="49"/>
      <c r="AE365" s="44"/>
      <c r="AF365" s="44"/>
      <c r="AG365" s="44"/>
      <c r="AH365" s="80"/>
      <c r="AI365" s="81"/>
    </row>
    <row r="366" spans="1:35" x14ac:dyDescent="0.2">
      <c r="A366" s="41"/>
      <c r="B366" s="41"/>
      <c r="C366" s="41"/>
      <c r="D366" s="47"/>
      <c r="E366" s="63"/>
      <c r="F366" s="49"/>
      <c r="G366" s="45"/>
      <c r="H366" s="45"/>
      <c r="I366" s="45"/>
      <c r="J366" s="48"/>
      <c r="K366" s="64"/>
      <c r="L366" s="49"/>
      <c r="M366" s="46"/>
      <c r="N366" s="46"/>
      <c r="O366" s="46"/>
      <c r="P366" s="68"/>
      <c r="Q366" s="69"/>
      <c r="R366" s="49"/>
      <c r="S366" s="42"/>
      <c r="T366" s="42"/>
      <c r="U366" s="42"/>
      <c r="V366" s="72"/>
      <c r="W366" s="73"/>
      <c r="X366" s="49"/>
      <c r="Y366" s="43"/>
      <c r="Z366" s="43"/>
      <c r="AA366" s="43"/>
      <c r="AB366" s="76"/>
      <c r="AC366" s="77"/>
      <c r="AD366" s="49"/>
      <c r="AE366" s="44"/>
      <c r="AF366" s="44"/>
      <c r="AG366" s="44"/>
      <c r="AH366" s="80"/>
      <c r="AI366" s="81"/>
    </row>
    <row r="367" spans="1:35" x14ac:dyDescent="0.2">
      <c r="A367" s="41"/>
      <c r="B367" s="41"/>
      <c r="C367" s="41"/>
      <c r="D367" s="47"/>
      <c r="E367" s="63"/>
      <c r="F367" s="49"/>
      <c r="G367" s="45"/>
      <c r="H367" s="45"/>
      <c r="I367" s="45"/>
      <c r="J367" s="48"/>
      <c r="K367" s="64"/>
      <c r="L367" s="49"/>
      <c r="M367" s="46"/>
      <c r="N367" s="46"/>
      <c r="O367" s="46"/>
      <c r="P367" s="68"/>
      <c r="Q367" s="69"/>
      <c r="R367" s="49"/>
      <c r="S367" s="42"/>
      <c r="T367" s="42"/>
      <c r="U367" s="42"/>
      <c r="V367" s="72"/>
      <c r="W367" s="73"/>
      <c r="X367" s="49"/>
      <c r="Y367" s="43"/>
      <c r="Z367" s="43"/>
      <c r="AA367" s="43"/>
      <c r="AB367" s="76"/>
      <c r="AC367" s="77"/>
      <c r="AD367" s="49"/>
      <c r="AE367" s="44"/>
      <c r="AF367" s="44"/>
      <c r="AG367" s="44"/>
      <c r="AH367" s="80"/>
      <c r="AI367" s="81"/>
    </row>
    <row r="368" spans="1:35" x14ac:dyDescent="0.2">
      <c r="A368" s="41"/>
      <c r="B368" s="41"/>
      <c r="C368" s="41"/>
      <c r="D368" s="47"/>
      <c r="E368" s="63"/>
      <c r="F368" s="49"/>
      <c r="G368" s="45"/>
      <c r="H368" s="45"/>
      <c r="I368" s="45"/>
      <c r="J368" s="48"/>
      <c r="K368" s="64"/>
      <c r="L368" s="49"/>
      <c r="M368" s="46"/>
      <c r="N368" s="46"/>
      <c r="O368" s="46"/>
      <c r="P368" s="68"/>
      <c r="Q368" s="69"/>
      <c r="R368" s="49"/>
      <c r="S368" s="42"/>
      <c r="T368" s="42"/>
      <c r="U368" s="42"/>
      <c r="V368" s="72"/>
      <c r="W368" s="73"/>
      <c r="X368" s="49"/>
      <c r="Y368" s="43"/>
      <c r="Z368" s="43"/>
      <c r="AA368" s="43"/>
      <c r="AB368" s="76"/>
      <c r="AC368" s="77"/>
      <c r="AD368" s="49"/>
      <c r="AE368" s="44"/>
      <c r="AF368" s="44"/>
      <c r="AG368" s="44"/>
      <c r="AH368" s="80"/>
      <c r="AI368" s="81"/>
    </row>
    <row r="369" spans="1:35" x14ac:dyDescent="0.2">
      <c r="A369" s="41"/>
      <c r="B369" s="41"/>
      <c r="C369" s="41"/>
      <c r="D369" s="47"/>
      <c r="E369" s="63"/>
      <c r="F369" s="49"/>
      <c r="G369" s="45"/>
      <c r="H369" s="45"/>
      <c r="I369" s="45"/>
      <c r="J369" s="48"/>
      <c r="K369" s="64"/>
      <c r="L369" s="49"/>
      <c r="M369" s="46"/>
      <c r="N369" s="46"/>
      <c r="O369" s="46"/>
      <c r="P369" s="68"/>
      <c r="Q369" s="69"/>
      <c r="R369" s="49"/>
      <c r="S369" s="42"/>
      <c r="T369" s="42"/>
      <c r="U369" s="42"/>
      <c r="V369" s="72"/>
      <c r="W369" s="73"/>
      <c r="X369" s="49"/>
      <c r="Y369" s="43"/>
      <c r="Z369" s="43"/>
      <c r="AA369" s="43"/>
      <c r="AB369" s="76"/>
      <c r="AC369" s="77"/>
      <c r="AD369" s="49"/>
      <c r="AE369" s="44"/>
      <c r="AF369" s="44"/>
      <c r="AG369" s="44"/>
      <c r="AH369" s="80"/>
      <c r="AI369" s="81"/>
    </row>
    <row r="370" spans="1:35" x14ac:dyDescent="0.2">
      <c r="A370" s="41"/>
      <c r="B370" s="41"/>
      <c r="C370" s="41"/>
      <c r="D370" s="47"/>
      <c r="E370" s="63"/>
      <c r="F370" s="49"/>
      <c r="G370" s="45"/>
      <c r="H370" s="45"/>
      <c r="I370" s="45"/>
      <c r="J370" s="48"/>
      <c r="K370" s="64"/>
      <c r="L370" s="49"/>
      <c r="M370" s="46"/>
      <c r="N370" s="46"/>
      <c r="O370" s="46"/>
      <c r="P370" s="68"/>
      <c r="Q370" s="69"/>
      <c r="R370" s="49"/>
      <c r="S370" s="42"/>
      <c r="T370" s="42"/>
      <c r="U370" s="42"/>
      <c r="V370" s="72"/>
      <c r="W370" s="73"/>
      <c r="X370" s="49"/>
      <c r="Y370" s="43"/>
      <c r="Z370" s="43"/>
      <c r="AA370" s="43"/>
      <c r="AB370" s="76"/>
      <c r="AC370" s="77"/>
      <c r="AD370" s="49"/>
      <c r="AE370" s="44"/>
      <c r="AF370" s="44"/>
      <c r="AG370" s="44"/>
      <c r="AH370" s="80"/>
      <c r="AI370" s="81"/>
    </row>
    <row r="371" spans="1:35" x14ac:dyDescent="0.2">
      <c r="A371" s="41"/>
      <c r="B371" s="41"/>
      <c r="C371" s="41"/>
      <c r="D371" s="47"/>
      <c r="E371" s="63"/>
      <c r="F371" s="49"/>
      <c r="G371" s="45"/>
      <c r="H371" s="45"/>
      <c r="I371" s="45"/>
      <c r="J371" s="48"/>
      <c r="K371" s="64"/>
      <c r="L371" s="49"/>
      <c r="M371" s="46"/>
      <c r="N371" s="46"/>
      <c r="O371" s="46"/>
      <c r="P371" s="68"/>
      <c r="Q371" s="69"/>
      <c r="R371" s="49"/>
      <c r="S371" s="42"/>
      <c r="T371" s="42"/>
      <c r="U371" s="42"/>
      <c r="V371" s="72"/>
      <c r="W371" s="73"/>
      <c r="X371" s="49"/>
      <c r="Y371" s="43"/>
      <c r="Z371" s="43"/>
      <c r="AA371" s="43"/>
      <c r="AB371" s="76"/>
      <c r="AC371" s="77"/>
      <c r="AD371" s="49"/>
      <c r="AE371" s="44"/>
      <c r="AF371" s="44"/>
      <c r="AG371" s="44"/>
      <c r="AH371" s="80"/>
      <c r="AI371" s="81"/>
    </row>
    <row r="372" spans="1:35" x14ac:dyDescent="0.2">
      <c r="A372" s="41"/>
      <c r="B372" s="41"/>
      <c r="C372" s="41"/>
      <c r="D372" s="47"/>
      <c r="E372" s="63"/>
      <c r="F372" s="49"/>
      <c r="G372" s="45"/>
      <c r="H372" s="45"/>
      <c r="I372" s="45"/>
      <c r="J372" s="48"/>
      <c r="K372" s="64"/>
      <c r="L372" s="49"/>
      <c r="M372" s="46"/>
      <c r="N372" s="46"/>
      <c r="O372" s="46"/>
      <c r="P372" s="68"/>
      <c r="Q372" s="69"/>
      <c r="R372" s="49"/>
      <c r="S372" s="42"/>
      <c r="T372" s="42"/>
      <c r="U372" s="42"/>
      <c r="V372" s="72"/>
      <c r="W372" s="73"/>
      <c r="X372" s="49"/>
      <c r="Y372" s="43"/>
      <c r="Z372" s="43"/>
      <c r="AA372" s="43"/>
      <c r="AB372" s="76"/>
      <c r="AC372" s="77"/>
      <c r="AD372" s="49"/>
      <c r="AE372" s="44"/>
      <c r="AF372" s="44"/>
      <c r="AG372" s="44"/>
      <c r="AH372" s="80"/>
      <c r="AI372" s="81"/>
    </row>
    <row r="373" spans="1:35" x14ac:dyDescent="0.2">
      <c r="A373" s="41"/>
      <c r="B373" s="41"/>
      <c r="C373" s="41"/>
      <c r="D373" s="47"/>
      <c r="E373" s="63"/>
      <c r="F373" s="49"/>
      <c r="G373" s="45"/>
      <c r="H373" s="45"/>
      <c r="I373" s="45"/>
      <c r="J373" s="48"/>
      <c r="K373" s="64"/>
      <c r="L373" s="49"/>
      <c r="M373" s="46"/>
      <c r="N373" s="46"/>
      <c r="O373" s="46"/>
      <c r="P373" s="68"/>
      <c r="Q373" s="69"/>
      <c r="R373" s="49"/>
      <c r="S373" s="42"/>
      <c r="T373" s="42"/>
      <c r="U373" s="42"/>
      <c r="V373" s="72"/>
      <c r="W373" s="73"/>
      <c r="X373" s="49"/>
      <c r="Y373" s="43"/>
      <c r="Z373" s="43"/>
      <c r="AA373" s="43"/>
      <c r="AB373" s="76"/>
      <c r="AC373" s="77"/>
      <c r="AD373" s="49"/>
      <c r="AE373" s="44"/>
      <c r="AF373" s="44"/>
      <c r="AG373" s="44"/>
      <c r="AH373" s="80"/>
      <c r="AI373" s="81"/>
    </row>
    <row r="374" spans="1:35" x14ac:dyDescent="0.2">
      <c r="A374" s="41"/>
      <c r="B374" s="41"/>
      <c r="C374" s="41"/>
      <c r="D374" s="47"/>
      <c r="E374" s="63"/>
      <c r="F374" s="49"/>
      <c r="G374" s="45"/>
      <c r="H374" s="45"/>
      <c r="I374" s="45"/>
      <c r="J374" s="48"/>
      <c r="K374" s="64"/>
      <c r="L374" s="49"/>
      <c r="M374" s="46"/>
      <c r="N374" s="46"/>
      <c r="O374" s="46"/>
      <c r="P374" s="68"/>
      <c r="Q374" s="69"/>
      <c r="R374" s="49"/>
      <c r="S374" s="42"/>
      <c r="T374" s="42"/>
      <c r="U374" s="42"/>
      <c r="V374" s="72"/>
      <c r="W374" s="73"/>
      <c r="X374" s="49"/>
      <c r="Y374" s="43"/>
      <c r="Z374" s="43"/>
      <c r="AA374" s="43"/>
      <c r="AB374" s="76"/>
      <c r="AC374" s="77"/>
      <c r="AD374" s="49"/>
      <c r="AE374" s="44"/>
      <c r="AF374" s="44"/>
      <c r="AG374" s="44"/>
      <c r="AH374" s="80"/>
      <c r="AI374" s="81"/>
    </row>
    <row r="375" spans="1:35" x14ac:dyDescent="0.2">
      <c r="A375" s="41"/>
      <c r="B375" s="41"/>
      <c r="C375" s="41"/>
      <c r="D375" s="47"/>
      <c r="E375" s="63"/>
      <c r="F375" s="49"/>
      <c r="G375" s="45"/>
      <c r="H375" s="45"/>
      <c r="I375" s="45"/>
      <c r="J375" s="48"/>
      <c r="K375" s="64"/>
      <c r="L375" s="49"/>
      <c r="M375" s="46"/>
      <c r="N375" s="46"/>
      <c r="O375" s="46"/>
      <c r="P375" s="68"/>
      <c r="Q375" s="69"/>
      <c r="R375" s="49"/>
      <c r="S375" s="42"/>
      <c r="T375" s="42"/>
      <c r="U375" s="42"/>
      <c r="V375" s="72"/>
      <c r="W375" s="73"/>
      <c r="X375" s="49"/>
      <c r="Y375" s="43"/>
      <c r="Z375" s="43"/>
      <c r="AA375" s="43"/>
      <c r="AB375" s="76"/>
      <c r="AC375" s="77"/>
      <c r="AD375" s="49"/>
      <c r="AE375" s="44"/>
      <c r="AF375" s="44"/>
      <c r="AG375" s="44"/>
      <c r="AH375" s="80"/>
      <c r="AI375" s="81"/>
    </row>
    <row r="376" spans="1:35" x14ac:dyDescent="0.2">
      <c r="A376" s="41"/>
      <c r="B376" s="41"/>
      <c r="C376" s="41"/>
      <c r="D376" s="47"/>
      <c r="E376" s="63"/>
      <c r="F376" s="49"/>
      <c r="G376" s="45"/>
      <c r="H376" s="45"/>
      <c r="I376" s="45"/>
      <c r="J376" s="48"/>
      <c r="K376" s="64"/>
      <c r="L376" s="49"/>
      <c r="M376" s="46"/>
      <c r="N376" s="46"/>
      <c r="O376" s="46"/>
      <c r="P376" s="68"/>
      <c r="Q376" s="69"/>
      <c r="R376" s="49"/>
      <c r="S376" s="42"/>
      <c r="T376" s="42"/>
      <c r="U376" s="42"/>
      <c r="V376" s="72"/>
      <c r="W376" s="73"/>
      <c r="X376" s="49"/>
      <c r="Y376" s="43"/>
      <c r="Z376" s="43"/>
      <c r="AA376" s="43"/>
      <c r="AB376" s="76"/>
      <c r="AC376" s="77"/>
      <c r="AD376" s="49"/>
      <c r="AE376" s="44"/>
      <c r="AF376" s="44"/>
      <c r="AG376" s="44"/>
      <c r="AH376" s="80"/>
      <c r="AI376" s="81"/>
    </row>
    <row r="377" spans="1:35" x14ac:dyDescent="0.2">
      <c r="A377" s="41"/>
      <c r="B377" s="41"/>
      <c r="C377" s="41"/>
      <c r="D377" s="47"/>
      <c r="E377" s="63"/>
      <c r="F377" s="49"/>
      <c r="G377" s="45"/>
      <c r="H377" s="45"/>
      <c r="I377" s="45"/>
      <c r="J377" s="48"/>
      <c r="K377" s="64"/>
      <c r="L377" s="49"/>
      <c r="M377" s="46"/>
      <c r="N377" s="46"/>
      <c r="O377" s="46"/>
      <c r="P377" s="68"/>
      <c r="Q377" s="69"/>
      <c r="R377" s="49"/>
      <c r="S377" s="42"/>
      <c r="T377" s="42"/>
      <c r="U377" s="42"/>
      <c r="V377" s="72"/>
      <c r="W377" s="73"/>
      <c r="X377" s="49"/>
      <c r="Y377" s="43"/>
      <c r="Z377" s="43"/>
      <c r="AA377" s="43"/>
      <c r="AB377" s="76"/>
      <c r="AC377" s="77"/>
      <c r="AD377" s="49"/>
      <c r="AE377" s="44"/>
      <c r="AF377" s="44"/>
      <c r="AG377" s="44"/>
      <c r="AH377" s="80"/>
      <c r="AI377" s="81"/>
    </row>
    <row r="378" spans="1:35" x14ac:dyDescent="0.2">
      <c r="A378" s="41"/>
      <c r="B378" s="41"/>
      <c r="C378" s="41"/>
      <c r="D378" s="47"/>
      <c r="E378" s="63"/>
      <c r="F378" s="49"/>
      <c r="G378" s="45"/>
      <c r="H378" s="45"/>
      <c r="I378" s="45"/>
      <c r="J378" s="48"/>
      <c r="K378" s="64"/>
      <c r="L378" s="49"/>
      <c r="M378" s="46"/>
      <c r="N378" s="46"/>
      <c r="O378" s="46"/>
      <c r="P378" s="68"/>
      <c r="Q378" s="69"/>
      <c r="R378" s="49"/>
      <c r="S378" s="42"/>
      <c r="T378" s="42"/>
      <c r="U378" s="42"/>
      <c r="V378" s="72"/>
      <c r="W378" s="73"/>
      <c r="X378" s="49"/>
      <c r="Y378" s="43"/>
      <c r="Z378" s="43"/>
      <c r="AA378" s="43"/>
      <c r="AB378" s="76"/>
      <c r="AC378" s="77"/>
      <c r="AD378" s="49"/>
      <c r="AE378" s="44"/>
      <c r="AF378" s="44"/>
      <c r="AG378" s="44"/>
      <c r="AH378" s="80"/>
      <c r="AI378" s="81"/>
    </row>
    <row r="379" spans="1:35" x14ac:dyDescent="0.2">
      <c r="A379" s="41"/>
      <c r="B379" s="41"/>
      <c r="C379" s="41"/>
      <c r="D379" s="47"/>
      <c r="E379" s="63"/>
      <c r="F379" s="49"/>
      <c r="G379" s="45"/>
      <c r="H379" s="45"/>
      <c r="I379" s="45"/>
      <c r="J379" s="48"/>
      <c r="K379" s="64"/>
      <c r="L379" s="49"/>
      <c r="M379" s="46"/>
      <c r="N379" s="46"/>
      <c r="O379" s="46"/>
      <c r="P379" s="68"/>
      <c r="Q379" s="69"/>
      <c r="R379" s="49"/>
      <c r="S379" s="42"/>
      <c r="T379" s="42"/>
      <c r="U379" s="42"/>
      <c r="V379" s="72"/>
      <c r="W379" s="73"/>
      <c r="X379" s="49"/>
      <c r="Y379" s="43"/>
      <c r="Z379" s="43"/>
      <c r="AA379" s="43"/>
      <c r="AB379" s="76"/>
      <c r="AC379" s="77"/>
      <c r="AD379" s="49"/>
      <c r="AE379" s="44"/>
      <c r="AF379" s="44"/>
      <c r="AG379" s="44"/>
      <c r="AH379" s="80"/>
      <c r="AI379" s="81"/>
    </row>
    <row r="380" spans="1:35" x14ac:dyDescent="0.2">
      <c r="A380" s="41"/>
      <c r="B380" s="41"/>
      <c r="C380" s="41"/>
      <c r="D380" s="47"/>
      <c r="E380" s="63"/>
      <c r="F380" s="49"/>
      <c r="G380" s="45"/>
      <c r="H380" s="45"/>
      <c r="I380" s="45"/>
      <c r="J380" s="48"/>
      <c r="K380" s="64"/>
      <c r="L380" s="49"/>
      <c r="M380" s="46"/>
      <c r="N380" s="46"/>
      <c r="O380" s="46"/>
      <c r="P380" s="68"/>
      <c r="Q380" s="69"/>
      <c r="R380" s="49"/>
      <c r="S380" s="42"/>
      <c r="T380" s="42"/>
      <c r="U380" s="42"/>
      <c r="V380" s="72"/>
      <c r="W380" s="73"/>
      <c r="X380" s="49"/>
      <c r="Y380" s="43"/>
      <c r="Z380" s="43"/>
      <c r="AA380" s="43"/>
      <c r="AB380" s="76"/>
      <c r="AC380" s="77"/>
      <c r="AD380" s="49"/>
      <c r="AE380" s="44"/>
      <c r="AF380" s="44"/>
      <c r="AG380" s="44"/>
      <c r="AH380" s="80"/>
      <c r="AI380" s="81"/>
    </row>
    <row r="381" spans="1:35" x14ac:dyDescent="0.2">
      <c r="A381" s="41"/>
      <c r="B381" s="41"/>
      <c r="C381" s="41"/>
      <c r="D381" s="47"/>
      <c r="E381" s="63"/>
      <c r="F381" s="49"/>
      <c r="G381" s="45"/>
      <c r="H381" s="45"/>
      <c r="I381" s="45"/>
      <c r="J381" s="48"/>
      <c r="K381" s="64"/>
      <c r="L381" s="49"/>
      <c r="M381" s="46"/>
      <c r="N381" s="46"/>
      <c r="O381" s="46"/>
      <c r="P381" s="68"/>
      <c r="Q381" s="69"/>
      <c r="R381" s="49"/>
      <c r="S381" s="42"/>
      <c r="T381" s="42"/>
      <c r="U381" s="42"/>
      <c r="V381" s="72"/>
      <c r="W381" s="73"/>
      <c r="X381" s="49"/>
      <c r="Y381" s="43"/>
      <c r="Z381" s="43"/>
      <c r="AA381" s="43"/>
      <c r="AB381" s="76"/>
      <c r="AC381" s="77"/>
      <c r="AD381" s="49"/>
      <c r="AE381" s="44"/>
      <c r="AF381" s="44"/>
      <c r="AG381" s="44"/>
      <c r="AH381" s="80"/>
      <c r="AI381" s="81"/>
    </row>
    <row r="382" spans="1:35" x14ac:dyDescent="0.2">
      <c r="A382" s="41"/>
      <c r="B382" s="41"/>
      <c r="C382" s="41"/>
      <c r="D382" s="47"/>
      <c r="E382" s="63"/>
      <c r="F382" s="49"/>
      <c r="G382" s="45"/>
      <c r="H382" s="45"/>
      <c r="I382" s="45"/>
      <c r="J382" s="48"/>
      <c r="K382" s="64"/>
      <c r="L382" s="49"/>
      <c r="M382" s="46"/>
      <c r="N382" s="46"/>
      <c r="O382" s="46"/>
      <c r="P382" s="68"/>
      <c r="Q382" s="69"/>
      <c r="R382" s="49"/>
      <c r="S382" s="42"/>
      <c r="T382" s="42"/>
      <c r="U382" s="42"/>
      <c r="V382" s="72"/>
      <c r="W382" s="73"/>
      <c r="X382" s="49"/>
      <c r="Y382" s="43"/>
      <c r="Z382" s="43"/>
      <c r="AA382" s="43"/>
      <c r="AB382" s="76"/>
      <c r="AC382" s="77"/>
      <c r="AD382" s="49"/>
      <c r="AE382" s="44"/>
      <c r="AF382" s="44"/>
      <c r="AG382" s="44"/>
      <c r="AH382" s="80"/>
      <c r="AI382" s="81"/>
    </row>
    <row r="383" spans="1:35" x14ac:dyDescent="0.2">
      <c r="A383" s="41"/>
      <c r="B383" s="41"/>
      <c r="C383" s="41"/>
      <c r="D383" s="47"/>
      <c r="E383" s="63"/>
      <c r="F383" s="49"/>
      <c r="G383" s="45"/>
      <c r="H383" s="45"/>
      <c r="I383" s="45"/>
      <c r="J383" s="48"/>
      <c r="K383" s="64"/>
      <c r="L383" s="49"/>
      <c r="M383" s="46"/>
      <c r="N383" s="46"/>
      <c r="O383" s="46"/>
      <c r="P383" s="68"/>
      <c r="Q383" s="69"/>
      <c r="R383" s="49"/>
      <c r="S383" s="42"/>
      <c r="T383" s="42"/>
      <c r="U383" s="42"/>
      <c r="V383" s="72"/>
      <c r="W383" s="73"/>
      <c r="X383" s="49"/>
      <c r="Y383" s="43"/>
      <c r="Z383" s="43"/>
      <c r="AA383" s="43"/>
      <c r="AB383" s="76"/>
      <c r="AC383" s="77"/>
      <c r="AD383" s="49"/>
      <c r="AE383" s="44"/>
      <c r="AF383" s="44"/>
      <c r="AG383" s="44"/>
      <c r="AH383" s="80"/>
      <c r="AI383" s="81"/>
    </row>
    <row r="384" spans="1:35" x14ac:dyDescent="0.2">
      <c r="A384" s="41"/>
      <c r="B384" s="41"/>
      <c r="C384" s="41"/>
      <c r="D384" s="47"/>
      <c r="E384" s="63"/>
      <c r="F384" s="49"/>
      <c r="G384" s="45"/>
      <c r="H384" s="45"/>
      <c r="I384" s="45"/>
      <c r="J384" s="48"/>
      <c r="K384" s="64"/>
      <c r="L384" s="49"/>
      <c r="M384" s="46"/>
      <c r="N384" s="46"/>
      <c r="O384" s="46"/>
      <c r="P384" s="68"/>
      <c r="Q384" s="69"/>
      <c r="R384" s="49"/>
      <c r="S384" s="42"/>
      <c r="T384" s="42"/>
      <c r="U384" s="42"/>
      <c r="V384" s="72"/>
      <c r="W384" s="73"/>
      <c r="X384" s="49"/>
      <c r="Y384" s="43"/>
      <c r="Z384" s="43"/>
      <c r="AA384" s="43"/>
      <c r="AB384" s="76"/>
      <c r="AC384" s="77"/>
      <c r="AD384" s="49"/>
      <c r="AE384" s="44"/>
      <c r="AF384" s="44"/>
      <c r="AG384" s="44"/>
      <c r="AH384" s="80"/>
      <c r="AI384" s="81"/>
    </row>
    <row r="385" spans="1:35" x14ac:dyDescent="0.2">
      <c r="A385" s="41"/>
      <c r="B385" s="41"/>
      <c r="C385" s="41"/>
      <c r="D385" s="47"/>
      <c r="E385" s="63"/>
      <c r="F385" s="49"/>
      <c r="G385" s="45"/>
      <c r="H385" s="45"/>
      <c r="I385" s="45"/>
      <c r="J385" s="48"/>
      <c r="K385" s="64"/>
      <c r="L385" s="49"/>
      <c r="M385" s="46"/>
      <c r="N385" s="46"/>
      <c r="O385" s="46"/>
      <c r="P385" s="68"/>
      <c r="Q385" s="69"/>
      <c r="R385" s="49"/>
      <c r="S385" s="42"/>
      <c r="T385" s="42"/>
      <c r="U385" s="42"/>
      <c r="V385" s="72"/>
      <c r="W385" s="73"/>
      <c r="X385" s="49"/>
      <c r="Y385" s="43"/>
      <c r="Z385" s="43"/>
      <c r="AA385" s="43"/>
      <c r="AB385" s="76"/>
      <c r="AC385" s="77"/>
      <c r="AD385" s="49"/>
      <c r="AE385" s="44"/>
      <c r="AF385" s="44"/>
      <c r="AG385" s="44"/>
      <c r="AH385" s="80"/>
      <c r="AI385" s="81"/>
    </row>
    <row r="386" spans="1:35" x14ac:dyDescent="0.2">
      <c r="A386" s="41"/>
      <c r="B386" s="41"/>
      <c r="C386" s="41"/>
      <c r="D386" s="47"/>
      <c r="E386" s="63"/>
      <c r="F386" s="49"/>
      <c r="G386" s="45"/>
      <c r="H386" s="45"/>
      <c r="I386" s="45"/>
      <c r="J386" s="48"/>
      <c r="K386" s="64"/>
      <c r="L386" s="49"/>
      <c r="M386" s="46"/>
      <c r="N386" s="46"/>
      <c r="O386" s="46"/>
      <c r="P386" s="68"/>
      <c r="Q386" s="69"/>
      <c r="R386" s="49"/>
      <c r="S386" s="42"/>
      <c r="T386" s="42"/>
      <c r="U386" s="42"/>
      <c r="V386" s="72"/>
      <c r="W386" s="73"/>
      <c r="X386" s="49"/>
      <c r="Y386" s="43"/>
      <c r="Z386" s="43"/>
      <c r="AA386" s="43"/>
      <c r="AB386" s="76"/>
      <c r="AC386" s="77"/>
      <c r="AD386" s="49"/>
      <c r="AE386" s="44"/>
      <c r="AF386" s="44"/>
      <c r="AG386" s="44"/>
      <c r="AH386" s="80"/>
      <c r="AI386" s="81"/>
    </row>
    <row r="387" spans="1:35" x14ac:dyDescent="0.2">
      <c r="A387" s="41"/>
      <c r="B387" s="41"/>
      <c r="C387" s="41"/>
      <c r="D387" s="47"/>
      <c r="E387" s="63"/>
      <c r="F387" s="49"/>
      <c r="G387" s="45"/>
      <c r="H387" s="45"/>
      <c r="I387" s="45"/>
      <c r="J387" s="48"/>
      <c r="K387" s="64"/>
      <c r="L387" s="49"/>
      <c r="M387" s="46"/>
      <c r="N387" s="46"/>
      <c r="O387" s="46"/>
      <c r="P387" s="68"/>
      <c r="Q387" s="69"/>
      <c r="R387" s="49"/>
      <c r="S387" s="42"/>
      <c r="T387" s="42"/>
      <c r="U387" s="42"/>
      <c r="V387" s="72"/>
      <c r="W387" s="73"/>
      <c r="X387" s="49"/>
      <c r="Y387" s="43"/>
      <c r="Z387" s="43"/>
      <c r="AA387" s="43"/>
      <c r="AB387" s="76"/>
      <c r="AC387" s="77"/>
      <c r="AD387" s="49"/>
      <c r="AE387" s="44"/>
      <c r="AF387" s="44"/>
      <c r="AG387" s="44"/>
      <c r="AH387" s="80"/>
      <c r="AI387" s="81"/>
    </row>
    <row r="388" spans="1:35" x14ac:dyDescent="0.2">
      <c r="A388" s="41"/>
      <c r="B388" s="41"/>
      <c r="C388" s="41"/>
      <c r="D388" s="47"/>
      <c r="E388" s="63"/>
      <c r="F388" s="49"/>
      <c r="G388" s="45"/>
      <c r="H388" s="45"/>
      <c r="I388" s="45"/>
      <c r="J388" s="48"/>
      <c r="K388" s="64"/>
      <c r="L388" s="49"/>
      <c r="M388" s="46"/>
      <c r="N388" s="46"/>
      <c r="O388" s="46"/>
      <c r="P388" s="68"/>
      <c r="Q388" s="69"/>
      <c r="R388" s="49"/>
      <c r="S388" s="42"/>
      <c r="T388" s="42"/>
      <c r="U388" s="42"/>
      <c r="V388" s="72"/>
      <c r="W388" s="73"/>
      <c r="X388" s="49"/>
      <c r="Y388" s="43"/>
      <c r="Z388" s="43"/>
      <c r="AA388" s="43"/>
      <c r="AB388" s="76"/>
      <c r="AC388" s="77"/>
      <c r="AD388" s="49"/>
      <c r="AE388" s="44"/>
      <c r="AF388" s="44"/>
      <c r="AG388" s="44"/>
      <c r="AH388" s="80"/>
      <c r="AI388" s="81"/>
    </row>
    <row r="389" spans="1:35" x14ac:dyDescent="0.2">
      <c r="A389" s="41"/>
      <c r="B389" s="41"/>
      <c r="C389" s="41"/>
      <c r="D389" s="47"/>
      <c r="E389" s="63"/>
      <c r="F389" s="49"/>
      <c r="G389" s="45"/>
      <c r="H389" s="45"/>
      <c r="I389" s="45"/>
      <c r="J389" s="48"/>
      <c r="K389" s="64"/>
      <c r="L389" s="49"/>
      <c r="M389" s="46"/>
      <c r="N389" s="46"/>
      <c r="O389" s="46"/>
      <c r="P389" s="68"/>
      <c r="Q389" s="69"/>
      <c r="R389" s="49"/>
      <c r="S389" s="42"/>
      <c r="T389" s="42"/>
      <c r="U389" s="42"/>
      <c r="V389" s="72"/>
      <c r="W389" s="73"/>
      <c r="X389" s="49"/>
      <c r="Y389" s="43"/>
      <c r="Z389" s="43"/>
      <c r="AA389" s="43"/>
      <c r="AB389" s="76"/>
      <c r="AC389" s="77"/>
      <c r="AD389" s="49"/>
      <c r="AE389" s="44"/>
      <c r="AF389" s="44"/>
      <c r="AG389" s="44"/>
      <c r="AH389" s="80"/>
      <c r="AI389" s="81"/>
    </row>
    <row r="390" spans="1:35" x14ac:dyDescent="0.2">
      <c r="A390" s="41"/>
      <c r="B390" s="41"/>
      <c r="C390" s="41"/>
      <c r="D390" s="47"/>
      <c r="E390" s="63"/>
      <c r="F390" s="49"/>
      <c r="G390" s="45"/>
      <c r="H390" s="45"/>
      <c r="I390" s="45"/>
      <c r="J390" s="48"/>
      <c r="K390" s="64"/>
      <c r="L390" s="49"/>
      <c r="M390" s="46"/>
      <c r="N390" s="46"/>
      <c r="O390" s="46"/>
      <c r="P390" s="68"/>
      <c r="Q390" s="69"/>
      <c r="R390" s="49"/>
      <c r="S390" s="42"/>
      <c r="T390" s="42"/>
      <c r="U390" s="42"/>
      <c r="V390" s="72"/>
      <c r="W390" s="73"/>
      <c r="X390" s="49"/>
      <c r="Y390" s="43"/>
      <c r="Z390" s="43"/>
      <c r="AA390" s="43"/>
      <c r="AB390" s="76"/>
      <c r="AC390" s="77"/>
      <c r="AD390" s="49"/>
      <c r="AE390" s="44"/>
      <c r="AF390" s="44"/>
      <c r="AG390" s="44"/>
      <c r="AH390" s="80"/>
      <c r="AI390" s="81"/>
    </row>
    <row r="391" spans="1:35" x14ac:dyDescent="0.2">
      <c r="A391" s="41"/>
      <c r="B391" s="41"/>
      <c r="C391" s="41"/>
      <c r="D391" s="47"/>
      <c r="E391" s="63"/>
      <c r="F391" s="49"/>
      <c r="G391" s="45"/>
      <c r="H391" s="45"/>
      <c r="I391" s="45"/>
      <c r="J391" s="48"/>
      <c r="K391" s="64"/>
      <c r="L391" s="49"/>
      <c r="M391" s="46"/>
      <c r="N391" s="46"/>
      <c r="O391" s="46"/>
      <c r="P391" s="68"/>
      <c r="Q391" s="69"/>
      <c r="R391" s="49"/>
      <c r="S391" s="42"/>
      <c r="T391" s="42"/>
      <c r="U391" s="42"/>
      <c r="V391" s="72"/>
      <c r="W391" s="73"/>
      <c r="X391" s="49"/>
      <c r="Y391" s="43"/>
      <c r="Z391" s="43"/>
      <c r="AA391" s="43"/>
      <c r="AB391" s="76"/>
      <c r="AC391" s="77"/>
      <c r="AD391" s="49"/>
      <c r="AE391" s="44"/>
      <c r="AF391" s="44"/>
      <c r="AG391" s="44"/>
      <c r="AH391" s="80"/>
      <c r="AI391" s="81"/>
    </row>
    <row r="392" spans="1:35" x14ac:dyDescent="0.2">
      <c r="A392" s="41"/>
      <c r="B392" s="41"/>
      <c r="C392" s="41"/>
      <c r="D392" s="47"/>
      <c r="E392" s="63"/>
      <c r="F392" s="49"/>
      <c r="G392" s="45"/>
      <c r="H392" s="45"/>
      <c r="I392" s="45"/>
      <c r="J392" s="48"/>
      <c r="K392" s="64"/>
      <c r="L392" s="49"/>
      <c r="M392" s="46"/>
      <c r="N392" s="46"/>
      <c r="O392" s="46"/>
      <c r="P392" s="68"/>
      <c r="Q392" s="69"/>
      <c r="R392" s="49"/>
      <c r="S392" s="42"/>
      <c r="T392" s="42"/>
      <c r="U392" s="42"/>
      <c r="V392" s="72"/>
      <c r="W392" s="73"/>
      <c r="X392" s="49"/>
      <c r="Y392" s="43"/>
      <c r="Z392" s="43"/>
      <c r="AA392" s="43"/>
      <c r="AB392" s="76"/>
      <c r="AC392" s="77"/>
      <c r="AD392" s="49"/>
      <c r="AE392" s="44"/>
      <c r="AF392" s="44"/>
      <c r="AG392" s="44"/>
      <c r="AH392" s="80"/>
      <c r="AI392" s="81"/>
    </row>
    <row r="393" spans="1:35" x14ac:dyDescent="0.2">
      <c r="A393" s="41"/>
      <c r="B393" s="41"/>
      <c r="C393" s="41"/>
      <c r="D393" s="47"/>
      <c r="E393" s="63"/>
      <c r="F393" s="49"/>
      <c r="G393" s="45"/>
      <c r="H393" s="45"/>
      <c r="I393" s="45"/>
      <c r="J393" s="48"/>
      <c r="K393" s="64"/>
      <c r="L393" s="49"/>
      <c r="M393" s="46"/>
      <c r="N393" s="46"/>
      <c r="O393" s="46"/>
      <c r="P393" s="68"/>
      <c r="Q393" s="69"/>
      <c r="R393" s="49"/>
      <c r="S393" s="42"/>
      <c r="T393" s="42"/>
      <c r="U393" s="42"/>
      <c r="V393" s="72"/>
      <c r="W393" s="73"/>
      <c r="X393" s="49"/>
      <c r="Y393" s="43"/>
      <c r="Z393" s="43"/>
      <c r="AA393" s="43"/>
      <c r="AB393" s="76"/>
      <c r="AC393" s="77"/>
      <c r="AD393" s="49"/>
      <c r="AE393" s="44"/>
      <c r="AF393" s="44"/>
      <c r="AG393" s="44"/>
      <c r="AH393" s="80"/>
      <c r="AI393" s="81"/>
    </row>
    <row r="394" spans="1:35" x14ac:dyDescent="0.2">
      <c r="A394" s="41"/>
      <c r="B394" s="41"/>
      <c r="C394" s="41"/>
      <c r="D394" s="47"/>
      <c r="E394" s="63"/>
      <c r="F394" s="49"/>
      <c r="G394" s="45"/>
      <c r="H394" s="45"/>
      <c r="I394" s="45"/>
      <c r="J394" s="48"/>
      <c r="K394" s="64"/>
      <c r="L394" s="49"/>
      <c r="M394" s="46"/>
      <c r="N394" s="46"/>
      <c r="O394" s="46"/>
      <c r="P394" s="68"/>
      <c r="Q394" s="69"/>
      <c r="R394" s="49"/>
      <c r="S394" s="42"/>
      <c r="T394" s="42"/>
      <c r="U394" s="42"/>
      <c r="V394" s="72"/>
      <c r="W394" s="73"/>
      <c r="X394" s="49"/>
      <c r="Y394" s="43"/>
      <c r="Z394" s="43"/>
      <c r="AA394" s="43"/>
      <c r="AB394" s="76"/>
      <c r="AC394" s="77"/>
      <c r="AD394" s="49"/>
      <c r="AE394" s="44"/>
      <c r="AF394" s="44"/>
      <c r="AG394" s="44"/>
      <c r="AH394" s="80"/>
      <c r="AI394" s="81"/>
    </row>
    <row r="395" spans="1:35" x14ac:dyDescent="0.2">
      <c r="A395" s="41"/>
      <c r="B395" s="41"/>
      <c r="C395" s="41"/>
      <c r="D395" s="47"/>
      <c r="E395" s="63"/>
      <c r="F395" s="49"/>
      <c r="G395" s="45"/>
      <c r="H395" s="45"/>
      <c r="I395" s="45"/>
      <c r="J395" s="48"/>
      <c r="K395" s="64"/>
      <c r="L395" s="49"/>
      <c r="M395" s="46"/>
      <c r="N395" s="46"/>
      <c r="O395" s="46"/>
      <c r="P395" s="68"/>
      <c r="Q395" s="69"/>
      <c r="R395" s="49"/>
      <c r="S395" s="42"/>
      <c r="T395" s="42"/>
      <c r="U395" s="42"/>
      <c r="V395" s="72"/>
      <c r="W395" s="73"/>
      <c r="X395" s="49"/>
      <c r="Y395" s="43"/>
      <c r="Z395" s="43"/>
      <c r="AA395" s="43"/>
      <c r="AB395" s="76"/>
      <c r="AC395" s="77"/>
      <c r="AD395" s="49"/>
      <c r="AE395" s="44"/>
      <c r="AF395" s="44"/>
      <c r="AG395" s="44"/>
      <c r="AH395" s="80"/>
      <c r="AI395" s="81"/>
    </row>
    <row r="396" spans="1:35" x14ac:dyDescent="0.2">
      <c r="A396" s="41"/>
      <c r="B396" s="41"/>
      <c r="C396" s="41"/>
      <c r="D396" s="47"/>
      <c r="E396" s="63"/>
      <c r="F396" s="49"/>
      <c r="G396" s="45"/>
      <c r="H396" s="45"/>
      <c r="I396" s="45"/>
      <c r="J396" s="48"/>
      <c r="K396" s="64"/>
      <c r="L396" s="49"/>
      <c r="M396" s="46"/>
      <c r="N396" s="46"/>
      <c r="O396" s="46"/>
      <c r="P396" s="68"/>
      <c r="Q396" s="69"/>
      <c r="R396" s="49"/>
      <c r="S396" s="42"/>
      <c r="T396" s="42"/>
      <c r="U396" s="42"/>
      <c r="V396" s="72"/>
      <c r="W396" s="73"/>
      <c r="X396" s="49"/>
      <c r="Y396" s="43"/>
      <c r="Z396" s="43"/>
      <c r="AA396" s="43"/>
      <c r="AB396" s="76"/>
      <c r="AC396" s="77"/>
      <c r="AD396" s="49"/>
      <c r="AE396" s="44"/>
      <c r="AF396" s="44"/>
      <c r="AG396" s="44"/>
      <c r="AH396" s="80"/>
      <c r="AI396" s="81"/>
    </row>
    <row r="397" spans="1:35" x14ac:dyDescent="0.2">
      <c r="A397" s="41"/>
      <c r="B397" s="41"/>
      <c r="C397" s="41"/>
      <c r="D397" s="47"/>
      <c r="E397" s="63"/>
      <c r="F397" s="49"/>
      <c r="G397" s="45"/>
      <c r="H397" s="45"/>
      <c r="I397" s="45"/>
      <c r="J397" s="48"/>
      <c r="K397" s="64"/>
      <c r="L397" s="49"/>
      <c r="M397" s="46"/>
      <c r="N397" s="46"/>
      <c r="O397" s="46"/>
      <c r="P397" s="68"/>
      <c r="Q397" s="69"/>
      <c r="R397" s="49"/>
      <c r="S397" s="42"/>
      <c r="T397" s="42"/>
      <c r="U397" s="42"/>
      <c r="V397" s="72"/>
      <c r="W397" s="73"/>
      <c r="X397" s="49"/>
      <c r="Y397" s="43"/>
      <c r="Z397" s="43"/>
      <c r="AA397" s="43"/>
      <c r="AB397" s="76"/>
      <c r="AC397" s="77"/>
      <c r="AD397" s="49"/>
      <c r="AE397" s="44"/>
      <c r="AF397" s="44"/>
      <c r="AG397" s="44"/>
      <c r="AH397" s="80"/>
      <c r="AI397" s="81"/>
    </row>
    <row r="398" spans="1:35" x14ac:dyDescent="0.2">
      <c r="A398" s="41"/>
      <c r="B398" s="41"/>
      <c r="C398" s="41"/>
      <c r="D398" s="47"/>
      <c r="E398" s="63"/>
      <c r="F398" s="49"/>
      <c r="G398" s="45"/>
      <c r="H398" s="45"/>
      <c r="I398" s="45"/>
      <c r="J398" s="48"/>
      <c r="K398" s="64"/>
      <c r="L398" s="49"/>
      <c r="M398" s="46"/>
      <c r="N398" s="46"/>
      <c r="O398" s="46"/>
      <c r="P398" s="68"/>
      <c r="Q398" s="69"/>
      <c r="R398" s="49"/>
      <c r="S398" s="42"/>
      <c r="T398" s="42"/>
      <c r="U398" s="42"/>
      <c r="V398" s="72"/>
      <c r="W398" s="73"/>
      <c r="X398" s="49"/>
      <c r="Y398" s="43"/>
      <c r="Z398" s="43"/>
      <c r="AA398" s="43"/>
      <c r="AB398" s="76"/>
      <c r="AC398" s="77"/>
      <c r="AD398" s="49"/>
      <c r="AE398" s="44"/>
      <c r="AF398" s="44"/>
      <c r="AG398" s="44"/>
      <c r="AH398" s="80"/>
      <c r="AI398" s="81"/>
    </row>
    <row r="399" spans="1:35" x14ac:dyDescent="0.2">
      <c r="A399" s="41"/>
      <c r="B399" s="41"/>
      <c r="C399" s="41"/>
      <c r="D399" s="47"/>
      <c r="E399" s="63"/>
      <c r="F399" s="49"/>
      <c r="G399" s="45"/>
      <c r="H399" s="45"/>
      <c r="I399" s="45"/>
      <c r="J399" s="48"/>
      <c r="K399" s="64"/>
      <c r="L399" s="49"/>
      <c r="M399" s="46"/>
      <c r="N399" s="46"/>
      <c r="O399" s="46"/>
      <c r="P399" s="68"/>
      <c r="Q399" s="69"/>
      <c r="R399" s="49"/>
      <c r="S399" s="42"/>
      <c r="T399" s="42"/>
      <c r="U399" s="42"/>
      <c r="V399" s="72"/>
      <c r="W399" s="73"/>
      <c r="X399" s="49"/>
      <c r="Y399" s="43"/>
      <c r="Z399" s="43"/>
      <c r="AA399" s="43"/>
      <c r="AB399" s="76"/>
      <c r="AC399" s="77"/>
      <c r="AD399" s="49"/>
      <c r="AE399" s="44"/>
      <c r="AF399" s="44"/>
      <c r="AG399" s="44"/>
      <c r="AH399" s="80"/>
      <c r="AI399" s="81"/>
    </row>
    <row r="400" spans="1:35" x14ac:dyDescent="0.2">
      <c r="A400" s="41"/>
      <c r="B400" s="41"/>
      <c r="C400" s="41"/>
      <c r="D400" s="47"/>
      <c r="E400" s="63"/>
      <c r="F400" s="49"/>
      <c r="G400" s="45"/>
      <c r="H400" s="45"/>
      <c r="I400" s="45"/>
      <c r="J400" s="48"/>
      <c r="K400" s="64"/>
      <c r="L400" s="49"/>
      <c r="M400" s="46"/>
      <c r="N400" s="46"/>
      <c r="O400" s="46"/>
      <c r="P400" s="68"/>
      <c r="Q400" s="69"/>
      <c r="R400" s="49"/>
      <c r="S400" s="42"/>
      <c r="T400" s="42"/>
      <c r="U400" s="42"/>
      <c r="V400" s="72"/>
      <c r="W400" s="73"/>
      <c r="X400" s="49"/>
      <c r="Y400" s="43"/>
      <c r="Z400" s="43"/>
      <c r="AA400" s="43"/>
      <c r="AB400" s="76"/>
      <c r="AC400" s="77"/>
      <c r="AD400" s="49"/>
      <c r="AE400" s="44"/>
      <c r="AF400" s="44"/>
      <c r="AG400" s="44"/>
      <c r="AH400" s="80"/>
      <c r="AI400" s="81"/>
    </row>
    <row r="401" spans="1:35" x14ac:dyDescent="0.2">
      <c r="A401" s="41"/>
      <c r="B401" s="41"/>
      <c r="C401" s="41"/>
      <c r="D401" s="47"/>
      <c r="E401" s="63"/>
      <c r="F401" s="49"/>
      <c r="G401" s="45"/>
      <c r="H401" s="45"/>
      <c r="I401" s="45"/>
      <c r="J401" s="48"/>
      <c r="K401" s="64"/>
      <c r="L401" s="49"/>
      <c r="M401" s="46"/>
      <c r="N401" s="46"/>
      <c r="O401" s="46"/>
      <c r="P401" s="68"/>
      <c r="Q401" s="69"/>
      <c r="R401" s="49"/>
      <c r="S401" s="42"/>
      <c r="T401" s="42"/>
      <c r="U401" s="42"/>
      <c r="V401" s="72"/>
      <c r="W401" s="73"/>
      <c r="X401" s="49"/>
      <c r="Y401" s="43"/>
      <c r="Z401" s="43"/>
      <c r="AA401" s="43"/>
      <c r="AB401" s="76"/>
      <c r="AC401" s="77"/>
      <c r="AD401" s="49"/>
      <c r="AE401" s="44"/>
      <c r="AF401" s="44"/>
      <c r="AG401" s="44"/>
      <c r="AH401" s="80"/>
      <c r="AI401" s="81"/>
    </row>
    <row r="402" spans="1:35" x14ac:dyDescent="0.2">
      <c r="A402" s="41"/>
      <c r="B402" s="41"/>
      <c r="C402" s="41"/>
      <c r="D402" s="47"/>
      <c r="E402" s="63"/>
      <c r="F402" s="49"/>
      <c r="G402" s="45"/>
      <c r="H402" s="45"/>
      <c r="I402" s="45"/>
      <c r="J402" s="48"/>
      <c r="K402" s="64"/>
      <c r="L402" s="49"/>
      <c r="M402" s="46"/>
      <c r="N402" s="46"/>
      <c r="O402" s="46"/>
      <c r="P402" s="68"/>
      <c r="Q402" s="69"/>
      <c r="R402" s="49"/>
      <c r="S402" s="42"/>
      <c r="T402" s="42"/>
      <c r="U402" s="42"/>
      <c r="V402" s="72"/>
      <c r="W402" s="73"/>
      <c r="X402" s="49"/>
      <c r="Y402" s="43"/>
      <c r="Z402" s="43"/>
      <c r="AA402" s="43"/>
      <c r="AB402" s="76"/>
      <c r="AC402" s="77"/>
      <c r="AD402" s="49"/>
      <c r="AE402" s="44"/>
      <c r="AF402" s="44"/>
      <c r="AG402" s="44"/>
      <c r="AH402" s="80"/>
      <c r="AI402" s="81"/>
    </row>
    <row r="403" spans="1:35" x14ac:dyDescent="0.2">
      <c r="A403" s="41"/>
      <c r="B403" s="41"/>
      <c r="C403" s="41"/>
      <c r="D403" s="47"/>
      <c r="E403" s="63"/>
      <c r="F403" s="49"/>
      <c r="G403" s="45"/>
      <c r="H403" s="45"/>
      <c r="I403" s="45"/>
      <c r="J403" s="48"/>
      <c r="K403" s="64"/>
      <c r="L403" s="49"/>
      <c r="M403" s="46"/>
      <c r="N403" s="46"/>
      <c r="O403" s="46"/>
      <c r="P403" s="68"/>
      <c r="Q403" s="69"/>
      <c r="R403" s="49"/>
      <c r="S403" s="42"/>
      <c r="T403" s="42"/>
      <c r="U403" s="42"/>
      <c r="V403" s="72"/>
      <c r="W403" s="73"/>
      <c r="X403" s="49"/>
      <c r="Y403" s="43"/>
      <c r="Z403" s="43"/>
      <c r="AA403" s="43"/>
      <c r="AB403" s="76"/>
      <c r="AC403" s="77"/>
      <c r="AD403" s="49"/>
      <c r="AE403" s="44"/>
      <c r="AF403" s="44"/>
      <c r="AG403" s="44"/>
      <c r="AH403" s="80"/>
      <c r="AI403" s="81"/>
    </row>
    <row r="404" spans="1:35" x14ac:dyDescent="0.2">
      <c r="A404" s="41"/>
      <c r="B404" s="41"/>
      <c r="C404" s="41"/>
      <c r="D404" s="47"/>
      <c r="E404" s="63"/>
      <c r="F404" s="49"/>
      <c r="G404" s="45"/>
      <c r="H404" s="45"/>
      <c r="I404" s="45"/>
      <c r="J404" s="48"/>
      <c r="K404" s="64"/>
      <c r="L404" s="49"/>
      <c r="M404" s="46"/>
      <c r="N404" s="46"/>
      <c r="O404" s="46"/>
      <c r="P404" s="68"/>
      <c r="Q404" s="69"/>
      <c r="R404" s="49"/>
      <c r="S404" s="42"/>
      <c r="T404" s="42"/>
      <c r="U404" s="42"/>
      <c r="V404" s="72"/>
      <c r="W404" s="73"/>
      <c r="X404" s="49"/>
      <c r="Y404" s="43"/>
      <c r="Z404" s="43"/>
      <c r="AA404" s="43"/>
      <c r="AB404" s="76"/>
      <c r="AC404" s="77"/>
      <c r="AD404" s="49"/>
      <c r="AE404" s="44"/>
      <c r="AF404" s="44"/>
      <c r="AG404" s="44"/>
      <c r="AH404" s="80"/>
      <c r="AI404" s="81"/>
    </row>
    <row r="405" spans="1:35" x14ac:dyDescent="0.2">
      <c r="A405" s="41"/>
      <c r="B405" s="41"/>
      <c r="C405" s="41"/>
      <c r="D405" s="47"/>
      <c r="E405" s="63"/>
      <c r="F405" s="49"/>
      <c r="G405" s="45"/>
      <c r="H405" s="45"/>
      <c r="I405" s="45"/>
      <c r="J405" s="48"/>
      <c r="K405" s="64"/>
      <c r="L405" s="49"/>
      <c r="M405" s="46"/>
      <c r="N405" s="46"/>
      <c r="O405" s="46"/>
      <c r="P405" s="68"/>
      <c r="Q405" s="69"/>
      <c r="R405" s="49"/>
      <c r="S405" s="42"/>
      <c r="T405" s="42"/>
      <c r="U405" s="42"/>
      <c r="V405" s="72"/>
      <c r="W405" s="73"/>
      <c r="X405" s="49"/>
      <c r="Y405" s="43"/>
      <c r="Z405" s="43"/>
      <c r="AA405" s="43"/>
      <c r="AB405" s="76"/>
      <c r="AC405" s="77"/>
      <c r="AD405" s="49"/>
      <c r="AE405" s="44"/>
      <c r="AF405" s="44"/>
      <c r="AG405" s="44"/>
      <c r="AH405" s="80"/>
      <c r="AI405" s="81"/>
    </row>
    <row r="406" spans="1:35" x14ac:dyDescent="0.2">
      <c r="A406" s="41"/>
      <c r="B406" s="41"/>
      <c r="C406" s="41"/>
      <c r="D406" s="47"/>
      <c r="E406" s="63"/>
      <c r="F406" s="49"/>
      <c r="G406" s="45"/>
      <c r="H406" s="45"/>
      <c r="I406" s="45"/>
      <c r="J406" s="48"/>
      <c r="K406" s="64"/>
      <c r="L406" s="49"/>
      <c r="M406" s="46"/>
      <c r="N406" s="46"/>
      <c r="O406" s="46"/>
      <c r="P406" s="68"/>
      <c r="Q406" s="69"/>
      <c r="R406" s="49"/>
      <c r="S406" s="42"/>
      <c r="T406" s="42"/>
      <c r="U406" s="42"/>
      <c r="V406" s="72"/>
      <c r="W406" s="73"/>
      <c r="X406" s="49"/>
      <c r="Y406" s="43"/>
      <c r="Z406" s="43"/>
      <c r="AA406" s="43"/>
      <c r="AB406" s="76"/>
      <c r="AC406" s="77"/>
      <c r="AD406" s="49"/>
      <c r="AE406" s="44"/>
      <c r="AF406" s="44"/>
      <c r="AG406" s="44"/>
      <c r="AH406" s="80"/>
      <c r="AI406" s="81"/>
    </row>
    <row r="407" spans="1:35" x14ac:dyDescent="0.2">
      <c r="A407" s="41"/>
      <c r="B407" s="41"/>
      <c r="C407" s="41"/>
      <c r="D407" s="47"/>
      <c r="E407" s="63"/>
      <c r="F407" s="49"/>
      <c r="G407" s="45"/>
      <c r="H407" s="45"/>
      <c r="I407" s="45"/>
      <c r="J407" s="48"/>
      <c r="K407" s="64"/>
      <c r="L407" s="49"/>
      <c r="M407" s="46"/>
      <c r="N407" s="46"/>
      <c r="O407" s="46"/>
      <c r="P407" s="68"/>
      <c r="Q407" s="69"/>
      <c r="R407" s="49"/>
      <c r="S407" s="42"/>
      <c r="T407" s="42"/>
      <c r="U407" s="42"/>
      <c r="V407" s="72"/>
      <c r="W407" s="73"/>
      <c r="X407" s="49"/>
      <c r="Y407" s="43"/>
      <c r="Z407" s="43"/>
      <c r="AA407" s="43"/>
      <c r="AB407" s="76"/>
      <c r="AC407" s="77"/>
      <c r="AD407" s="49"/>
      <c r="AE407" s="44"/>
      <c r="AF407" s="44"/>
      <c r="AG407" s="44"/>
      <c r="AH407" s="80"/>
      <c r="AI407" s="81"/>
    </row>
    <row r="408" spans="1:35" x14ac:dyDescent="0.2">
      <c r="A408" s="41"/>
      <c r="B408" s="41"/>
      <c r="C408" s="41"/>
      <c r="D408" s="47"/>
      <c r="E408" s="63"/>
      <c r="F408" s="49"/>
      <c r="G408" s="45"/>
      <c r="H408" s="45"/>
      <c r="I408" s="45"/>
      <c r="J408" s="48"/>
      <c r="K408" s="64"/>
      <c r="L408" s="49"/>
      <c r="M408" s="46"/>
      <c r="N408" s="46"/>
      <c r="O408" s="46"/>
      <c r="P408" s="68"/>
      <c r="Q408" s="69"/>
      <c r="R408" s="49"/>
      <c r="S408" s="42"/>
      <c r="T408" s="42"/>
      <c r="U408" s="42"/>
      <c r="V408" s="72"/>
      <c r="W408" s="73"/>
      <c r="X408" s="49"/>
      <c r="Y408" s="43"/>
      <c r="Z408" s="43"/>
      <c r="AA408" s="43"/>
      <c r="AB408" s="76"/>
      <c r="AC408" s="77"/>
      <c r="AD408" s="49"/>
      <c r="AE408" s="44"/>
      <c r="AF408" s="44"/>
      <c r="AG408" s="44"/>
      <c r="AH408" s="80"/>
      <c r="AI408" s="81"/>
    </row>
    <row r="409" spans="1:35" x14ac:dyDescent="0.2">
      <c r="A409" s="41"/>
      <c r="B409" s="41"/>
      <c r="C409" s="41"/>
      <c r="D409" s="47"/>
      <c r="E409" s="63"/>
      <c r="F409" s="49"/>
      <c r="G409" s="45"/>
      <c r="H409" s="45"/>
      <c r="I409" s="45"/>
      <c r="J409" s="48"/>
      <c r="K409" s="64"/>
      <c r="L409" s="49"/>
      <c r="M409" s="46"/>
      <c r="N409" s="46"/>
      <c r="O409" s="46"/>
      <c r="P409" s="68"/>
      <c r="Q409" s="69"/>
      <c r="R409" s="49"/>
      <c r="S409" s="42"/>
      <c r="T409" s="42"/>
      <c r="U409" s="42"/>
      <c r="V409" s="72"/>
      <c r="W409" s="73"/>
      <c r="X409" s="49"/>
      <c r="Y409" s="43"/>
      <c r="Z409" s="43"/>
      <c r="AA409" s="43"/>
      <c r="AB409" s="76"/>
      <c r="AC409" s="77"/>
      <c r="AD409" s="49"/>
      <c r="AE409" s="44"/>
      <c r="AF409" s="44"/>
      <c r="AG409" s="44"/>
      <c r="AH409" s="80"/>
      <c r="AI409" s="81"/>
    </row>
    <row r="410" spans="1:35" x14ac:dyDescent="0.2">
      <c r="A410" s="41"/>
      <c r="B410" s="41"/>
      <c r="C410" s="41"/>
      <c r="D410" s="47"/>
      <c r="E410" s="63"/>
      <c r="F410" s="49"/>
      <c r="G410" s="45"/>
      <c r="H410" s="45"/>
      <c r="I410" s="45"/>
      <c r="J410" s="48"/>
      <c r="K410" s="64"/>
      <c r="L410" s="49"/>
      <c r="M410" s="46"/>
      <c r="N410" s="46"/>
      <c r="O410" s="46"/>
      <c r="P410" s="68"/>
      <c r="Q410" s="69"/>
      <c r="R410" s="49"/>
      <c r="S410" s="42"/>
      <c r="T410" s="42"/>
      <c r="U410" s="42"/>
      <c r="V410" s="72"/>
      <c r="W410" s="73"/>
      <c r="X410" s="49"/>
      <c r="Y410" s="43"/>
      <c r="Z410" s="43"/>
      <c r="AA410" s="43"/>
      <c r="AB410" s="76"/>
      <c r="AC410" s="77"/>
      <c r="AD410" s="49"/>
      <c r="AE410" s="44"/>
      <c r="AF410" s="44"/>
      <c r="AG410" s="44"/>
      <c r="AH410" s="80"/>
      <c r="AI410" s="81"/>
    </row>
    <row r="411" spans="1:35" x14ac:dyDescent="0.2">
      <c r="A411" s="41"/>
      <c r="B411" s="41"/>
      <c r="C411" s="41"/>
      <c r="D411" s="47"/>
      <c r="E411" s="63"/>
      <c r="F411" s="49"/>
      <c r="G411" s="45"/>
      <c r="H411" s="45"/>
      <c r="I411" s="45"/>
      <c r="J411" s="48"/>
      <c r="K411" s="64"/>
      <c r="L411" s="49"/>
      <c r="M411" s="46"/>
      <c r="N411" s="46"/>
      <c r="O411" s="46"/>
      <c r="P411" s="68"/>
      <c r="Q411" s="69"/>
      <c r="R411" s="49"/>
      <c r="S411" s="42"/>
      <c r="T411" s="42"/>
      <c r="U411" s="42"/>
      <c r="V411" s="72"/>
      <c r="W411" s="73"/>
      <c r="X411" s="49"/>
      <c r="Y411" s="43"/>
      <c r="Z411" s="43"/>
      <c r="AA411" s="43"/>
      <c r="AB411" s="76"/>
      <c r="AC411" s="77"/>
      <c r="AD411" s="49"/>
      <c r="AE411" s="44"/>
      <c r="AF411" s="44"/>
      <c r="AG411" s="44"/>
      <c r="AH411" s="80"/>
      <c r="AI411" s="81"/>
    </row>
    <row r="412" spans="1:35" x14ac:dyDescent="0.2">
      <c r="A412" s="41"/>
      <c r="B412" s="41"/>
      <c r="C412" s="41"/>
      <c r="D412" s="47"/>
      <c r="E412" s="63"/>
      <c r="F412" s="49"/>
      <c r="G412" s="45"/>
      <c r="H412" s="45"/>
      <c r="I412" s="45"/>
      <c r="J412" s="48"/>
      <c r="K412" s="64"/>
      <c r="L412" s="49"/>
      <c r="M412" s="46"/>
      <c r="N412" s="46"/>
      <c r="O412" s="46"/>
      <c r="P412" s="68"/>
      <c r="Q412" s="69"/>
      <c r="R412" s="49"/>
      <c r="S412" s="42"/>
      <c r="T412" s="42"/>
      <c r="U412" s="42"/>
      <c r="V412" s="72"/>
      <c r="W412" s="73"/>
      <c r="X412" s="49"/>
      <c r="Y412" s="43"/>
      <c r="Z412" s="43"/>
      <c r="AA412" s="43"/>
      <c r="AB412" s="76"/>
      <c r="AC412" s="77"/>
      <c r="AD412" s="49"/>
      <c r="AE412" s="44"/>
      <c r="AF412" s="44"/>
      <c r="AG412" s="44"/>
      <c r="AH412" s="80"/>
      <c r="AI412" s="81"/>
    </row>
    <row r="413" spans="1:35" x14ac:dyDescent="0.2">
      <c r="A413" s="41"/>
      <c r="B413" s="41"/>
      <c r="C413" s="41"/>
      <c r="D413" s="47"/>
      <c r="E413" s="63"/>
      <c r="F413" s="49"/>
      <c r="G413" s="45"/>
      <c r="H413" s="45"/>
      <c r="I413" s="45"/>
      <c r="J413" s="48"/>
      <c r="K413" s="64"/>
      <c r="L413" s="49"/>
      <c r="M413" s="46"/>
      <c r="N413" s="46"/>
      <c r="O413" s="46"/>
      <c r="P413" s="68"/>
      <c r="Q413" s="69"/>
      <c r="R413" s="49"/>
      <c r="S413" s="42"/>
      <c r="T413" s="42"/>
      <c r="U413" s="42"/>
      <c r="V413" s="72"/>
      <c r="W413" s="73"/>
      <c r="X413" s="49"/>
      <c r="Y413" s="43"/>
      <c r="Z413" s="43"/>
      <c r="AA413" s="43"/>
      <c r="AB413" s="76"/>
      <c r="AC413" s="77"/>
      <c r="AD413" s="49"/>
      <c r="AE413" s="44"/>
      <c r="AF413" s="44"/>
      <c r="AG413" s="44"/>
      <c r="AH413" s="80"/>
      <c r="AI413" s="81"/>
    </row>
    <row r="414" spans="1:35" x14ac:dyDescent="0.2">
      <c r="A414" s="41"/>
      <c r="B414" s="41"/>
      <c r="C414" s="41"/>
      <c r="D414" s="47"/>
      <c r="E414" s="63"/>
      <c r="F414" s="49"/>
      <c r="G414" s="45"/>
      <c r="H414" s="45"/>
      <c r="I414" s="45"/>
      <c r="J414" s="48"/>
      <c r="K414" s="64"/>
      <c r="L414" s="49"/>
      <c r="M414" s="46"/>
      <c r="N414" s="46"/>
      <c r="O414" s="46"/>
      <c r="P414" s="68"/>
      <c r="Q414" s="69"/>
      <c r="R414" s="49"/>
      <c r="S414" s="42"/>
      <c r="T414" s="42"/>
      <c r="U414" s="42"/>
      <c r="V414" s="72"/>
      <c r="W414" s="73"/>
      <c r="X414" s="49"/>
      <c r="Y414" s="43"/>
      <c r="Z414" s="43"/>
      <c r="AA414" s="43"/>
      <c r="AB414" s="76"/>
      <c r="AC414" s="77"/>
      <c r="AD414" s="49"/>
      <c r="AE414" s="44"/>
      <c r="AF414" s="44"/>
      <c r="AG414" s="44"/>
      <c r="AH414" s="80"/>
      <c r="AI414" s="81"/>
    </row>
    <row r="415" spans="1:35" x14ac:dyDescent="0.2">
      <c r="A415" s="41"/>
      <c r="B415" s="41"/>
      <c r="C415" s="41"/>
      <c r="D415" s="47"/>
      <c r="E415" s="63"/>
      <c r="F415" s="49"/>
      <c r="G415" s="45"/>
      <c r="H415" s="45"/>
      <c r="I415" s="45"/>
      <c r="J415" s="48"/>
      <c r="K415" s="64"/>
      <c r="L415" s="49"/>
      <c r="M415" s="46"/>
      <c r="N415" s="46"/>
      <c r="O415" s="46"/>
      <c r="P415" s="68"/>
      <c r="Q415" s="69"/>
      <c r="R415" s="49"/>
      <c r="S415" s="42"/>
      <c r="T415" s="42"/>
      <c r="U415" s="42"/>
      <c r="V415" s="72"/>
      <c r="W415" s="73"/>
      <c r="X415" s="49"/>
      <c r="Y415" s="43"/>
      <c r="Z415" s="43"/>
      <c r="AA415" s="43"/>
      <c r="AB415" s="76"/>
      <c r="AC415" s="77"/>
      <c r="AD415" s="49"/>
      <c r="AE415" s="44"/>
      <c r="AF415" s="44"/>
      <c r="AG415" s="44"/>
      <c r="AH415" s="80"/>
      <c r="AI415" s="81"/>
    </row>
    <row r="416" spans="1:35" x14ac:dyDescent="0.2">
      <c r="A416" s="41"/>
      <c r="B416" s="41"/>
      <c r="C416" s="41"/>
      <c r="D416" s="47"/>
      <c r="E416" s="63"/>
      <c r="F416" s="49"/>
      <c r="G416" s="45"/>
      <c r="H416" s="45"/>
      <c r="I416" s="45"/>
      <c r="J416" s="48"/>
      <c r="K416" s="64"/>
      <c r="L416" s="49"/>
      <c r="M416" s="46"/>
      <c r="N416" s="46"/>
      <c r="O416" s="46"/>
      <c r="P416" s="68"/>
      <c r="Q416" s="69"/>
      <c r="R416" s="49"/>
      <c r="S416" s="42"/>
      <c r="T416" s="42"/>
      <c r="U416" s="42"/>
      <c r="V416" s="72"/>
      <c r="W416" s="73"/>
      <c r="X416" s="49"/>
      <c r="Y416" s="43"/>
      <c r="Z416" s="43"/>
      <c r="AA416" s="43"/>
      <c r="AB416" s="76"/>
      <c r="AC416" s="77"/>
      <c r="AD416" s="49"/>
      <c r="AE416" s="44"/>
      <c r="AF416" s="44"/>
      <c r="AG416" s="44"/>
      <c r="AH416" s="80"/>
      <c r="AI416" s="81"/>
    </row>
    <row r="417" spans="1:35" x14ac:dyDescent="0.2">
      <c r="A417" s="41"/>
      <c r="B417" s="41"/>
      <c r="C417" s="41"/>
      <c r="D417" s="47"/>
      <c r="E417" s="63"/>
      <c r="F417" s="49"/>
      <c r="G417" s="45"/>
      <c r="H417" s="45"/>
      <c r="I417" s="45"/>
      <c r="J417" s="48"/>
      <c r="K417" s="64"/>
      <c r="L417" s="49"/>
      <c r="M417" s="46"/>
      <c r="N417" s="46"/>
      <c r="O417" s="46"/>
      <c r="P417" s="68"/>
      <c r="Q417" s="69"/>
      <c r="R417" s="49"/>
      <c r="S417" s="42"/>
      <c r="T417" s="42"/>
      <c r="U417" s="42"/>
      <c r="V417" s="72"/>
      <c r="W417" s="73"/>
      <c r="X417" s="49"/>
      <c r="Y417" s="43"/>
      <c r="Z417" s="43"/>
      <c r="AA417" s="43"/>
      <c r="AB417" s="76"/>
      <c r="AC417" s="77"/>
      <c r="AD417" s="49"/>
      <c r="AE417" s="44"/>
      <c r="AF417" s="44"/>
      <c r="AG417" s="44"/>
      <c r="AH417" s="80"/>
      <c r="AI417" s="81"/>
    </row>
    <row r="418" spans="1:35" x14ac:dyDescent="0.2">
      <c r="A418" s="41"/>
      <c r="B418" s="41"/>
      <c r="C418" s="41"/>
      <c r="D418" s="47"/>
      <c r="E418" s="63"/>
      <c r="F418" s="49"/>
      <c r="G418" s="45"/>
      <c r="H418" s="45"/>
      <c r="I418" s="45"/>
      <c r="J418" s="48"/>
      <c r="K418" s="64"/>
      <c r="L418" s="49"/>
      <c r="M418" s="46"/>
      <c r="N418" s="46"/>
      <c r="O418" s="46"/>
      <c r="P418" s="68"/>
      <c r="Q418" s="69"/>
      <c r="R418" s="49"/>
      <c r="S418" s="42"/>
      <c r="T418" s="42"/>
      <c r="U418" s="42"/>
      <c r="V418" s="72"/>
      <c r="W418" s="73"/>
      <c r="X418" s="49"/>
      <c r="Y418" s="43"/>
      <c r="Z418" s="43"/>
      <c r="AA418" s="43"/>
      <c r="AB418" s="76"/>
      <c r="AC418" s="77"/>
      <c r="AD418" s="49"/>
      <c r="AE418" s="44"/>
      <c r="AF418" s="44"/>
      <c r="AG418" s="44"/>
      <c r="AH418" s="80"/>
      <c r="AI418" s="81"/>
    </row>
    <row r="419" spans="1:35" x14ac:dyDescent="0.2">
      <c r="A419" s="41"/>
      <c r="B419" s="41"/>
      <c r="C419" s="41"/>
      <c r="D419" s="47"/>
      <c r="E419" s="63"/>
      <c r="F419" s="49"/>
      <c r="G419" s="45"/>
      <c r="H419" s="45"/>
      <c r="I419" s="45"/>
      <c r="J419" s="48"/>
      <c r="K419" s="64"/>
      <c r="L419" s="49"/>
      <c r="M419" s="46"/>
      <c r="N419" s="46"/>
      <c r="O419" s="46"/>
      <c r="P419" s="68"/>
      <c r="Q419" s="69"/>
      <c r="R419" s="49"/>
      <c r="S419" s="42"/>
      <c r="T419" s="42"/>
      <c r="U419" s="42"/>
      <c r="V419" s="72"/>
      <c r="W419" s="73"/>
      <c r="X419" s="49"/>
      <c r="Y419" s="43"/>
      <c r="Z419" s="43"/>
      <c r="AA419" s="43"/>
      <c r="AB419" s="76"/>
      <c r="AC419" s="77"/>
      <c r="AD419" s="49"/>
      <c r="AE419" s="44"/>
      <c r="AF419" s="44"/>
      <c r="AG419" s="44"/>
      <c r="AH419" s="80"/>
      <c r="AI419" s="81"/>
    </row>
    <row r="420" spans="1:35" x14ac:dyDescent="0.2">
      <c r="A420" s="41"/>
      <c r="B420" s="41"/>
      <c r="C420" s="41"/>
      <c r="D420" s="47"/>
      <c r="E420" s="63"/>
      <c r="F420" s="49"/>
      <c r="G420" s="45"/>
      <c r="H420" s="45"/>
      <c r="I420" s="45"/>
      <c r="J420" s="48"/>
      <c r="K420" s="64"/>
      <c r="L420" s="49"/>
      <c r="M420" s="46"/>
      <c r="N420" s="46"/>
      <c r="O420" s="46"/>
      <c r="P420" s="68"/>
      <c r="Q420" s="69"/>
      <c r="R420" s="49"/>
      <c r="S420" s="42"/>
      <c r="T420" s="42"/>
      <c r="U420" s="42"/>
      <c r="V420" s="72"/>
      <c r="W420" s="73"/>
      <c r="X420" s="49"/>
      <c r="Y420" s="43"/>
      <c r="Z420" s="43"/>
      <c r="AA420" s="43"/>
      <c r="AB420" s="76"/>
      <c r="AC420" s="77"/>
      <c r="AD420" s="49"/>
      <c r="AE420" s="44"/>
      <c r="AF420" s="44"/>
      <c r="AG420" s="44"/>
      <c r="AH420" s="80"/>
      <c r="AI420" s="81"/>
    </row>
    <row r="421" spans="1:35" x14ac:dyDescent="0.2">
      <c r="A421" s="41"/>
      <c r="B421" s="41"/>
      <c r="C421" s="41"/>
      <c r="D421" s="47"/>
      <c r="E421" s="63"/>
      <c r="F421" s="49"/>
      <c r="G421" s="45"/>
      <c r="H421" s="45"/>
      <c r="I421" s="45"/>
      <c r="J421" s="48"/>
      <c r="K421" s="64"/>
      <c r="L421" s="49"/>
      <c r="M421" s="46"/>
      <c r="N421" s="46"/>
      <c r="O421" s="46"/>
      <c r="P421" s="68"/>
      <c r="Q421" s="69"/>
      <c r="R421" s="49"/>
      <c r="S421" s="42"/>
      <c r="T421" s="42"/>
      <c r="U421" s="42"/>
      <c r="V421" s="72"/>
      <c r="W421" s="73"/>
      <c r="X421" s="49"/>
      <c r="Y421" s="43"/>
      <c r="Z421" s="43"/>
      <c r="AA421" s="43"/>
      <c r="AB421" s="76"/>
      <c r="AC421" s="77"/>
      <c r="AD421" s="49"/>
      <c r="AE421" s="44"/>
      <c r="AF421" s="44"/>
      <c r="AG421" s="44"/>
      <c r="AH421" s="80"/>
      <c r="AI421" s="81"/>
    </row>
    <row r="422" spans="1:35" x14ac:dyDescent="0.2">
      <c r="A422" s="41"/>
      <c r="B422" s="41"/>
      <c r="C422" s="41"/>
      <c r="D422" s="47"/>
      <c r="E422" s="63"/>
      <c r="F422" s="49"/>
      <c r="G422" s="45"/>
      <c r="H422" s="45"/>
      <c r="I422" s="45"/>
      <c r="J422" s="48"/>
      <c r="K422" s="64"/>
      <c r="L422" s="49"/>
      <c r="M422" s="46"/>
      <c r="N422" s="46"/>
      <c r="O422" s="46"/>
      <c r="P422" s="68"/>
      <c r="Q422" s="69"/>
      <c r="R422" s="49"/>
      <c r="S422" s="42"/>
      <c r="T422" s="42"/>
      <c r="U422" s="42"/>
      <c r="V422" s="72"/>
      <c r="W422" s="73"/>
      <c r="X422" s="49"/>
      <c r="Y422" s="43"/>
      <c r="Z422" s="43"/>
      <c r="AA422" s="43"/>
      <c r="AB422" s="76"/>
      <c r="AC422" s="77"/>
      <c r="AD422" s="49"/>
      <c r="AE422" s="44"/>
      <c r="AF422" s="44"/>
      <c r="AG422" s="44"/>
      <c r="AH422" s="80"/>
      <c r="AI422" s="81"/>
    </row>
    <row r="423" spans="1:35" x14ac:dyDescent="0.2">
      <c r="A423" s="41"/>
      <c r="B423" s="41"/>
      <c r="C423" s="41"/>
      <c r="D423" s="47"/>
      <c r="E423" s="63"/>
      <c r="F423" s="49"/>
      <c r="G423" s="45"/>
      <c r="H423" s="45"/>
      <c r="I423" s="45"/>
      <c r="J423" s="48"/>
      <c r="K423" s="64"/>
      <c r="L423" s="49"/>
      <c r="M423" s="46"/>
      <c r="N423" s="46"/>
      <c r="O423" s="46"/>
      <c r="P423" s="68"/>
      <c r="Q423" s="69"/>
      <c r="R423" s="49"/>
      <c r="S423" s="42"/>
      <c r="T423" s="42"/>
      <c r="U423" s="42"/>
      <c r="V423" s="72"/>
      <c r="W423" s="73"/>
      <c r="X423" s="49"/>
      <c r="Y423" s="43"/>
      <c r="Z423" s="43"/>
      <c r="AA423" s="43"/>
      <c r="AB423" s="76"/>
      <c r="AC423" s="77"/>
      <c r="AD423" s="49"/>
      <c r="AE423" s="44"/>
      <c r="AF423" s="44"/>
      <c r="AG423" s="44"/>
      <c r="AH423" s="80"/>
      <c r="AI423" s="81"/>
    </row>
    <row r="424" spans="1:35" x14ac:dyDescent="0.2">
      <c r="A424" s="41"/>
      <c r="B424" s="41"/>
      <c r="C424" s="41"/>
      <c r="D424" s="47"/>
      <c r="E424" s="63"/>
      <c r="F424" s="49"/>
      <c r="G424" s="45"/>
      <c r="H424" s="45"/>
      <c r="I424" s="45"/>
      <c r="J424" s="48"/>
      <c r="K424" s="64"/>
      <c r="L424" s="49"/>
      <c r="M424" s="46"/>
      <c r="N424" s="46"/>
      <c r="O424" s="46"/>
      <c r="P424" s="68"/>
      <c r="Q424" s="69"/>
      <c r="R424" s="49"/>
      <c r="S424" s="42"/>
      <c r="T424" s="42"/>
      <c r="U424" s="42"/>
      <c r="V424" s="72"/>
      <c r="W424" s="73"/>
      <c r="X424" s="49"/>
      <c r="Y424" s="43"/>
      <c r="Z424" s="43"/>
      <c r="AA424" s="43"/>
      <c r="AB424" s="76"/>
      <c r="AC424" s="77"/>
      <c r="AD424" s="49"/>
      <c r="AE424" s="44"/>
      <c r="AF424" s="44"/>
      <c r="AG424" s="44"/>
      <c r="AH424" s="80"/>
      <c r="AI424" s="81"/>
    </row>
    <row r="425" spans="1:35" x14ac:dyDescent="0.2">
      <c r="A425" s="41"/>
      <c r="B425" s="41"/>
      <c r="C425" s="41"/>
      <c r="D425" s="47"/>
      <c r="E425" s="63"/>
      <c r="F425" s="49"/>
      <c r="G425" s="45"/>
      <c r="H425" s="45"/>
      <c r="I425" s="45"/>
      <c r="J425" s="48"/>
      <c r="K425" s="64"/>
      <c r="L425" s="49"/>
      <c r="M425" s="46"/>
      <c r="N425" s="46"/>
      <c r="O425" s="46"/>
      <c r="P425" s="68"/>
      <c r="Q425" s="69"/>
      <c r="R425" s="49"/>
      <c r="S425" s="42"/>
      <c r="T425" s="42"/>
      <c r="U425" s="42"/>
      <c r="V425" s="72"/>
      <c r="W425" s="73"/>
      <c r="X425" s="49"/>
      <c r="Y425" s="43"/>
      <c r="Z425" s="43"/>
      <c r="AA425" s="43"/>
      <c r="AB425" s="76"/>
      <c r="AC425" s="77"/>
      <c r="AD425" s="49"/>
      <c r="AE425" s="44"/>
      <c r="AF425" s="44"/>
      <c r="AG425" s="44"/>
      <c r="AH425" s="80"/>
      <c r="AI425" s="81"/>
    </row>
    <row r="426" spans="1:35" x14ac:dyDescent="0.2">
      <c r="A426" s="41"/>
      <c r="B426" s="41"/>
      <c r="C426" s="41"/>
      <c r="D426" s="47"/>
      <c r="E426" s="63"/>
      <c r="F426" s="49"/>
      <c r="G426" s="45"/>
      <c r="H426" s="45"/>
      <c r="I426" s="45"/>
      <c r="J426" s="48"/>
      <c r="K426" s="64"/>
      <c r="L426" s="49"/>
      <c r="M426" s="46"/>
      <c r="N426" s="46"/>
      <c r="O426" s="46"/>
      <c r="P426" s="68"/>
      <c r="Q426" s="69"/>
      <c r="R426" s="49"/>
      <c r="S426" s="42"/>
      <c r="T426" s="42"/>
      <c r="U426" s="42"/>
      <c r="V426" s="72"/>
      <c r="W426" s="73"/>
      <c r="X426" s="49"/>
      <c r="Y426" s="43"/>
      <c r="Z426" s="43"/>
      <c r="AA426" s="43"/>
      <c r="AB426" s="76"/>
      <c r="AC426" s="77"/>
      <c r="AD426" s="49"/>
      <c r="AE426" s="44"/>
      <c r="AF426" s="44"/>
      <c r="AG426" s="44"/>
      <c r="AH426" s="80"/>
      <c r="AI426" s="81"/>
    </row>
    <row r="427" spans="1:35" x14ac:dyDescent="0.2">
      <c r="A427" s="41"/>
      <c r="B427" s="41"/>
      <c r="C427" s="41"/>
      <c r="D427" s="47"/>
      <c r="E427" s="63"/>
      <c r="F427" s="49"/>
      <c r="G427" s="45"/>
      <c r="H427" s="45"/>
      <c r="I427" s="45"/>
      <c r="J427" s="48"/>
      <c r="K427" s="64"/>
      <c r="L427" s="49"/>
      <c r="M427" s="46"/>
      <c r="N427" s="46"/>
      <c r="O427" s="46"/>
      <c r="P427" s="68"/>
      <c r="Q427" s="69"/>
      <c r="R427" s="49"/>
      <c r="S427" s="42"/>
      <c r="T427" s="42"/>
      <c r="U427" s="42"/>
      <c r="V427" s="72"/>
      <c r="W427" s="73"/>
      <c r="X427" s="49"/>
      <c r="Y427" s="43"/>
      <c r="Z427" s="43"/>
      <c r="AA427" s="43"/>
      <c r="AB427" s="76"/>
      <c r="AC427" s="77"/>
      <c r="AD427" s="49"/>
      <c r="AE427" s="44"/>
      <c r="AF427" s="44"/>
      <c r="AG427" s="44"/>
      <c r="AH427" s="80"/>
      <c r="AI427" s="81"/>
    </row>
    <row r="428" spans="1:35" x14ac:dyDescent="0.2">
      <c r="A428" s="41"/>
      <c r="B428" s="41"/>
      <c r="C428" s="41"/>
      <c r="D428" s="47"/>
      <c r="E428" s="63"/>
      <c r="F428" s="49"/>
      <c r="G428" s="45"/>
      <c r="H428" s="45"/>
      <c r="I428" s="45"/>
      <c r="J428" s="48"/>
      <c r="K428" s="64"/>
      <c r="L428" s="49"/>
      <c r="M428" s="46"/>
      <c r="N428" s="46"/>
      <c r="O428" s="46"/>
      <c r="P428" s="68"/>
      <c r="Q428" s="69"/>
      <c r="R428" s="49"/>
      <c r="S428" s="42"/>
      <c r="T428" s="42"/>
      <c r="U428" s="42"/>
      <c r="V428" s="72"/>
      <c r="W428" s="73"/>
      <c r="X428" s="49"/>
      <c r="Y428" s="43"/>
      <c r="Z428" s="43"/>
      <c r="AA428" s="43"/>
      <c r="AB428" s="76"/>
      <c r="AC428" s="77"/>
      <c r="AD428" s="49"/>
      <c r="AE428" s="44"/>
      <c r="AF428" s="44"/>
      <c r="AG428" s="44"/>
      <c r="AH428" s="80"/>
      <c r="AI428" s="81"/>
    </row>
    <row r="429" spans="1:35" x14ac:dyDescent="0.2">
      <c r="A429" s="41"/>
      <c r="B429" s="41"/>
      <c r="C429" s="41"/>
      <c r="D429" s="47"/>
      <c r="E429" s="63"/>
      <c r="F429" s="49"/>
      <c r="G429" s="45"/>
      <c r="H429" s="45"/>
      <c r="I429" s="45"/>
      <c r="J429" s="48"/>
      <c r="K429" s="64"/>
      <c r="L429" s="49"/>
      <c r="M429" s="46"/>
      <c r="N429" s="46"/>
      <c r="O429" s="46"/>
      <c r="P429" s="68"/>
      <c r="Q429" s="69"/>
      <c r="R429" s="49"/>
      <c r="S429" s="42"/>
      <c r="T429" s="42"/>
      <c r="U429" s="42"/>
      <c r="V429" s="72"/>
      <c r="W429" s="73"/>
      <c r="X429" s="49"/>
      <c r="Y429" s="43"/>
      <c r="Z429" s="43"/>
      <c r="AA429" s="43"/>
      <c r="AB429" s="76"/>
      <c r="AC429" s="77"/>
      <c r="AD429" s="49"/>
      <c r="AE429" s="44"/>
      <c r="AF429" s="44"/>
      <c r="AG429" s="44"/>
      <c r="AH429" s="80"/>
      <c r="AI429" s="81"/>
    </row>
    <row r="430" spans="1:35" x14ac:dyDescent="0.2">
      <c r="A430" s="41"/>
      <c r="B430" s="41"/>
      <c r="C430" s="41"/>
      <c r="D430" s="47"/>
      <c r="E430" s="63"/>
      <c r="F430" s="49"/>
      <c r="G430" s="45"/>
      <c r="H430" s="45"/>
      <c r="I430" s="45"/>
      <c r="J430" s="48"/>
      <c r="K430" s="64"/>
      <c r="L430" s="49"/>
      <c r="M430" s="46"/>
      <c r="N430" s="46"/>
      <c r="O430" s="46"/>
      <c r="P430" s="68"/>
      <c r="Q430" s="69"/>
      <c r="R430" s="49"/>
      <c r="S430" s="42"/>
      <c r="T430" s="42"/>
      <c r="U430" s="42"/>
      <c r="V430" s="72"/>
      <c r="W430" s="73"/>
      <c r="X430" s="49"/>
      <c r="Y430" s="43"/>
      <c r="Z430" s="43"/>
      <c r="AA430" s="43"/>
      <c r="AB430" s="76"/>
      <c r="AC430" s="77"/>
      <c r="AD430" s="49"/>
      <c r="AE430" s="44"/>
      <c r="AF430" s="44"/>
      <c r="AG430" s="44"/>
      <c r="AH430" s="80"/>
      <c r="AI430" s="81"/>
    </row>
    <row r="431" spans="1:35" x14ac:dyDescent="0.2">
      <c r="A431" s="41"/>
      <c r="B431" s="41"/>
      <c r="C431" s="41"/>
      <c r="D431" s="47"/>
      <c r="E431" s="63"/>
      <c r="F431" s="49"/>
      <c r="G431" s="45"/>
      <c r="H431" s="45"/>
      <c r="I431" s="45"/>
      <c r="J431" s="48"/>
      <c r="K431" s="64"/>
      <c r="L431" s="49"/>
      <c r="M431" s="46"/>
      <c r="N431" s="46"/>
      <c r="O431" s="46"/>
      <c r="P431" s="68"/>
      <c r="Q431" s="69"/>
      <c r="R431" s="49"/>
      <c r="S431" s="42"/>
      <c r="T431" s="42"/>
      <c r="U431" s="42"/>
      <c r="V431" s="72"/>
      <c r="W431" s="73"/>
      <c r="X431" s="49"/>
      <c r="Y431" s="43"/>
      <c r="Z431" s="43"/>
      <c r="AA431" s="43"/>
      <c r="AB431" s="76"/>
      <c r="AC431" s="77"/>
      <c r="AD431" s="49"/>
      <c r="AE431" s="44"/>
      <c r="AF431" s="44"/>
      <c r="AG431" s="44"/>
      <c r="AH431" s="80"/>
      <c r="AI431" s="81"/>
    </row>
    <row r="432" spans="1:35" x14ac:dyDescent="0.2">
      <c r="A432" s="41"/>
      <c r="B432" s="41"/>
      <c r="C432" s="41"/>
      <c r="D432" s="47"/>
      <c r="E432" s="63"/>
      <c r="F432" s="49"/>
      <c r="G432" s="45"/>
      <c r="H432" s="45"/>
      <c r="I432" s="45"/>
      <c r="J432" s="48"/>
      <c r="K432" s="64"/>
      <c r="L432" s="49"/>
      <c r="M432" s="46"/>
      <c r="N432" s="46"/>
      <c r="O432" s="46"/>
      <c r="P432" s="68"/>
      <c r="Q432" s="69"/>
      <c r="R432" s="49"/>
      <c r="S432" s="42"/>
      <c r="T432" s="42"/>
      <c r="U432" s="42"/>
      <c r="V432" s="72"/>
      <c r="W432" s="73"/>
      <c r="X432" s="49"/>
      <c r="Y432" s="43"/>
      <c r="Z432" s="43"/>
      <c r="AA432" s="43"/>
      <c r="AB432" s="76"/>
      <c r="AC432" s="77"/>
      <c r="AD432" s="49"/>
      <c r="AE432" s="44"/>
      <c r="AF432" s="44"/>
      <c r="AG432" s="44"/>
      <c r="AH432" s="80"/>
      <c r="AI432" s="81"/>
    </row>
    <row r="433" spans="1:35" x14ac:dyDescent="0.2">
      <c r="A433" s="41"/>
      <c r="B433" s="41"/>
      <c r="C433" s="41"/>
      <c r="D433" s="47"/>
      <c r="E433" s="63"/>
      <c r="F433" s="49"/>
      <c r="G433" s="45"/>
      <c r="H433" s="45"/>
      <c r="I433" s="45"/>
      <c r="J433" s="48"/>
      <c r="K433" s="64"/>
      <c r="L433" s="49"/>
      <c r="M433" s="46"/>
      <c r="N433" s="46"/>
      <c r="O433" s="46"/>
      <c r="P433" s="68"/>
      <c r="Q433" s="69"/>
      <c r="R433" s="49"/>
      <c r="S433" s="42"/>
      <c r="T433" s="42"/>
      <c r="U433" s="42"/>
      <c r="V433" s="72"/>
      <c r="W433" s="73"/>
      <c r="X433" s="49"/>
      <c r="Y433" s="43"/>
      <c r="Z433" s="43"/>
      <c r="AA433" s="43"/>
      <c r="AB433" s="76"/>
      <c r="AC433" s="77"/>
      <c r="AD433" s="49"/>
      <c r="AE433" s="44"/>
      <c r="AF433" s="44"/>
      <c r="AG433" s="44"/>
      <c r="AH433" s="80"/>
      <c r="AI433" s="81"/>
    </row>
    <row r="434" spans="1:35" x14ac:dyDescent="0.2">
      <c r="A434" s="41"/>
      <c r="B434" s="41"/>
      <c r="C434" s="41"/>
      <c r="D434" s="47"/>
      <c r="E434" s="63"/>
      <c r="F434" s="49"/>
      <c r="G434" s="45"/>
      <c r="H434" s="45"/>
      <c r="I434" s="45"/>
      <c r="J434" s="48"/>
      <c r="K434" s="64"/>
      <c r="L434" s="49"/>
      <c r="M434" s="46"/>
      <c r="N434" s="46"/>
      <c r="O434" s="46"/>
      <c r="P434" s="68"/>
      <c r="Q434" s="69"/>
      <c r="R434" s="49"/>
      <c r="S434" s="42"/>
      <c r="T434" s="42"/>
      <c r="U434" s="42"/>
      <c r="V434" s="72"/>
      <c r="W434" s="73"/>
      <c r="X434" s="49"/>
      <c r="Y434" s="43"/>
      <c r="Z434" s="43"/>
      <c r="AA434" s="43"/>
      <c r="AB434" s="76"/>
      <c r="AC434" s="77"/>
      <c r="AD434" s="49"/>
      <c r="AE434" s="44"/>
      <c r="AF434" s="44"/>
      <c r="AG434" s="44"/>
      <c r="AH434" s="80"/>
      <c r="AI434" s="81"/>
    </row>
    <row r="435" spans="1:35" x14ac:dyDescent="0.2">
      <c r="A435" s="41"/>
      <c r="B435" s="41"/>
      <c r="C435" s="41"/>
      <c r="D435" s="47"/>
      <c r="E435" s="63"/>
      <c r="F435" s="49"/>
      <c r="G435" s="45"/>
      <c r="H435" s="45"/>
      <c r="I435" s="45"/>
      <c r="J435" s="48"/>
      <c r="K435" s="64"/>
      <c r="L435" s="49"/>
      <c r="M435" s="46"/>
      <c r="N435" s="46"/>
      <c r="O435" s="46"/>
      <c r="P435" s="68"/>
      <c r="Q435" s="69"/>
      <c r="R435" s="49"/>
      <c r="S435" s="42"/>
      <c r="T435" s="42"/>
      <c r="U435" s="42"/>
      <c r="V435" s="72"/>
      <c r="W435" s="73"/>
      <c r="X435" s="49"/>
      <c r="Y435" s="43"/>
      <c r="Z435" s="43"/>
      <c r="AA435" s="43"/>
      <c r="AB435" s="76"/>
      <c r="AC435" s="77"/>
      <c r="AD435" s="49"/>
      <c r="AE435" s="44"/>
      <c r="AF435" s="44"/>
      <c r="AG435" s="44"/>
      <c r="AH435" s="80"/>
      <c r="AI435" s="81"/>
    </row>
    <row r="436" spans="1:35" x14ac:dyDescent="0.2">
      <c r="A436" s="41"/>
      <c r="B436" s="41"/>
      <c r="C436" s="41"/>
      <c r="D436" s="47"/>
      <c r="E436" s="63"/>
      <c r="F436" s="49"/>
      <c r="G436" s="45"/>
      <c r="H436" s="45"/>
      <c r="I436" s="45"/>
      <c r="J436" s="48"/>
      <c r="K436" s="64"/>
      <c r="L436" s="49"/>
      <c r="M436" s="46"/>
      <c r="N436" s="46"/>
      <c r="O436" s="46"/>
      <c r="P436" s="68"/>
      <c r="Q436" s="69"/>
      <c r="R436" s="49"/>
      <c r="S436" s="42"/>
      <c r="T436" s="42"/>
      <c r="U436" s="42"/>
      <c r="V436" s="72"/>
      <c r="W436" s="73"/>
      <c r="X436" s="49"/>
      <c r="Y436" s="43"/>
      <c r="Z436" s="43"/>
      <c r="AA436" s="43"/>
      <c r="AB436" s="76"/>
      <c r="AC436" s="77"/>
      <c r="AD436" s="49"/>
      <c r="AE436" s="44"/>
      <c r="AF436" s="44"/>
      <c r="AG436" s="44"/>
      <c r="AH436" s="80"/>
      <c r="AI436" s="81"/>
    </row>
    <row r="437" spans="1:35" x14ac:dyDescent="0.2">
      <c r="A437" s="41"/>
      <c r="B437" s="41"/>
      <c r="C437" s="41"/>
      <c r="D437" s="47"/>
      <c r="E437" s="63"/>
      <c r="F437" s="49"/>
      <c r="G437" s="45"/>
      <c r="H437" s="45"/>
      <c r="I437" s="45"/>
      <c r="J437" s="48"/>
      <c r="K437" s="64"/>
      <c r="L437" s="49"/>
      <c r="M437" s="46"/>
      <c r="N437" s="46"/>
      <c r="O437" s="46"/>
      <c r="P437" s="68"/>
      <c r="Q437" s="69"/>
      <c r="R437" s="49"/>
      <c r="S437" s="42"/>
      <c r="T437" s="42"/>
      <c r="U437" s="42"/>
      <c r="V437" s="72"/>
      <c r="W437" s="73"/>
      <c r="X437" s="49"/>
      <c r="Y437" s="43"/>
      <c r="Z437" s="43"/>
      <c r="AA437" s="43"/>
      <c r="AB437" s="76"/>
      <c r="AC437" s="77"/>
      <c r="AD437" s="49"/>
      <c r="AE437" s="44"/>
      <c r="AF437" s="44"/>
      <c r="AG437" s="44"/>
      <c r="AH437" s="80"/>
      <c r="AI437" s="81"/>
    </row>
    <row r="438" spans="1:35" x14ac:dyDescent="0.2">
      <c r="A438" s="41"/>
      <c r="B438" s="41"/>
      <c r="C438" s="41"/>
      <c r="D438" s="47"/>
      <c r="E438" s="63"/>
      <c r="F438" s="49"/>
      <c r="G438" s="45"/>
      <c r="H438" s="45"/>
      <c r="I438" s="45"/>
      <c r="J438" s="48"/>
      <c r="K438" s="64"/>
      <c r="L438" s="49"/>
      <c r="M438" s="46"/>
      <c r="N438" s="46"/>
      <c r="O438" s="46"/>
      <c r="P438" s="68"/>
      <c r="Q438" s="69"/>
      <c r="R438" s="49"/>
      <c r="S438" s="42"/>
      <c r="T438" s="42"/>
      <c r="U438" s="42"/>
      <c r="V438" s="72"/>
      <c r="W438" s="73"/>
      <c r="X438" s="49"/>
      <c r="Y438" s="43"/>
      <c r="Z438" s="43"/>
      <c r="AA438" s="43"/>
      <c r="AB438" s="76"/>
      <c r="AC438" s="77"/>
      <c r="AD438" s="49"/>
      <c r="AE438" s="44"/>
      <c r="AF438" s="44"/>
      <c r="AG438" s="44"/>
      <c r="AH438" s="80"/>
      <c r="AI438" s="81"/>
    </row>
    <row r="439" spans="1:35" x14ac:dyDescent="0.2">
      <c r="A439" s="41"/>
      <c r="B439" s="41"/>
      <c r="C439" s="41"/>
      <c r="D439" s="47"/>
      <c r="E439" s="63"/>
      <c r="F439" s="49"/>
      <c r="G439" s="45"/>
      <c r="H439" s="45"/>
      <c r="I439" s="45"/>
      <c r="J439" s="48"/>
      <c r="K439" s="64"/>
      <c r="L439" s="49"/>
      <c r="M439" s="46"/>
      <c r="N439" s="46"/>
      <c r="O439" s="46"/>
      <c r="P439" s="68"/>
      <c r="Q439" s="69"/>
      <c r="R439" s="49"/>
      <c r="S439" s="42"/>
      <c r="T439" s="42"/>
      <c r="U439" s="42"/>
      <c r="V439" s="72"/>
      <c r="W439" s="73"/>
      <c r="X439" s="49"/>
      <c r="Y439" s="43"/>
      <c r="Z439" s="43"/>
      <c r="AA439" s="43"/>
      <c r="AB439" s="76"/>
      <c r="AC439" s="77"/>
      <c r="AD439" s="49"/>
      <c r="AE439" s="44"/>
      <c r="AF439" s="44"/>
      <c r="AG439" s="44"/>
      <c r="AH439" s="80"/>
      <c r="AI439" s="81"/>
    </row>
    <row r="440" spans="1:35" x14ac:dyDescent="0.2">
      <c r="A440" s="41"/>
      <c r="B440" s="41"/>
      <c r="C440" s="41"/>
      <c r="D440" s="47"/>
      <c r="E440" s="63"/>
      <c r="F440" s="49"/>
      <c r="G440" s="45"/>
      <c r="H440" s="45"/>
      <c r="I440" s="45"/>
      <c r="J440" s="48"/>
      <c r="K440" s="64"/>
      <c r="L440" s="49"/>
      <c r="M440" s="46"/>
      <c r="N440" s="46"/>
      <c r="O440" s="46"/>
      <c r="P440" s="68"/>
      <c r="Q440" s="69"/>
      <c r="R440" s="49"/>
      <c r="S440" s="42"/>
      <c r="T440" s="42"/>
      <c r="U440" s="42"/>
      <c r="V440" s="72"/>
      <c r="W440" s="73"/>
      <c r="X440" s="49"/>
      <c r="Y440" s="43"/>
      <c r="Z440" s="43"/>
      <c r="AA440" s="43"/>
      <c r="AB440" s="76"/>
      <c r="AC440" s="77"/>
      <c r="AD440" s="49"/>
      <c r="AE440" s="44"/>
      <c r="AF440" s="44"/>
      <c r="AG440" s="44"/>
      <c r="AH440" s="80"/>
      <c r="AI440" s="81"/>
    </row>
    <row r="441" spans="1:35" x14ac:dyDescent="0.2">
      <c r="A441" s="41"/>
      <c r="B441" s="41"/>
      <c r="C441" s="41"/>
      <c r="D441" s="47"/>
      <c r="E441" s="63"/>
      <c r="F441" s="49"/>
      <c r="G441" s="45"/>
      <c r="H441" s="45"/>
      <c r="I441" s="45"/>
      <c r="J441" s="48"/>
      <c r="K441" s="64"/>
      <c r="L441" s="49"/>
      <c r="M441" s="46"/>
      <c r="N441" s="46"/>
      <c r="O441" s="46"/>
      <c r="P441" s="68"/>
      <c r="Q441" s="69"/>
      <c r="R441" s="49"/>
      <c r="S441" s="42"/>
      <c r="T441" s="42"/>
      <c r="U441" s="42"/>
      <c r="V441" s="72"/>
      <c r="W441" s="73"/>
      <c r="X441" s="49"/>
      <c r="Y441" s="43"/>
      <c r="Z441" s="43"/>
      <c r="AA441" s="43"/>
      <c r="AB441" s="76"/>
      <c r="AC441" s="77"/>
      <c r="AD441" s="49"/>
      <c r="AE441" s="44"/>
      <c r="AF441" s="44"/>
      <c r="AG441" s="44"/>
      <c r="AH441" s="80"/>
      <c r="AI441" s="81"/>
    </row>
    <row r="442" spans="1:35" x14ac:dyDescent="0.2">
      <c r="A442" s="41"/>
      <c r="B442" s="41"/>
      <c r="C442" s="41"/>
      <c r="D442" s="47"/>
      <c r="E442" s="63"/>
      <c r="F442" s="49"/>
      <c r="G442" s="45"/>
      <c r="H442" s="45"/>
      <c r="I442" s="45"/>
      <c r="J442" s="48"/>
      <c r="K442" s="64"/>
      <c r="L442" s="49"/>
      <c r="M442" s="46"/>
      <c r="N442" s="46"/>
      <c r="O442" s="46"/>
      <c r="P442" s="68"/>
      <c r="Q442" s="69"/>
      <c r="R442" s="49"/>
      <c r="S442" s="42"/>
      <c r="T442" s="42"/>
      <c r="U442" s="42"/>
      <c r="V442" s="72"/>
      <c r="W442" s="73"/>
      <c r="X442" s="49"/>
      <c r="Y442" s="43"/>
      <c r="Z442" s="43"/>
      <c r="AA442" s="43"/>
      <c r="AB442" s="76"/>
      <c r="AC442" s="77"/>
      <c r="AD442" s="49"/>
      <c r="AE442" s="44"/>
      <c r="AF442" s="44"/>
      <c r="AG442" s="44"/>
      <c r="AH442" s="80"/>
      <c r="AI442" s="81"/>
    </row>
    <row r="443" spans="1:35" x14ac:dyDescent="0.2">
      <c r="A443" s="41"/>
      <c r="B443" s="41"/>
      <c r="C443" s="41"/>
      <c r="D443" s="47"/>
      <c r="E443" s="63"/>
      <c r="F443" s="49"/>
      <c r="G443" s="45"/>
      <c r="H443" s="45"/>
      <c r="I443" s="45"/>
      <c r="J443" s="48"/>
      <c r="K443" s="64"/>
      <c r="L443" s="49"/>
      <c r="M443" s="46"/>
      <c r="N443" s="46"/>
      <c r="O443" s="46"/>
      <c r="P443" s="68"/>
      <c r="Q443" s="69"/>
      <c r="R443" s="49"/>
      <c r="S443" s="42"/>
      <c r="T443" s="42"/>
      <c r="U443" s="42"/>
      <c r="V443" s="72"/>
      <c r="W443" s="73"/>
      <c r="X443" s="49"/>
      <c r="Y443" s="43"/>
      <c r="Z443" s="43"/>
      <c r="AA443" s="43"/>
      <c r="AB443" s="76"/>
      <c r="AC443" s="77"/>
      <c r="AD443" s="49"/>
      <c r="AE443" s="44"/>
      <c r="AF443" s="44"/>
      <c r="AG443" s="44"/>
      <c r="AH443" s="80"/>
      <c r="AI443" s="81"/>
    </row>
    <row r="444" spans="1:35" x14ac:dyDescent="0.2">
      <c r="A444" s="41"/>
      <c r="B444" s="41"/>
      <c r="C444" s="41"/>
      <c r="D444" s="47"/>
      <c r="E444" s="63"/>
      <c r="F444" s="49"/>
      <c r="G444" s="45"/>
      <c r="H444" s="45"/>
      <c r="I444" s="45"/>
      <c r="J444" s="48"/>
      <c r="K444" s="64"/>
      <c r="L444" s="49"/>
      <c r="M444" s="46"/>
      <c r="N444" s="46"/>
      <c r="O444" s="46"/>
      <c r="P444" s="68"/>
      <c r="Q444" s="69"/>
      <c r="R444" s="49"/>
      <c r="S444" s="42"/>
      <c r="T444" s="42"/>
      <c r="U444" s="42"/>
      <c r="V444" s="72"/>
      <c r="W444" s="73"/>
      <c r="X444" s="49"/>
      <c r="Y444" s="43"/>
      <c r="Z444" s="43"/>
      <c r="AA444" s="43"/>
      <c r="AB444" s="76"/>
      <c r="AC444" s="77"/>
      <c r="AD444" s="49"/>
      <c r="AE444" s="44"/>
      <c r="AF444" s="44"/>
      <c r="AG444" s="44"/>
      <c r="AH444" s="80"/>
      <c r="AI444" s="81"/>
    </row>
    <row r="445" spans="1:35" x14ac:dyDescent="0.2">
      <c r="A445" s="41"/>
      <c r="B445" s="41"/>
      <c r="C445" s="41"/>
      <c r="D445" s="47"/>
      <c r="E445" s="63"/>
      <c r="F445" s="49"/>
      <c r="G445" s="45"/>
      <c r="H445" s="45"/>
      <c r="I445" s="45"/>
      <c r="J445" s="48"/>
      <c r="K445" s="64"/>
      <c r="L445" s="49"/>
      <c r="M445" s="46"/>
      <c r="N445" s="46"/>
      <c r="O445" s="46"/>
      <c r="P445" s="68"/>
      <c r="Q445" s="69"/>
      <c r="R445" s="49"/>
      <c r="S445" s="42"/>
      <c r="T445" s="42"/>
      <c r="U445" s="42"/>
      <c r="V445" s="72"/>
      <c r="W445" s="73"/>
      <c r="X445" s="49"/>
      <c r="Y445" s="43"/>
      <c r="Z445" s="43"/>
      <c r="AA445" s="43"/>
      <c r="AB445" s="76"/>
      <c r="AC445" s="77"/>
      <c r="AD445" s="49"/>
      <c r="AE445" s="44"/>
      <c r="AF445" s="44"/>
      <c r="AG445" s="44"/>
      <c r="AH445" s="80"/>
      <c r="AI445" s="81"/>
    </row>
    <row r="446" spans="1:35" x14ac:dyDescent="0.2">
      <c r="A446" s="41"/>
      <c r="B446" s="41"/>
      <c r="C446" s="41"/>
      <c r="D446" s="47"/>
      <c r="E446" s="63"/>
      <c r="F446" s="49"/>
      <c r="G446" s="45"/>
      <c r="H446" s="45"/>
      <c r="I446" s="45"/>
      <c r="J446" s="48"/>
      <c r="K446" s="64"/>
      <c r="L446" s="49"/>
      <c r="M446" s="46"/>
      <c r="N446" s="46"/>
      <c r="O446" s="46"/>
      <c r="P446" s="68"/>
      <c r="Q446" s="69"/>
      <c r="R446" s="49"/>
      <c r="S446" s="42"/>
      <c r="T446" s="42"/>
      <c r="U446" s="42"/>
      <c r="V446" s="72"/>
      <c r="W446" s="73"/>
      <c r="X446" s="49"/>
      <c r="Y446" s="43"/>
      <c r="Z446" s="43"/>
      <c r="AA446" s="43"/>
      <c r="AB446" s="76"/>
      <c r="AC446" s="77"/>
      <c r="AD446" s="49"/>
      <c r="AE446" s="44"/>
      <c r="AF446" s="44"/>
      <c r="AG446" s="44"/>
      <c r="AH446" s="80"/>
      <c r="AI446" s="81"/>
    </row>
    <row r="447" spans="1:35" x14ac:dyDescent="0.2">
      <c r="A447" s="41"/>
      <c r="B447" s="41"/>
      <c r="C447" s="41"/>
      <c r="D447" s="47"/>
      <c r="E447" s="63"/>
      <c r="F447" s="49"/>
      <c r="G447" s="45"/>
      <c r="H447" s="45"/>
      <c r="I447" s="45"/>
      <c r="J447" s="48"/>
      <c r="K447" s="64"/>
      <c r="L447" s="49"/>
      <c r="M447" s="46"/>
      <c r="N447" s="46"/>
      <c r="O447" s="46"/>
      <c r="P447" s="68"/>
      <c r="Q447" s="69"/>
      <c r="R447" s="49"/>
      <c r="S447" s="42"/>
      <c r="T447" s="42"/>
      <c r="U447" s="42"/>
      <c r="V447" s="72"/>
      <c r="W447" s="73"/>
      <c r="X447" s="49"/>
      <c r="Y447" s="43"/>
      <c r="Z447" s="43"/>
      <c r="AA447" s="43"/>
      <c r="AB447" s="76"/>
      <c r="AC447" s="77"/>
      <c r="AD447" s="49"/>
      <c r="AE447" s="44"/>
      <c r="AF447" s="44"/>
      <c r="AG447" s="44"/>
      <c r="AH447" s="80"/>
      <c r="AI447" s="81"/>
    </row>
    <row r="448" spans="1:35" x14ac:dyDescent="0.2">
      <c r="A448" s="41"/>
      <c r="B448" s="41"/>
      <c r="C448" s="41"/>
      <c r="D448" s="47"/>
      <c r="E448" s="63"/>
      <c r="F448" s="49"/>
      <c r="G448" s="45"/>
      <c r="H448" s="45"/>
      <c r="I448" s="45"/>
      <c r="J448" s="48"/>
      <c r="K448" s="64"/>
      <c r="L448" s="49"/>
      <c r="M448" s="46"/>
      <c r="N448" s="46"/>
      <c r="O448" s="46"/>
      <c r="P448" s="68"/>
      <c r="Q448" s="69"/>
      <c r="R448" s="49"/>
      <c r="S448" s="42"/>
      <c r="T448" s="42"/>
      <c r="U448" s="42"/>
      <c r="V448" s="72"/>
      <c r="W448" s="73"/>
      <c r="X448" s="49"/>
      <c r="Y448" s="43"/>
      <c r="Z448" s="43"/>
      <c r="AA448" s="43"/>
      <c r="AB448" s="76"/>
      <c r="AC448" s="77"/>
      <c r="AD448" s="49"/>
      <c r="AE448" s="44"/>
      <c r="AF448" s="44"/>
      <c r="AG448" s="44"/>
      <c r="AH448" s="80"/>
      <c r="AI448" s="81"/>
    </row>
    <row r="449" spans="1:35" x14ac:dyDescent="0.2">
      <c r="A449" s="41"/>
      <c r="B449" s="41"/>
      <c r="C449" s="41"/>
      <c r="D449" s="47"/>
      <c r="E449" s="63"/>
      <c r="F449" s="49"/>
      <c r="G449" s="45"/>
      <c r="H449" s="45"/>
      <c r="I449" s="45"/>
      <c r="J449" s="48"/>
      <c r="K449" s="64"/>
      <c r="L449" s="49"/>
      <c r="M449" s="46"/>
      <c r="N449" s="46"/>
      <c r="O449" s="46"/>
      <c r="P449" s="68"/>
      <c r="Q449" s="69"/>
      <c r="R449" s="49"/>
      <c r="S449" s="42"/>
      <c r="T449" s="42"/>
      <c r="U449" s="42"/>
      <c r="V449" s="72"/>
      <c r="W449" s="73"/>
      <c r="X449" s="49"/>
      <c r="Y449" s="43"/>
      <c r="Z449" s="43"/>
      <c r="AA449" s="43"/>
      <c r="AB449" s="76"/>
      <c r="AC449" s="77"/>
      <c r="AD449" s="49"/>
      <c r="AE449" s="44"/>
      <c r="AF449" s="44"/>
      <c r="AG449" s="44"/>
      <c r="AH449" s="80"/>
      <c r="AI449" s="81"/>
    </row>
    <row r="450" spans="1:35" x14ac:dyDescent="0.2">
      <c r="A450" s="41"/>
      <c r="B450" s="41"/>
      <c r="C450" s="41"/>
      <c r="D450" s="47"/>
      <c r="E450" s="63"/>
      <c r="F450" s="49"/>
      <c r="G450" s="45"/>
      <c r="H450" s="45"/>
      <c r="I450" s="45"/>
      <c r="J450" s="48"/>
      <c r="K450" s="64"/>
      <c r="L450" s="49"/>
      <c r="M450" s="46"/>
      <c r="N450" s="46"/>
      <c r="O450" s="46"/>
      <c r="P450" s="68"/>
      <c r="Q450" s="69"/>
      <c r="R450" s="49"/>
      <c r="S450" s="42"/>
      <c r="T450" s="42"/>
      <c r="U450" s="42"/>
      <c r="V450" s="72"/>
      <c r="W450" s="73"/>
      <c r="X450" s="49"/>
      <c r="Y450" s="43"/>
      <c r="Z450" s="43"/>
      <c r="AA450" s="43"/>
      <c r="AB450" s="76"/>
      <c r="AC450" s="77"/>
      <c r="AD450" s="49"/>
      <c r="AE450" s="44"/>
      <c r="AF450" s="44"/>
      <c r="AG450" s="44"/>
      <c r="AH450" s="80"/>
      <c r="AI450" s="81"/>
    </row>
    <row r="451" spans="1:35" x14ac:dyDescent="0.2">
      <c r="A451" s="41"/>
      <c r="B451" s="41"/>
      <c r="C451" s="41"/>
      <c r="D451" s="47"/>
      <c r="E451" s="63"/>
      <c r="F451" s="49"/>
      <c r="G451" s="45"/>
      <c r="H451" s="45"/>
      <c r="I451" s="45"/>
      <c r="J451" s="48"/>
      <c r="K451" s="64"/>
      <c r="L451" s="49"/>
      <c r="M451" s="46"/>
      <c r="N451" s="46"/>
      <c r="O451" s="46"/>
      <c r="P451" s="68"/>
      <c r="Q451" s="69"/>
      <c r="R451" s="49"/>
      <c r="S451" s="42"/>
      <c r="T451" s="42"/>
      <c r="U451" s="42"/>
      <c r="V451" s="72"/>
      <c r="W451" s="73"/>
      <c r="X451" s="49"/>
      <c r="Y451" s="43"/>
      <c r="Z451" s="43"/>
      <c r="AA451" s="43"/>
      <c r="AB451" s="76"/>
      <c r="AC451" s="77"/>
      <c r="AD451" s="49"/>
      <c r="AE451" s="44"/>
      <c r="AF451" s="44"/>
      <c r="AG451" s="44"/>
      <c r="AH451" s="80"/>
      <c r="AI451" s="81"/>
    </row>
    <row r="452" spans="1:35" x14ac:dyDescent="0.2">
      <c r="A452" s="41"/>
      <c r="B452" s="41"/>
      <c r="C452" s="41"/>
      <c r="D452" s="47"/>
      <c r="E452" s="63"/>
      <c r="F452" s="49"/>
      <c r="G452" s="45"/>
      <c r="H452" s="45"/>
      <c r="I452" s="45"/>
      <c r="J452" s="48"/>
      <c r="K452" s="64"/>
      <c r="L452" s="49"/>
      <c r="M452" s="46"/>
      <c r="N452" s="46"/>
      <c r="O452" s="46"/>
      <c r="P452" s="68"/>
      <c r="Q452" s="69"/>
      <c r="R452" s="49"/>
      <c r="S452" s="42"/>
      <c r="T452" s="42"/>
      <c r="U452" s="42"/>
      <c r="V452" s="72"/>
      <c r="W452" s="73"/>
      <c r="X452" s="49"/>
      <c r="Y452" s="43"/>
      <c r="Z452" s="43"/>
      <c r="AA452" s="43"/>
      <c r="AB452" s="76"/>
      <c r="AC452" s="77"/>
      <c r="AD452" s="49"/>
      <c r="AE452" s="44"/>
      <c r="AF452" s="44"/>
      <c r="AG452" s="44"/>
      <c r="AH452" s="80"/>
      <c r="AI452" s="81"/>
    </row>
    <row r="453" spans="1:35" x14ac:dyDescent="0.2">
      <c r="A453" s="41"/>
      <c r="B453" s="41"/>
      <c r="C453" s="41"/>
      <c r="D453" s="47"/>
      <c r="E453" s="63"/>
      <c r="F453" s="49"/>
      <c r="G453" s="45"/>
      <c r="H453" s="45"/>
      <c r="I453" s="45"/>
      <c r="J453" s="48"/>
      <c r="K453" s="64"/>
      <c r="L453" s="49"/>
      <c r="M453" s="46"/>
      <c r="N453" s="46"/>
      <c r="O453" s="46"/>
      <c r="P453" s="68"/>
      <c r="Q453" s="69"/>
      <c r="R453" s="49"/>
      <c r="S453" s="42"/>
      <c r="T453" s="42"/>
      <c r="U453" s="42"/>
      <c r="V453" s="72"/>
      <c r="W453" s="73"/>
      <c r="X453" s="49"/>
      <c r="Y453" s="43"/>
      <c r="Z453" s="43"/>
      <c r="AA453" s="43"/>
      <c r="AB453" s="76"/>
      <c r="AC453" s="77"/>
      <c r="AD453" s="49"/>
      <c r="AE453" s="44"/>
      <c r="AF453" s="44"/>
      <c r="AG453" s="44"/>
      <c r="AH453" s="80"/>
      <c r="AI453" s="81"/>
    </row>
    <row r="454" spans="1:35" x14ac:dyDescent="0.2">
      <c r="A454" s="41"/>
      <c r="B454" s="41"/>
      <c r="C454" s="41"/>
      <c r="D454" s="47"/>
      <c r="E454" s="63"/>
      <c r="F454" s="49"/>
      <c r="G454" s="45"/>
      <c r="H454" s="45"/>
      <c r="I454" s="45"/>
      <c r="J454" s="48"/>
      <c r="K454" s="64"/>
      <c r="L454" s="49"/>
      <c r="M454" s="46"/>
      <c r="N454" s="46"/>
      <c r="O454" s="46"/>
      <c r="P454" s="68"/>
      <c r="Q454" s="69"/>
      <c r="R454" s="49"/>
      <c r="S454" s="42"/>
      <c r="T454" s="42"/>
      <c r="U454" s="42"/>
      <c r="V454" s="72"/>
      <c r="W454" s="73"/>
      <c r="X454" s="49"/>
      <c r="Y454" s="43"/>
      <c r="Z454" s="43"/>
      <c r="AA454" s="43"/>
      <c r="AB454" s="76"/>
      <c r="AC454" s="77"/>
      <c r="AD454" s="49"/>
      <c r="AE454" s="44"/>
      <c r="AF454" s="44"/>
      <c r="AG454" s="44"/>
      <c r="AH454" s="80"/>
      <c r="AI454" s="81"/>
    </row>
    <row r="455" spans="1:35" x14ac:dyDescent="0.2">
      <c r="A455" s="41"/>
      <c r="B455" s="41"/>
      <c r="C455" s="41"/>
      <c r="D455" s="47"/>
      <c r="E455" s="63"/>
      <c r="F455" s="49"/>
      <c r="G455" s="45"/>
      <c r="H455" s="45"/>
      <c r="I455" s="45"/>
      <c r="J455" s="48"/>
      <c r="K455" s="64"/>
      <c r="L455" s="49"/>
      <c r="M455" s="46"/>
      <c r="N455" s="46"/>
      <c r="O455" s="46"/>
      <c r="P455" s="68"/>
      <c r="Q455" s="69"/>
      <c r="R455" s="49"/>
      <c r="S455" s="42"/>
      <c r="T455" s="42"/>
      <c r="U455" s="42"/>
      <c r="V455" s="72"/>
      <c r="W455" s="73"/>
      <c r="X455" s="49"/>
      <c r="Y455" s="43"/>
      <c r="Z455" s="43"/>
      <c r="AA455" s="43"/>
      <c r="AB455" s="76"/>
      <c r="AC455" s="77"/>
      <c r="AD455" s="49"/>
      <c r="AE455" s="44"/>
      <c r="AF455" s="44"/>
      <c r="AG455" s="44"/>
      <c r="AH455" s="80"/>
      <c r="AI455" s="81"/>
    </row>
    <row r="456" spans="1:35" x14ac:dyDescent="0.2">
      <c r="A456" s="41"/>
      <c r="B456" s="41"/>
      <c r="C456" s="41"/>
      <c r="D456" s="47"/>
      <c r="E456" s="63"/>
      <c r="F456" s="49"/>
      <c r="G456" s="45"/>
      <c r="H456" s="45"/>
      <c r="I456" s="45"/>
      <c r="J456" s="48"/>
      <c r="K456" s="64"/>
      <c r="L456" s="49"/>
      <c r="M456" s="46"/>
      <c r="N456" s="46"/>
      <c r="O456" s="46"/>
      <c r="P456" s="68"/>
      <c r="Q456" s="69"/>
      <c r="R456" s="49"/>
      <c r="S456" s="42"/>
      <c r="T456" s="42"/>
      <c r="U456" s="42"/>
      <c r="V456" s="72"/>
      <c r="W456" s="73"/>
      <c r="X456" s="49"/>
      <c r="Y456" s="43"/>
      <c r="Z456" s="43"/>
      <c r="AA456" s="43"/>
      <c r="AB456" s="76"/>
      <c r="AC456" s="77"/>
      <c r="AD456" s="49"/>
      <c r="AE456" s="44"/>
      <c r="AF456" s="44"/>
      <c r="AG456" s="44"/>
      <c r="AH456" s="80"/>
      <c r="AI456" s="81"/>
    </row>
    <row r="457" spans="1:35" x14ac:dyDescent="0.2">
      <c r="A457" s="41"/>
      <c r="B457" s="41"/>
      <c r="C457" s="41"/>
      <c r="D457" s="47"/>
      <c r="E457" s="63"/>
      <c r="F457" s="49"/>
      <c r="G457" s="45"/>
      <c r="H457" s="45"/>
      <c r="I457" s="45"/>
      <c r="J457" s="48"/>
      <c r="K457" s="64"/>
      <c r="L457" s="49"/>
      <c r="M457" s="46"/>
      <c r="N457" s="46"/>
      <c r="O457" s="46"/>
      <c r="P457" s="68"/>
      <c r="Q457" s="69"/>
      <c r="R457" s="49"/>
      <c r="S457" s="42"/>
      <c r="T457" s="42"/>
      <c r="U457" s="42"/>
      <c r="V457" s="72"/>
      <c r="W457" s="73"/>
      <c r="X457" s="49"/>
      <c r="Y457" s="43"/>
      <c r="Z457" s="43"/>
      <c r="AA457" s="43"/>
      <c r="AB457" s="76"/>
      <c r="AC457" s="77"/>
      <c r="AD457" s="49"/>
      <c r="AE457" s="44"/>
      <c r="AF457" s="44"/>
      <c r="AG457" s="44"/>
      <c r="AH457" s="80"/>
      <c r="AI457" s="81"/>
    </row>
    <row r="458" spans="1:35" x14ac:dyDescent="0.2">
      <c r="A458" s="41"/>
      <c r="B458" s="41"/>
      <c r="C458" s="41"/>
      <c r="D458" s="47"/>
      <c r="E458" s="63"/>
      <c r="F458" s="49"/>
      <c r="G458" s="45"/>
      <c r="H458" s="45"/>
      <c r="I458" s="45"/>
      <c r="J458" s="48"/>
      <c r="K458" s="64"/>
      <c r="L458" s="49"/>
      <c r="M458" s="46"/>
      <c r="N458" s="46"/>
      <c r="O458" s="46"/>
      <c r="P458" s="68"/>
      <c r="Q458" s="69"/>
      <c r="R458" s="49"/>
      <c r="S458" s="42"/>
      <c r="T458" s="42"/>
      <c r="U458" s="42"/>
      <c r="V458" s="72"/>
      <c r="W458" s="73"/>
      <c r="X458" s="49"/>
      <c r="Y458" s="43"/>
      <c r="Z458" s="43"/>
      <c r="AA458" s="43"/>
      <c r="AB458" s="76"/>
      <c r="AC458" s="77"/>
      <c r="AD458" s="49"/>
      <c r="AE458" s="44"/>
      <c r="AF458" s="44"/>
      <c r="AG458" s="44"/>
      <c r="AH458" s="80"/>
      <c r="AI458" s="81"/>
    </row>
    <row r="459" spans="1:35" x14ac:dyDescent="0.2">
      <c r="A459" s="41"/>
      <c r="B459" s="41"/>
      <c r="C459" s="41"/>
      <c r="D459" s="47"/>
      <c r="E459" s="63"/>
      <c r="F459" s="49"/>
      <c r="G459" s="45"/>
      <c r="H459" s="45"/>
      <c r="I459" s="45"/>
      <c r="J459" s="48"/>
      <c r="K459" s="64"/>
      <c r="L459" s="49"/>
      <c r="M459" s="46"/>
      <c r="N459" s="46"/>
      <c r="O459" s="46"/>
      <c r="P459" s="68"/>
      <c r="Q459" s="69"/>
      <c r="R459" s="49"/>
      <c r="S459" s="42"/>
      <c r="T459" s="42"/>
      <c r="U459" s="42"/>
      <c r="V459" s="72"/>
      <c r="W459" s="73"/>
      <c r="X459" s="49"/>
      <c r="Y459" s="43"/>
      <c r="Z459" s="43"/>
      <c r="AA459" s="43"/>
      <c r="AB459" s="76"/>
      <c r="AC459" s="77"/>
      <c r="AD459" s="49"/>
      <c r="AE459" s="44"/>
      <c r="AF459" s="44"/>
      <c r="AG459" s="44"/>
      <c r="AH459" s="80"/>
      <c r="AI459" s="81"/>
    </row>
    <row r="460" spans="1:35" x14ac:dyDescent="0.2">
      <c r="A460" s="41"/>
      <c r="B460" s="41"/>
      <c r="C460" s="41"/>
      <c r="D460" s="47"/>
      <c r="E460" s="63"/>
      <c r="F460" s="49"/>
      <c r="G460" s="45"/>
      <c r="H460" s="45"/>
      <c r="I460" s="45"/>
      <c r="J460" s="48"/>
      <c r="K460" s="64"/>
      <c r="L460" s="49"/>
      <c r="M460" s="46"/>
      <c r="N460" s="46"/>
      <c r="O460" s="46"/>
      <c r="P460" s="68"/>
      <c r="Q460" s="69"/>
      <c r="R460" s="49"/>
      <c r="S460" s="42"/>
      <c r="T460" s="42"/>
      <c r="U460" s="42"/>
      <c r="V460" s="72"/>
      <c r="W460" s="73"/>
      <c r="X460" s="49"/>
      <c r="Y460" s="43"/>
      <c r="Z460" s="43"/>
      <c r="AA460" s="43"/>
      <c r="AB460" s="76"/>
      <c r="AC460" s="77"/>
      <c r="AD460" s="49"/>
      <c r="AE460" s="44"/>
      <c r="AF460" s="44"/>
      <c r="AG460" s="44"/>
      <c r="AH460" s="80"/>
      <c r="AI460" s="81"/>
    </row>
    <row r="461" spans="1:35" x14ac:dyDescent="0.2">
      <c r="A461" s="41"/>
      <c r="B461" s="41"/>
      <c r="C461" s="41"/>
      <c r="D461" s="47"/>
      <c r="E461" s="63"/>
      <c r="F461" s="49"/>
      <c r="G461" s="45"/>
      <c r="H461" s="45"/>
      <c r="I461" s="45"/>
      <c r="J461" s="48"/>
      <c r="K461" s="64"/>
      <c r="L461" s="49"/>
      <c r="M461" s="46"/>
      <c r="N461" s="46"/>
      <c r="O461" s="46"/>
      <c r="P461" s="68"/>
      <c r="Q461" s="69"/>
      <c r="R461" s="49"/>
      <c r="S461" s="42"/>
      <c r="T461" s="42"/>
      <c r="U461" s="42"/>
      <c r="V461" s="72"/>
      <c r="W461" s="73"/>
      <c r="X461" s="49"/>
      <c r="Y461" s="43"/>
      <c r="Z461" s="43"/>
      <c r="AA461" s="43"/>
      <c r="AB461" s="76"/>
      <c r="AC461" s="77"/>
      <c r="AD461" s="49"/>
      <c r="AE461" s="44"/>
      <c r="AF461" s="44"/>
      <c r="AG461" s="44"/>
      <c r="AH461" s="80"/>
      <c r="AI461" s="81"/>
    </row>
    <row r="462" spans="1:35" x14ac:dyDescent="0.2">
      <c r="A462" s="41"/>
      <c r="B462" s="41"/>
      <c r="C462" s="41"/>
      <c r="D462" s="47"/>
      <c r="E462" s="63"/>
      <c r="F462" s="49"/>
      <c r="G462" s="45"/>
      <c r="H462" s="45"/>
      <c r="I462" s="45"/>
      <c r="J462" s="48"/>
      <c r="K462" s="64"/>
      <c r="L462" s="49"/>
      <c r="M462" s="46"/>
      <c r="N462" s="46"/>
      <c r="O462" s="46"/>
      <c r="P462" s="68"/>
      <c r="Q462" s="69"/>
      <c r="R462" s="49"/>
      <c r="S462" s="42"/>
      <c r="T462" s="42"/>
      <c r="U462" s="42"/>
      <c r="V462" s="72"/>
      <c r="W462" s="73"/>
      <c r="X462" s="49"/>
      <c r="Y462" s="43"/>
      <c r="Z462" s="43"/>
      <c r="AA462" s="43"/>
      <c r="AB462" s="76"/>
      <c r="AC462" s="77"/>
      <c r="AD462" s="49"/>
      <c r="AE462" s="44"/>
      <c r="AF462" s="44"/>
      <c r="AG462" s="44"/>
      <c r="AH462" s="80"/>
      <c r="AI462" s="81"/>
    </row>
    <row r="463" spans="1:35" x14ac:dyDescent="0.2">
      <c r="A463" s="41"/>
      <c r="B463" s="41"/>
      <c r="C463" s="41"/>
      <c r="D463" s="47"/>
      <c r="E463" s="63"/>
      <c r="F463" s="49"/>
      <c r="G463" s="45"/>
      <c r="H463" s="45"/>
      <c r="I463" s="45"/>
      <c r="J463" s="48"/>
      <c r="K463" s="64"/>
      <c r="L463" s="49"/>
      <c r="M463" s="46"/>
      <c r="N463" s="46"/>
      <c r="O463" s="46"/>
      <c r="P463" s="68"/>
      <c r="Q463" s="69"/>
      <c r="R463" s="49"/>
      <c r="S463" s="42"/>
      <c r="T463" s="42"/>
      <c r="U463" s="42"/>
      <c r="V463" s="72"/>
      <c r="W463" s="73"/>
      <c r="X463" s="49"/>
      <c r="Y463" s="43"/>
      <c r="Z463" s="43"/>
      <c r="AA463" s="43"/>
      <c r="AB463" s="76"/>
      <c r="AC463" s="77"/>
      <c r="AD463" s="49"/>
      <c r="AE463" s="44"/>
      <c r="AF463" s="44"/>
      <c r="AG463" s="44"/>
      <c r="AH463" s="80"/>
      <c r="AI463" s="81"/>
    </row>
    <row r="464" spans="1:35" x14ac:dyDescent="0.2">
      <c r="A464" s="41"/>
      <c r="B464" s="41"/>
      <c r="C464" s="41"/>
      <c r="D464" s="47"/>
      <c r="E464" s="63"/>
      <c r="F464" s="49"/>
      <c r="G464" s="45"/>
      <c r="H464" s="45"/>
      <c r="I464" s="45"/>
      <c r="J464" s="48"/>
      <c r="K464" s="64"/>
      <c r="L464" s="49"/>
      <c r="M464" s="46"/>
      <c r="N464" s="46"/>
      <c r="O464" s="46"/>
      <c r="P464" s="68"/>
      <c r="Q464" s="69"/>
      <c r="R464" s="49"/>
      <c r="S464" s="42"/>
      <c r="T464" s="42"/>
      <c r="U464" s="42"/>
      <c r="V464" s="72"/>
      <c r="W464" s="73"/>
      <c r="X464" s="49"/>
      <c r="Y464" s="43"/>
      <c r="Z464" s="43"/>
      <c r="AA464" s="43"/>
      <c r="AB464" s="76"/>
      <c r="AC464" s="77"/>
      <c r="AD464" s="49"/>
      <c r="AE464" s="44"/>
      <c r="AF464" s="44"/>
      <c r="AG464" s="44"/>
      <c r="AH464" s="80"/>
      <c r="AI464" s="81"/>
    </row>
    <row r="465" spans="1:35" x14ac:dyDescent="0.2">
      <c r="A465" s="41"/>
      <c r="B465" s="41"/>
      <c r="C465" s="41"/>
      <c r="D465" s="47"/>
      <c r="E465" s="63"/>
      <c r="F465" s="49"/>
      <c r="G465" s="45"/>
      <c r="H465" s="45"/>
      <c r="I465" s="45"/>
      <c r="J465" s="48"/>
      <c r="K465" s="64"/>
      <c r="L465" s="49"/>
      <c r="M465" s="46"/>
      <c r="N465" s="46"/>
      <c r="O465" s="46"/>
      <c r="P465" s="68"/>
      <c r="Q465" s="69"/>
      <c r="R465" s="49"/>
      <c r="S465" s="42"/>
      <c r="T465" s="42"/>
      <c r="U465" s="42"/>
      <c r="V465" s="72"/>
      <c r="W465" s="73"/>
      <c r="X465" s="49"/>
      <c r="Y465" s="43"/>
      <c r="Z465" s="43"/>
      <c r="AA465" s="43"/>
      <c r="AB465" s="76"/>
      <c r="AC465" s="77"/>
      <c r="AD465" s="49"/>
      <c r="AE465" s="44"/>
      <c r="AF465" s="44"/>
      <c r="AG465" s="44"/>
      <c r="AH465" s="80"/>
      <c r="AI465" s="81"/>
    </row>
    <row r="466" spans="1:35" x14ac:dyDescent="0.2">
      <c r="A466" s="41"/>
      <c r="B466" s="41"/>
      <c r="C466" s="41"/>
      <c r="D466" s="47"/>
      <c r="E466" s="63"/>
      <c r="F466" s="49"/>
      <c r="G466" s="45"/>
      <c r="H466" s="45"/>
      <c r="I466" s="45"/>
      <c r="J466" s="48"/>
      <c r="K466" s="64"/>
      <c r="L466" s="49"/>
      <c r="M466" s="46"/>
      <c r="N466" s="46"/>
      <c r="O466" s="46"/>
      <c r="P466" s="68"/>
      <c r="Q466" s="69"/>
      <c r="R466" s="49"/>
      <c r="S466" s="42"/>
      <c r="T466" s="42"/>
      <c r="U466" s="42"/>
      <c r="V466" s="72"/>
      <c r="W466" s="73"/>
      <c r="X466" s="49"/>
      <c r="Y466" s="43"/>
      <c r="Z466" s="43"/>
      <c r="AA466" s="43"/>
      <c r="AB466" s="76"/>
      <c r="AC466" s="77"/>
      <c r="AD466" s="49"/>
      <c r="AE466" s="44"/>
      <c r="AF466" s="44"/>
      <c r="AG466" s="44"/>
      <c r="AH466" s="80"/>
      <c r="AI466" s="81"/>
    </row>
    <row r="467" spans="1:35" x14ac:dyDescent="0.2">
      <c r="A467" s="41"/>
      <c r="B467" s="41"/>
      <c r="C467" s="41"/>
      <c r="D467" s="47"/>
      <c r="E467" s="63"/>
      <c r="F467" s="49"/>
      <c r="G467" s="45"/>
      <c r="H467" s="45"/>
      <c r="I467" s="45"/>
      <c r="J467" s="48"/>
      <c r="K467" s="64"/>
      <c r="L467" s="49"/>
      <c r="M467" s="46"/>
      <c r="N467" s="46"/>
      <c r="O467" s="46"/>
      <c r="P467" s="68"/>
      <c r="Q467" s="69"/>
      <c r="R467" s="49"/>
      <c r="S467" s="42"/>
      <c r="T467" s="42"/>
      <c r="U467" s="42"/>
      <c r="V467" s="72"/>
      <c r="W467" s="73"/>
      <c r="X467" s="49"/>
      <c r="Y467" s="43"/>
      <c r="Z467" s="43"/>
      <c r="AA467" s="43"/>
      <c r="AB467" s="76"/>
      <c r="AC467" s="77"/>
      <c r="AD467" s="49"/>
      <c r="AE467" s="44"/>
      <c r="AF467" s="44"/>
      <c r="AG467" s="44"/>
      <c r="AH467" s="80"/>
      <c r="AI467" s="81"/>
    </row>
    <row r="468" spans="1:35" x14ac:dyDescent="0.2">
      <c r="A468" s="41"/>
      <c r="B468" s="41"/>
      <c r="C468" s="41"/>
      <c r="D468" s="47"/>
      <c r="E468" s="63"/>
      <c r="F468" s="49"/>
      <c r="G468" s="45"/>
      <c r="H468" s="45"/>
      <c r="I468" s="45"/>
      <c r="J468" s="48"/>
      <c r="K468" s="64"/>
      <c r="L468" s="49"/>
      <c r="M468" s="46"/>
      <c r="N468" s="46"/>
      <c r="O468" s="46"/>
      <c r="P468" s="68"/>
      <c r="Q468" s="69"/>
      <c r="R468" s="49"/>
      <c r="S468" s="42"/>
      <c r="T468" s="42"/>
      <c r="U468" s="42"/>
      <c r="V468" s="72"/>
      <c r="W468" s="73"/>
      <c r="X468" s="49"/>
      <c r="Y468" s="43"/>
      <c r="Z468" s="43"/>
      <c r="AA468" s="43"/>
      <c r="AB468" s="76"/>
      <c r="AC468" s="77"/>
      <c r="AD468" s="49"/>
      <c r="AE468" s="44"/>
      <c r="AF468" s="44"/>
      <c r="AG468" s="44"/>
      <c r="AH468" s="80"/>
      <c r="AI468" s="81"/>
    </row>
    <row r="469" spans="1:35" x14ac:dyDescent="0.2">
      <c r="A469" s="41"/>
      <c r="B469" s="41"/>
      <c r="C469" s="41"/>
      <c r="D469" s="47"/>
      <c r="E469" s="63"/>
      <c r="F469" s="49"/>
      <c r="G469" s="45"/>
      <c r="H469" s="45"/>
      <c r="I469" s="45"/>
      <c r="J469" s="48"/>
      <c r="K469" s="64"/>
      <c r="L469" s="49"/>
      <c r="M469" s="46"/>
      <c r="N469" s="46"/>
      <c r="O469" s="46"/>
      <c r="P469" s="68"/>
      <c r="Q469" s="69"/>
      <c r="R469" s="49"/>
      <c r="S469" s="42"/>
      <c r="T469" s="42"/>
      <c r="U469" s="42"/>
      <c r="V469" s="72"/>
      <c r="W469" s="73"/>
      <c r="X469" s="49"/>
      <c r="Y469" s="43"/>
      <c r="Z469" s="43"/>
      <c r="AA469" s="43"/>
      <c r="AB469" s="76"/>
      <c r="AC469" s="77"/>
      <c r="AD469" s="49"/>
      <c r="AE469" s="44"/>
      <c r="AF469" s="44"/>
      <c r="AG469" s="44"/>
      <c r="AH469" s="80"/>
      <c r="AI469" s="81"/>
    </row>
    <row r="470" spans="1:35" x14ac:dyDescent="0.2">
      <c r="A470" s="41"/>
      <c r="B470" s="41"/>
      <c r="C470" s="41"/>
      <c r="D470" s="47"/>
      <c r="E470" s="63"/>
      <c r="F470" s="49"/>
      <c r="G470" s="45"/>
      <c r="H470" s="45"/>
      <c r="I470" s="45"/>
      <c r="J470" s="48"/>
      <c r="K470" s="64"/>
      <c r="L470" s="49"/>
      <c r="M470" s="46"/>
      <c r="N470" s="46"/>
      <c r="O470" s="46"/>
      <c r="P470" s="68"/>
      <c r="Q470" s="69"/>
      <c r="R470" s="49"/>
      <c r="S470" s="42"/>
      <c r="T470" s="42"/>
      <c r="U470" s="42"/>
      <c r="V470" s="72"/>
      <c r="W470" s="73"/>
      <c r="X470" s="49"/>
      <c r="Y470" s="43"/>
      <c r="Z470" s="43"/>
      <c r="AA470" s="43"/>
      <c r="AB470" s="76"/>
      <c r="AC470" s="77"/>
      <c r="AD470" s="49"/>
      <c r="AE470" s="44"/>
      <c r="AF470" s="44"/>
      <c r="AG470" s="44"/>
      <c r="AH470" s="80"/>
      <c r="AI470" s="81"/>
    </row>
    <row r="471" spans="1:35" x14ac:dyDescent="0.2">
      <c r="A471" s="41"/>
      <c r="B471" s="41"/>
      <c r="C471" s="41"/>
      <c r="D471" s="47"/>
      <c r="E471" s="63"/>
      <c r="F471" s="49"/>
      <c r="G471" s="45"/>
      <c r="H471" s="45"/>
      <c r="I471" s="45"/>
      <c r="J471" s="48"/>
      <c r="K471" s="64"/>
      <c r="L471" s="49"/>
      <c r="M471" s="46"/>
      <c r="N471" s="46"/>
      <c r="O471" s="46"/>
      <c r="P471" s="68"/>
      <c r="Q471" s="69"/>
      <c r="R471" s="49"/>
      <c r="S471" s="42"/>
      <c r="T471" s="42"/>
      <c r="U471" s="42"/>
      <c r="V471" s="72"/>
      <c r="W471" s="73"/>
      <c r="X471" s="49"/>
      <c r="Y471" s="43"/>
      <c r="Z471" s="43"/>
      <c r="AA471" s="43"/>
      <c r="AB471" s="76"/>
      <c r="AC471" s="77"/>
      <c r="AD471" s="49"/>
      <c r="AE471" s="44"/>
      <c r="AF471" s="44"/>
      <c r="AG471" s="44"/>
      <c r="AH471" s="80"/>
      <c r="AI471" s="81"/>
    </row>
    <row r="472" spans="1:35" x14ac:dyDescent="0.2">
      <c r="A472" s="41"/>
      <c r="B472" s="41"/>
      <c r="C472" s="41"/>
      <c r="D472" s="47"/>
      <c r="E472" s="63"/>
      <c r="F472" s="49"/>
      <c r="G472" s="45"/>
      <c r="H472" s="45"/>
      <c r="I472" s="45"/>
      <c r="J472" s="48"/>
      <c r="K472" s="64"/>
      <c r="L472" s="49"/>
      <c r="M472" s="46"/>
      <c r="N472" s="46"/>
      <c r="O472" s="46"/>
      <c r="P472" s="68"/>
      <c r="Q472" s="69"/>
      <c r="R472" s="49"/>
      <c r="S472" s="42"/>
      <c r="T472" s="42"/>
      <c r="U472" s="42"/>
      <c r="V472" s="72"/>
      <c r="W472" s="73"/>
      <c r="X472" s="49"/>
      <c r="Y472" s="43"/>
      <c r="Z472" s="43"/>
      <c r="AA472" s="43"/>
      <c r="AB472" s="76"/>
      <c r="AC472" s="77"/>
      <c r="AD472" s="49"/>
      <c r="AE472" s="44"/>
      <c r="AF472" s="44"/>
      <c r="AG472" s="44"/>
      <c r="AH472" s="80"/>
      <c r="AI472" s="81"/>
    </row>
    <row r="473" spans="1:35" x14ac:dyDescent="0.2">
      <c r="A473" s="41"/>
      <c r="B473" s="41"/>
      <c r="C473" s="41"/>
      <c r="D473" s="47"/>
      <c r="E473" s="63"/>
      <c r="F473" s="49"/>
      <c r="G473" s="45"/>
      <c r="H473" s="45"/>
      <c r="I473" s="45"/>
      <c r="J473" s="48"/>
      <c r="K473" s="64"/>
      <c r="L473" s="49"/>
      <c r="M473" s="46"/>
      <c r="N473" s="46"/>
      <c r="O473" s="46"/>
      <c r="P473" s="68"/>
      <c r="Q473" s="69"/>
      <c r="R473" s="49"/>
      <c r="S473" s="42"/>
      <c r="T473" s="42"/>
      <c r="U473" s="42"/>
      <c r="V473" s="72"/>
      <c r="W473" s="73"/>
      <c r="X473" s="49"/>
      <c r="Y473" s="43"/>
      <c r="Z473" s="43"/>
      <c r="AA473" s="43"/>
      <c r="AB473" s="76"/>
      <c r="AC473" s="77"/>
      <c r="AD473" s="49"/>
      <c r="AE473" s="44"/>
      <c r="AF473" s="44"/>
      <c r="AG473" s="44"/>
      <c r="AH473" s="80"/>
      <c r="AI473" s="81"/>
    </row>
    <row r="474" spans="1:35" x14ac:dyDescent="0.2">
      <c r="A474" s="41"/>
      <c r="B474" s="41"/>
      <c r="C474" s="41"/>
      <c r="D474" s="47"/>
      <c r="E474" s="63"/>
      <c r="F474" s="49"/>
      <c r="G474" s="45"/>
      <c r="H474" s="45"/>
      <c r="I474" s="45"/>
      <c r="J474" s="48"/>
      <c r="K474" s="64"/>
      <c r="L474" s="49"/>
      <c r="M474" s="46"/>
      <c r="N474" s="46"/>
      <c r="O474" s="46"/>
      <c r="P474" s="68"/>
      <c r="Q474" s="69"/>
      <c r="R474" s="49"/>
      <c r="S474" s="42"/>
      <c r="T474" s="42"/>
      <c r="U474" s="42"/>
      <c r="V474" s="72"/>
      <c r="W474" s="73"/>
      <c r="X474" s="49"/>
      <c r="Y474" s="43"/>
      <c r="Z474" s="43"/>
      <c r="AA474" s="43"/>
      <c r="AB474" s="76"/>
      <c r="AC474" s="77"/>
      <c r="AD474" s="49"/>
      <c r="AE474" s="44"/>
      <c r="AF474" s="44"/>
      <c r="AG474" s="44"/>
      <c r="AH474" s="80"/>
      <c r="AI474" s="81"/>
    </row>
    <row r="475" spans="1:35" x14ac:dyDescent="0.2">
      <c r="A475" s="41"/>
      <c r="B475" s="41"/>
      <c r="C475" s="41"/>
      <c r="D475" s="47"/>
      <c r="E475" s="63"/>
      <c r="F475" s="49"/>
      <c r="G475" s="45"/>
      <c r="H475" s="45"/>
      <c r="I475" s="45"/>
      <c r="J475" s="48"/>
      <c r="K475" s="64"/>
      <c r="L475" s="49"/>
      <c r="M475" s="46"/>
      <c r="N475" s="46"/>
      <c r="O475" s="46"/>
      <c r="P475" s="68"/>
      <c r="Q475" s="69"/>
      <c r="R475" s="49"/>
      <c r="S475" s="42"/>
      <c r="T475" s="42"/>
      <c r="U475" s="42"/>
      <c r="V475" s="72"/>
      <c r="W475" s="73"/>
      <c r="X475" s="49"/>
      <c r="Y475" s="43"/>
      <c r="Z475" s="43"/>
      <c r="AA475" s="43"/>
      <c r="AB475" s="76"/>
      <c r="AC475" s="77"/>
      <c r="AD475" s="49"/>
      <c r="AE475" s="44"/>
      <c r="AF475" s="44"/>
      <c r="AG475" s="44"/>
      <c r="AH475" s="80"/>
      <c r="AI475" s="81"/>
    </row>
    <row r="476" spans="1:35" x14ac:dyDescent="0.2">
      <c r="A476" s="41"/>
      <c r="B476" s="41"/>
      <c r="C476" s="41"/>
      <c r="D476" s="47"/>
      <c r="E476" s="63"/>
      <c r="F476" s="49"/>
      <c r="G476" s="45"/>
      <c r="H476" s="45"/>
      <c r="I476" s="45"/>
      <c r="J476" s="48"/>
      <c r="K476" s="64"/>
      <c r="L476" s="49"/>
      <c r="M476" s="46"/>
      <c r="N476" s="46"/>
      <c r="O476" s="46"/>
      <c r="P476" s="68"/>
      <c r="Q476" s="69"/>
      <c r="R476" s="49"/>
      <c r="S476" s="42"/>
      <c r="T476" s="42"/>
      <c r="U476" s="42"/>
      <c r="V476" s="72"/>
      <c r="W476" s="73"/>
      <c r="X476" s="49"/>
      <c r="Y476" s="43"/>
      <c r="Z476" s="43"/>
      <c r="AA476" s="43"/>
      <c r="AB476" s="76"/>
      <c r="AC476" s="77"/>
      <c r="AD476" s="49"/>
      <c r="AE476" s="44"/>
      <c r="AF476" s="44"/>
      <c r="AG476" s="44"/>
      <c r="AH476" s="80"/>
      <c r="AI476" s="81"/>
    </row>
  </sheetData>
  <sheetProtection selectLockedCells="1"/>
  <sortState xmlns:xlrd2="http://schemas.microsoft.com/office/spreadsheetml/2017/richdata2" ref="Y3:AA64">
    <sortCondition ref="Y3:Y64"/>
  </sortState>
  <dataValidations count="4">
    <dataValidation type="date" allowBlank="1" showInputMessage="1" showErrorMessage="1" error="Please enter a DOB between 01/09/2007 and 31/8/2009." sqref="AB3:AB8 J3:J476 AB15:AB476" xr:uid="{00000000-0002-0000-0900-000001000000}">
      <formula1>39326</formula1>
      <formula2>40056</formula2>
    </dataValidation>
    <dataValidation type="date" allowBlank="1" showInputMessage="1" showErrorMessage="1" error="Please enter a DOB between 01/09/2009 and 31/8/2011." sqref="AB9:AB14 V3:V476 D3:D476" xr:uid="{00000000-0002-0000-0900-000002000000}">
      <formula1>40057</formula1>
      <formula2>40786</formula2>
    </dataValidation>
    <dataValidation type="list" allowBlank="1" showInputMessage="1" showErrorMessage="1" sqref="U3:U59 C3:C105 O3:O36 AA3:AA64 I3:I87 Z54:Z57 AG3:AG36" xr:uid="{51D1D342-CF3C-4097-B57A-E97E5C50679F}">
      <formula1>school_validation</formula1>
    </dataValidation>
    <dataValidation type="date" allowBlank="1" showInputMessage="1" showErrorMessage="1" error="Please enter a DOB between 01/09/2005 and 31/8/2007." sqref="AH3:AH476 P3:P476" xr:uid="{00000000-0002-0000-0900-000000000000}">
      <formula1>38596</formula1>
      <formula2>39325</formula2>
    </dataValidation>
  </dataValidations>
  <pageMargins left="0.7" right="0.7" top="0.75" bottom="0.75" header="0.3" footer="0.3"/>
  <pageSetup paperSize="9" scale="1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P76"/>
  <sheetViews>
    <sheetView showZeros="0" zoomScaleNormal="100" workbookViewId="0">
      <selection activeCell="A76" sqref="A1:G76"/>
    </sheetView>
  </sheetViews>
  <sheetFormatPr baseColWidth="10" defaultColWidth="9.1640625" defaultRowHeight="15" x14ac:dyDescent="0.2"/>
  <cols>
    <col min="1" max="1" width="5.6640625" style="2" customWidth="1"/>
    <col min="2" max="2" width="6.6640625" style="2" customWidth="1"/>
    <col min="3" max="3" width="50.6640625" style="2" customWidth="1"/>
    <col min="4" max="4" width="2.6640625" style="2" customWidth="1"/>
    <col min="5" max="5" width="5.6640625" style="2" customWidth="1"/>
    <col min="6" max="6" width="6.6640625" style="2" customWidth="1"/>
    <col min="7" max="7" width="50.6640625" style="2" customWidth="1"/>
    <col min="8" max="16384" width="9.1640625" style="2"/>
  </cols>
  <sheetData>
    <row r="1" spans="1:16" x14ac:dyDescent="0.2">
      <c r="A1" s="175" t="str">
        <f>Home!$U$8&amp;", "&amp;Home!$F$2&amp;" "&amp;Home!$H$2&amp;", "&amp;Home!$G$1&amp;" "&amp;Home!$H$1</f>
        <v>Kent, Match Number 1, Round 1</v>
      </c>
      <c r="B1" s="175"/>
      <c r="C1" s="175"/>
      <c r="D1" s="175"/>
      <c r="E1" s="175"/>
      <c r="F1" s="175"/>
      <c r="G1" s="175"/>
      <c r="H1" s="129"/>
      <c r="I1" s="129"/>
      <c r="J1" s="129"/>
      <c r="K1" s="129"/>
      <c r="L1" s="129"/>
      <c r="M1" s="129"/>
      <c r="N1" s="129"/>
      <c r="O1" s="129"/>
      <c r="P1" s="129"/>
    </row>
    <row r="2" spans="1:16" ht="21" x14ac:dyDescent="0.2">
      <c r="A2" s="174" t="str">
        <f>Home!$B$1</f>
        <v>English Schools' AA Cross Country Cup 2022</v>
      </c>
      <c r="B2" s="174"/>
      <c r="C2" s="174"/>
      <c r="D2" s="174"/>
      <c r="E2" s="174"/>
      <c r="F2" s="174"/>
      <c r="G2" s="174"/>
      <c r="H2" s="130"/>
      <c r="I2" s="130"/>
      <c r="J2" s="130"/>
      <c r="K2" s="130"/>
      <c r="L2" s="130"/>
      <c r="M2" s="130"/>
      <c r="N2" s="130"/>
      <c r="O2" s="130"/>
      <c r="P2" s="130"/>
    </row>
    <row r="3" spans="1:16" ht="19" x14ac:dyDescent="0.2">
      <c r="A3" s="176" t="e">
        <f>Home!G1&amp;" - "&amp;Home!B2&amp;" - "&amp;Home!$U$6</f>
        <v>#VALUE!</v>
      </c>
      <c r="B3" s="176"/>
      <c r="C3" s="176"/>
      <c r="D3" s="176"/>
      <c r="E3" s="176"/>
      <c r="F3" s="176"/>
      <c r="G3" s="176"/>
      <c r="H3" s="131"/>
      <c r="I3" s="131"/>
      <c r="J3" s="131"/>
      <c r="K3" s="131"/>
      <c r="L3" s="131"/>
      <c r="M3" s="131"/>
      <c r="N3" s="131"/>
      <c r="O3" s="131"/>
      <c r="P3" s="131"/>
    </row>
    <row r="5" spans="1:16" x14ac:dyDescent="0.2">
      <c r="A5" s="2" t="str">
        <f>'Junior Boys'!$A$4</f>
        <v>Junior Boys</v>
      </c>
      <c r="E5" s="2" t="str">
        <f>'Junior Girls'!$A$4</f>
        <v>Junior Girls</v>
      </c>
    </row>
    <row r="7" spans="1:16" x14ac:dyDescent="0.2">
      <c r="A7" s="2" t="s">
        <v>764</v>
      </c>
      <c r="B7" s="2" t="s">
        <v>698</v>
      </c>
      <c r="C7" s="2" t="s">
        <v>683</v>
      </c>
      <c r="E7" s="2" t="s">
        <v>764</v>
      </c>
      <c r="F7" s="2" t="s">
        <v>698</v>
      </c>
      <c r="G7" s="2" t="s">
        <v>683</v>
      </c>
    </row>
    <row r="8" spans="1:16" x14ac:dyDescent="0.2">
      <c r="A8" s="8">
        <f ca="1">IF(B8=0,"",'Junior Boys'!$A$259)</f>
        <v>1</v>
      </c>
      <c r="B8" s="8">
        <f ca="1">'Junior Boys'!$P$259</f>
        <v>14</v>
      </c>
      <c r="C8" s="8" t="str">
        <f ca="1">'Junior Boys'!$B$259</f>
        <v>The Judd School, Tonbridge, Kent</v>
      </c>
      <c r="E8" s="8">
        <f ca="1">IF(F8=0,"",'Junior Girls'!$A$259)</f>
        <v>1</v>
      </c>
      <c r="F8" s="8">
        <f ca="1">'Junior Girls'!$P$259</f>
        <v>31</v>
      </c>
      <c r="G8" s="8" t="str">
        <f ca="1">'Junior Girls'!$B$259</f>
        <v>Kent College Pembury, Pembury, Kent</v>
      </c>
    </row>
    <row r="9" spans="1:16" x14ac:dyDescent="0.2">
      <c r="A9" s="8">
        <f ca="1">IF(B9=0,"",'Junior Boys'!$A$260)</f>
        <v>2</v>
      </c>
      <c r="B9" s="8">
        <f ca="1">'Junior Boys'!$P$260</f>
        <v>29</v>
      </c>
      <c r="C9" s="8" t="str">
        <f ca="1">'Junior Boys'!$B$260</f>
        <v>Yardley Court, Tonbridge, Kent</v>
      </c>
      <c r="E9" s="8">
        <f ca="1">IF(F9=0,"",'Junior Girls'!$A$260)</f>
        <v>2</v>
      </c>
      <c r="F9" s="8">
        <f ca="1">'Junior Girls'!$P$260</f>
        <v>44</v>
      </c>
      <c r="G9" s="8" t="str">
        <f ca="1">'Junior Girls'!$B$260</f>
        <v>Bromley High School, Bromley, Kent</v>
      </c>
    </row>
    <row r="10" spans="1:16" x14ac:dyDescent="0.2">
      <c r="A10" s="8">
        <f ca="1">IF(B10=0,"",'Junior Boys'!$A$261)</f>
        <v>3</v>
      </c>
      <c r="B10" s="8">
        <f ca="1">'Junior Boys'!$P$261</f>
        <v>85</v>
      </c>
      <c r="C10" s="8" t="str">
        <f ca="1">'Junior Boys'!$B$261</f>
        <v>Dartford Grammar School, Dartford, Kent</v>
      </c>
      <c r="E10" s="8">
        <f ca="1">IF(F10=0,"",'Junior Girls'!$A$261)</f>
        <v>3</v>
      </c>
      <c r="F10" s="8">
        <f ca="1">'Junior Girls'!$P$261</f>
        <v>48</v>
      </c>
      <c r="G10" s="8" t="str">
        <f ca="1">'Junior Girls'!$B$261</f>
        <v>Sevenoaks School, Sevenoaks, Kent</v>
      </c>
    </row>
    <row r="11" spans="1:16" x14ac:dyDescent="0.2">
      <c r="A11" s="8">
        <f ca="1">IF(B11=0,"",'Junior Boys'!$A$262)</f>
        <v>4</v>
      </c>
      <c r="B11" s="8">
        <f ca="1">'Junior Boys'!$P$262</f>
        <v>93</v>
      </c>
      <c r="C11" s="8" t="str">
        <f ca="1">'Junior Boys'!$B$262</f>
        <v>The Skinners' School, Tunbridge Wells, Kent</v>
      </c>
      <c r="E11" s="8">
        <f ca="1">IF(F11=0,"",'Junior Girls'!$A$262)</f>
        <v>4</v>
      </c>
      <c r="F11" s="8">
        <f ca="1">'Junior Girls'!$P$262</f>
        <v>62</v>
      </c>
      <c r="G11" s="8" t="str">
        <f ca="1">'Junior Girls'!$B$262</f>
        <v>Weald of Kent Grammar School, Tonbridge, Kent</v>
      </c>
    </row>
    <row r="12" spans="1:16" x14ac:dyDescent="0.2">
      <c r="A12" s="8">
        <f ca="1">IF(B12=0,"",'Junior Boys'!$A$263)</f>
        <v>5</v>
      </c>
      <c r="B12" s="8">
        <f ca="1">'Junior Boys'!$P$263</f>
        <v>98</v>
      </c>
      <c r="C12" s="8" t="str">
        <f ca="1">'Junior Boys'!$B$263</f>
        <v>Sevenoaks School, Sevenoaks, Kent</v>
      </c>
      <c r="E12" s="8">
        <f ca="1">IF(F12=0,"",'Junior Girls'!$A$263)</f>
        <v>5</v>
      </c>
      <c r="F12" s="8">
        <f ca="1">'Junior Girls'!$P$263</f>
        <v>74</v>
      </c>
      <c r="G12" s="8" t="str">
        <f ca="1">'Junior Girls'!$B$263</f>
        <v>Bullers Wood School, Chislehurst, Kent</v>
      </c>
    </row>
    <row r="13" spans="1:16" x14ac:dyDescent="0.2">
      <c r="A13" s="8">
        <f ca="1">IF(B13=0,"",'Junior Boys'!$A$264)</f>
        <v>6</v>
      </c>
      <c r="B13" s="8">
        <f ca="1">'Junior Boys'!$P$264</f>
        <v>107</v>
      </c>
      <c r="C13" s="8" t="str">
        <f ca="1">'Junior Boys'!$B$264</f>
        <v>Darrick Wood School, Orpington, Kent</v>
      </c>
      <c r="E13" s="8">
        <f ca="1">IF(F13=0,"",'Junior Girls'!$A$264)</f>
        <v>6</v>
      </c>
      <c r="F13" s="8">
        <f ca="1">'Junior Girls'!$P$264</f>
        <v>90</v>
      </c>
      <c r="G13" s="8" t="str">
        <f ca="1">'Junior Girls'!$B$264</f>
        <v>Walthamstow Hall, Sevenoaks, Kent</v>
      </c>
    </row>
    <row r="14" spans="1:16" x14ac:dyDescent="0.2">
      <c r="A14" s="8">
        <f ca="1">IF(B14=0,"",'Junior Boys'!$A$265)</f>
        <v>7</v>
      </c>
      <c r="B14" s="8">
        <f ca="1">'Junior Boys'!$P$265</f>
        <v>124</v>
      </c>
      <c r="C14" s="8" t="str">
        <f ca="1">'Junior Boys'!$B$265</f>
        <v>Kent College (Canterbury), Canterbury, Kent</v>
      </c>
      <c r="E14" s="8">
        <f ca="1">IF(F14=0,"",'Junior Girls'!$A$265)</f>
        <v>7</v>
      </c>
      <c r="F14" s="8">
        <f ca="1">'Junior Girls'!$P$265</f>
        <v>145</v>
      </c>
      <c r="G14" s="8" t="str">
        <f ca="1">'Junior Girls'!$B$265</f>
        <v>Darrick Wood School, Orpington, Kent</v>
      </c>
    </row>
    <row r="15" spans="1:16" x14ac:dyDescent="0.2">
      <c r="A15" s="8">
        <f ca="1">IF(B15=0,"",'Junior Boys'!$A$266)</f>
        <v>8</v>
      </c>
      <c r="B15" s="8">
        <f ca="1">'Junior Boys'!$P$266</f>
        <v>138</v>
      </c>
      <c r="C15" s="8" t="str">
        <f ca="1">'Junior Boys'!$B$266</f>
        <v>Cranbrook School, Cranbrook, Kent</v>
      </c>
      <c r="E15" s="8">
        <f ca="1">IF(F15=0,"",'Junior Girls'!$A$266)</f>
        <v>8</v>
      </c>
      <c r="F15" s="8">
        <f ca="1">'Junior Girls'!$P$266</f>
        <v>150</v>
      </c>
      <c r="G15" s="8" t="str">
        <f ca="1">'Junior Girls'!$B$266</f>
        <v>Cranbrook School, Cranbrook, Kent</v>
      </c>
    </row>
    <row r="16" spans="1:16" x14ac:dyDescent="0.2">
      <c r="A16" s="8">
        <f ca="1">IF(B16=0,"",'Junior Boys'!$A$267)</f>
        <v>9</v>
      </c>
      <c r="B16" s="8">
        <f ca="1">'Junior Boys'!$P$267</f>
        <v>160</v>
      </c>
      <c r="C16" s="8" t="str">
        <f ca="1">'Junior Boys'!$B$267</f>
        <v>Maidstone Grammar School, Maidstone, Kent</v>
      </c>
      <c r="E16" s="8">
        <f ca="1">IF(F16=0,"",'Junior Girls'!$A$267)</f>
        <v>9</v>
      </c>
      <c r="F16" s="8">
        <f ca="1">'Junior Girls'!$P$267</f>
        <v>154</v>
      </c>
      <c r="G16" s="8" t="str">
        <f ca="1">'Junior Girls'!$B$267</f>
        <v>Bennett Memorial Diocesan School, Tunbridge Wells, Kent</v>
      </c>
    </row>
    <row r="17" spans="1:7" x14ac:dyDescent="0.2">
      <c r="A17" s="8">
        <f ca="1">IF(B17=0,"",'Junior Boys'!$A$268)</f>
        <v>10</v>
      </c>
      <c r="B17" s="8">
        <f ca="1">'Junior Boys'!$P$268</f>
        <v>181</v>
      </c>
      <c r="C17" s="8" t="str">
        <f ca="1">'Junior Boys'!$B$268</f>
        <v>Bennett Memorial Diocesan School, Tunbridge Wells, Kent</v>
      </c>
      <c r="E17" s="8">
        <f ca="1">IF(F17=0,"",'Junior Girls'!$A$268)</f>
        <v>10</v>
      </c>
      <c r="F17" s="8">
        <f ca="1">'Junior Girls'!$P$268</f>
        <v>156</v>
      </c>
      <c r="G17" s="8" t="str">
        <f ca="1">'Junior Girls'!$B$268</f>
        <v>Chislehurst and Sidcup Grammar School, Sidcup, Kent</v>
      </c>
    </row>
    <row r="18" spans="1:7" x14ac:dyDescent="0.2">
      <c r="A18" s="8">
        <f ca="1">IF(B18=0,"",'Junior Boys'!$A$269)</f>
        <v>11</v>
      </c>
      <c r="B18" s="8">
        <f ca="1">'Junior Boys'!$P$269</f>
        <v>203</v>
      </c>
      <c r="C18" s="8" t="str">
        <f ca="1">'Junior Boys'!$B$269</f>
        <v>The New Beacon School, Sevenoaks, Kent</v>
      </c>
      <c r="E18" s="8">
        <f ca="1">IF(F18=0,"",'Junior Girls'!$A$269)</f>
        <v>11</v>
      </c>
      <c r="F18" s="8">
        <f ca="1">'Junior Girls'!$P$269</f>
        <v>201</v>
      </c>
      <c r="G18" s="8" t="str">
        <f ca="1">'Junior Girls'!$B$269</f>
        <v>Kent College (Canterbury), Canterbury, Kent</v>
      </c>
    </row>
    <row r="19" spans="1:7" x14ac:dyDescent="0.2">
      <c r="A19" s="8" t="str">
        <f ca="1">IF(B19=0,"",'Junior Boys'!$A$270)</f>
        <v/>
      </c>
      <c r="B19" s="8">
        <f ca="1">'Junior Boys'!$P$270</f>
        <v>0</v>
      </c>
      <c r="C19" s="8" t="str">
        <f ca="1">'Junior Boys'!$B$270</f>
        <v/>
      </c>
      <c r="E19" s="8" t="str">
        <f ca="1">IF(F19=0,"",'Junior Girls'!$A$270)</f>
        <v/>
      </c>
      <c r="F19" s="8">
        <f ca="1">'Junior Girls'!$P$270</f>
        <v>0</v>
      </c>
      <c r="G19" s="8" t="str">
        <f ca="1">'Junior Girls'!$B$270</f>
        <v/>
      </c>
    </row>
    <row r="20" spans="1:7" x14ac:dyDescent="0.2">
      <c r="A20" s="8" t="str">
        <f ca="1">IF(B20=0,"",'Junior Boys'!$A$271)</f>
        <v/>
      </c>
      <c r="B20" s="8">
        <f ca="1">'Junior Boys'!$P$271</f>
        <v>0</v>
      </c>
      <c r="C20" s="8" t="str">
        <f ca="1">'Junior Boys'!$B$271</f>
        <v/>
      </c>
      <c r="E20" s="8" t="str">
        <f ca="1">IF(F20=0,"",'Junior Girls'!$A$271)</f>
        <v/>
      </c>
      <c r="F20" s="8">
        <f ca="1">'Junior Girls'!$P$271</f>
        <v>0</v>
      </c>
      <c r="G20" s="8" t="str">
        <f ca="1">'Junior Girls'!$B$271</f>
        <v/>
      </c>
    </row>
    <row r="21" spans="1:7" x14ac:dyDescent="0.2">
      <c r="A21" s="8" t="str">
        <f ca="1">IF(B21=0,"",'Junior Boys'!$A$272)</f>
        <v/>
      </c>
      <c r="B21" s="8">
        <f ca="1">'Junior Boys'!$P$272</f>
        <v>0</v>
      </c>
      <c r="C21" s="8" t="str">
        <f ca="1">'Junior Boys'!$B$272</f>
        <v/>
      </c>
      <c r="E21" s="8" t="str">
        <f ca="1">IF(F21=0,"",'Junior Girls'!$A$272)</f>
        <v/>
      </c>
      <c r="F21" s="8">
        <f ca="1">'Junior Girls'!$P$272</f>
        <v>0</v>
      </c>
      <c r="G21" s="8" t="str">
        <f ca="1">'Junior Girls'!$B$272</f>
        <v/>
      </c>
    </row>
    <row r="22" spans="1:7" x14ac:dyDescent="0.2">
      <c r="A22" s="8" t="str">
        <f ca="1">IF(B22=0,"",'Junior Boys'!$A$273)</f>
        <v/>
      </c>
      <c r="B22" s="8">
        <f ca="1">'Junior Boys'!$P$273</f>
        <v>0</v>
      </c>
      <c r="C22" s="8" t="str">
        <f ca="1">'Junior Boys'!$B$273</f>
        <v/>
      </c>
      <c r="E22" s="8" t="str">
        <f ca="1">IF(F22=0,"",'Junior Girls'!$A$273)</f>
        <v/>
      </c>
      <c r="F22" s="8">
        <f ca="1">'Junior Girls'!$P$273</f>
        <v>0</v>
      </c>
      <c r="G22" s="8" t="str">
        <f ca="1">'Junior Girls'!$B$273</f>
        <v/>
      </c>
    </row>
    <row r="23" spans="1:7" x14ac:dyDescent="0.2">
      <c r="A23" s="8" t="str">
        <f ca="1">IF(B23=0,"",'Junior Boys'!$A$274)</f>
        <v/>
      </c>
      <c r="B23" s="8">
        <f ca="1">'Junior Boys'!$P$274</f>
        <v>0</v>
      </c>
      <c r="C23" s="8" t="str">
        <f ca="1">'Junior Boys'!$B$274</f>
        <v/>
      </c>
      <c r="E23" s="8" t="str">
        <f ca="1">IF(F23=0,"",'Junior Girls'!$A$274)</f>
        <v/>
      </c>
      <c r="F23" s="8">
        <f ca="1">'Junior Girls'!$P$274</f>
        <v>0</v>
      </c>
      <c r="G23" s="8" t="str">
        <f ca="1">'Junior Girls'!$B$274</f>
        <v/>
      </c>
    </row>
    <row r="24" spans="1:7" x14ac:dyDescent="0.2">
      <c r="A24" s="8" t="str">
        <f ca="1">IF(B24=0,"",'Junior Boys'!$A$275)</f>
        <v/>
      </c>
      <c r="B24" s="8">
        <f ca="1">'Junior Boys'!$P$275</f>
        <v>0</v>
      </c>
      <c r="C24" s="8" t="str">
        <f ca="1">'Junior Boys'!$B$275</f>
        <v/>
      </c>
      <c r="E24" s="8" t="str">
        <f ca="1">IF(F24=0,"",'Junior Girls'!$A$275)</f>
        <v/>
      </c>
      <c r="F24" s="8">
        <f ca="1">'Junior Girls'!$P$275</f>
        <v>0</v>
      </c>
      <c r="G24" s="8" t="str">
        <f ca="1">'Junior Girls'!$B$275</f>
        <v/>
      </c>
    </row>
    <row r="25" spans="1:7" x14ac:dyDescent="0.2">
      <c r="A25" s="8" t="str">
        <f ca="1">IF(B25=0,"",'Junior Boys'!$A$276)</f>
        <v/>
      </c>
      <c r="B25" s="8">
        <f ca="1">'Junior Boys'!$P$276</f>
        <v>0</v>
      </c>
      <c r="C25" s="8" t="str">
        <f ca="1">'Junior Boys'!$B$276</f>
        <v/>
      </c>
      <c r="E25" s="8" t="str">
        <f ca="1">IF(F25=0,"",'Junior Girls'!$A$276)</f>
        <v/>
      </c>
      <c r="F25" s="8">
        <f ca="1">'Junior Girls'!$P$276</f>
        <v>0</v>
      </c>
      <c r="G25" s="8" t="str">
        <f ca="1">'Junior Girls'!$B$276</f>
        <v/>
      </c>
    </row>
    <row r="26" spans="1:7" x14ac:dyDescent="0.2">
      <c r="A26" s="8" t="str">
        <f ca="1">IF(B26=0,"",'Junior Boys'!$A$277)</f>
        <v/>
      </c>
      <c r="B26" s="8">
        <f ca="1">'Junior Boys'!$P$277</f>
        <v>0</v>
      </c>
      <c r="C26" s="8" t="str">
        <f ca="1">'Junior Boys'!$B$277</f>
        <v/>
      </c>
      <c r="E26" s="8" t="str">
        <f ca="1">IF(F26=0,"",'Junior Girls'!$A$277)</f>
        <v/>
      </c>
      <c r="F26" s="8">
        <f ca="1">'Junior Girls'!$P$277</f>
        <v>0</v>
      </c>
      <c r="G26" s="8" t="str">
        <f ca="1">'Junior Girls'!$B$277</f>
        <v/>
      </c>
    </row>
    <row r="27" spans="1:7" x14ac:dyDescent="0.2">
      <c r="A27" s="8" t="str">
        <f ca="1">IF(B27=0,"",'Junior Boys'!$A$278)</f>
        <v/>
      </c>
      <c r="B27" s="8">
        <f ca="1">'Junior Boys'!$P$278</f>
        <v>0</v>
      </c>
      <c r="C27" s="8" t="str">
        <f ca="1">'Junior Boys'!$B$278</f>
        <v/>
      </c>
      <c r="E27" s="8" t="str">
        <f ca="1">IF(F27=0,"",'Junior Girls'!$A$278)</f>
        <v/>
      </c>
      <c r="F27" s="8">
        <f ca="1">'Junior Girls'!$P$278</f>
        <v>0</v>
      </c>
      <c r="G27" s="8" t="str">
        <f ca="1">'Junior Girls'!$B$278</f>
        <v/>
      </c>
    </row>
    <row r="28" spans="1:7" ht="8" customHeight="1" x14ac:dyDescent="0.2">
      <c r="A28" s="144"/>
      <c r="B28" s="145"/>
      <c r="C28" s="145"/>
      <c r="D28" s="145"/>
      <c r="E28" s="145"/>
      <c r="F28" s="145"/>
      <c r="G28" s="145"/>
    </row>
    <row r="29" spans="1:7" x14ac:dyDescent="0.2">
      <c r="A29" s="2" t="str">
        <f>'Intermediate Boys'!$A$4</f>
        <v>Intermediate Boys</v>
      </c>
      <c r="E29" s="2" t="str">
        <f>'Intermediate Girls'!$A$4</f>
        <v>Intermediate Girls</v>
      </c>
    </row>
    <row r="31" spans="1:7" x14ac:dyDescent="0.2">
      <c r="A31" s="2" t="s">
        <v>764</v>
      </c>
      <c r="B31" s="2" t="s">
        <v>698</v>
      </c>
      <c r="C31" s="2" t="s">
        <v>683</v>
      </c>
      <c r="E31" s="2" t="s">
        <v>764</v>
      </c>
      <c r="F31" s="2" t="s">
        <v>698</v>
      </c>
      <c r="G31" s="2" t="s">
        <v>683</v>
      </c>
    </row>
    <row r="32" spans="1:7" x14ac:dyDescent="0.2">
      <c r="A32" s="8">
        <f ca="1">IF(B32=0,"",'Intermediate Boys'!$A$259)</f>
        <v>1</v>
      </c>
      <c r="B32" s="8">
        <f ca="1">'Intermediate Boys'!$P$259</f>
        <v>18</v>
      </c>
      <c r="C32" s="8" t="str">
        <f ca="1">'Intermediate Boys'!$B$259</f>
        <v>The Judd School, Tonbridge, Kent</v>
      </c>
      <c r="E32" s="8">
        <f ca="1">IF(F32=0,"",'Intermediate Girls'!$A$259)</f>
        <v>1</v>
      </c>
      <c r="F32" s="8">
        <f ca="1">'Intermediate Girls'!$P$259</f>
        <v>39</v>
      </c>
      <c r="G32" s="8" t="str">
        <f ca="1">'Intermediate Girls'!$B$259</f>
        <v>Weald of Kent Grammar School, Tonbridge, Kent</v>
      </c>
    </row>
    <row r="33" spans="1:7" x14ac:dyDescent="0.2">
      <c r="A33" s="8">
        <f ca="1">IF(B33=0,"",'Intermediate Boys'!$A$260)</f>
        <v>2</v>
      </c>
      <c r="B33" s="8">
        <f ca="1">'Intermediate Boys'!$P$260</f>
        <v>38</v>
      </c>
      <c r="C33" s="8" t="str">
        <f ca="1">'Intermediate Boys'!$B$260</f>
        <v>Tunbridge Wells grammar school for boys, Tunbridge Wells, Kent</v>
      </c>
      <c r="E33" s="8">
        <f ca="1">IF(F33=0,"",'Intermediate Girls'!$A$260)</f>
        <v>2</v>
      </c>
      <c r="F33" s="8">
        <f ca="1">'Intermediate Girls'!$P$260</f>
        <v>40</v>
      </c>
      <c r="G33" s="8" t="str">
        <f ca="1">'Intermediate Girls'!$B$260</f>
        <v>Tonbridge Grammar School, Tonbridge, Kent</v>
      </c>
    </row>
    <row r="34" spans="1:7" x14ac:dyDescent="0.2">
      <c r="A34" s="8">
        <f ca="1">IF(B34=0,"",'Intermediate Boys'!$A$261)</f>
        <v>3</v>
      </c>
      <c r="B34" s="8">
        <f ca="1">'Intermediate Boys'!$P$261</f>
        <v>54</v>
      </c>
      <c r="C34" s="8" t="str">
        <f ca="1">'Intermediate Boys'!$B$261</f>
        <v>Maidstone Grammar School, Maidstone, Kent</v>
      </c>
      <c r="E34" s="8">
        <f ca="1">IF(F34=0,"",'Intermediate Girls'!$A$261)</f>
        <v>3</v>
      </c>
      <c r="F34" s="8">
        <f ca="1">'Intermediate Girls'!$P$261</f>
        <v>49</v>
      </c>
      <c r="G34" s="8" t="str">
        <f ca="1">'Intermediate Girls'!$B$261</f>
        <v>Sevenoaks School, Sevenoaks, Kent</v>
      </c>
    </row>
    <row r="35" spans="1:7" x14ac:dyDescent="0.2">
      <c r="A35" s="8">
        <f ca="1">IF(B35=0,"",'Intermediate Boys'!$A$262)</f>
        <v>4</v>
      </c>
      <c r="B35" s="8">
        <f ca="1">'Intermediate Boys'!$P$262</f>
        <v>59</v>
      </c>
      <c r="C35" s="8" t="str">
        <f ca="1">'Intermediate Boys'!$B$262</f>
        <v>The Skinners' School, Tunbridge Wells, Kent</v>
      </c>
      <c r="E35" s="8">
        <f ca="1">IF(F35=0,"",'Intermediate Girls'!$A$262)</f>
        <v>4</v>
      </c>
      <c r="F35" s="8">
        <f ca="1">'Intermediate Girls'!$P$262</f>
        <v>63</v>
      </c>
      <c r="G35" s="8" t="str">
        <f ca="1">'Intermediate Girls'!$B$262</f>
        <v>Bromley High School, Bromley, Kent</v>
      </c>
    </row>
    <row r="36" spans="1:7" x14ac:dyDescent="0.2">
      <c r="A36" s="8">
        <f ca="1">IF(B36=0,"",'Intermediate Boys'!$A$263)</f>
        <v>5</v>
      </c>
      <c r="B36" s="8">
        <f ca="1">'Intermediate Boys'!$P$263</f>
        <v>90</v>
      </c>
      <c r="C36" s="8" t="str">
        <f ca="1">'Intermediate Boys'!$B$263</f>
        <v>Sevenoaks School, Sevenoaks, Kent</v>
      </c>
      <c r="E36" s="8">
        <f ca="1">IF(F36=0,"",'Intermediate Girls'!$A$263)</f>
        <v>5</v>
      </c>
      <c r="F36" s="8">
        <f ca="1">'Intermediate Girls'!$P$263</f>
        <v>89</v>
      </c>
      <c r="G36" s="8" t="str">
        <f ca="1">'Intermediate Girls'!$B$263</f>
        <v>Chislehurst and Sidcup Grammar School, Sidcup, Kent</v>
      </c>
    </row>
    <row r="37" spans="1:7" x14ac:dyDescent="0.2">
      <c r="A37" s="8">
        <f ca="1">IF(B37=0,"",'Intermediate Boys'!$A$264)</f>
        <v>6</v>
      </c>
      <c r="B37" s="8">
        <f ca="1">'Intermediate Boys'!$P$264</f>
        <v>108</v>
      </c>
      <c r="C37" s="8" t="str">
        <f ca="1">'Intermediate Boys'!$B$264</f>
        <v>Chislehurst and Sidcup Grammar School, Sidcup, Kent</v>
      </c>
      <c r="E37" s="8">
        <f ca="1">IF(F37=0,"",'Intermediate Girls'!$A$264)</f>
        <v>6</v>
      </c>
      <c r="F37" s="8">
        <f ca="1">'Intermediate Girls'!$P$264</f>
        <v>120</v>
      </c>
      <c r="G37" s="8" t="str">
        <f ca="1">'Intermediate Girls'!$B$264</f>
        <v>Bullers Wood School, Chislehurst, Kent</v>
      </c>
    </row>
    <row r="38" spans="1:7" x14ac:dyDescent="0.2">
      <c r="A38" s="8">
        <f ca="1">IF(B38=0,"",'Intermediate Boys'!$A$265)</f>
        <v>7</v>
      </c>
      <c r="B38" s="8">
        <f ca="1">'Intermediate Boys'!$P$265</f>
        <v>125</v>
      </c>
      <c r="C38" s="8" t="str">
        <f ca="1">'Intermediate Boys'!$B$265</f>
        <v>Kent College (Canterbury), Canterbury, Kent</v>
      </c>
      <c r="E38" s="8">
        <f ca="1">IF(F38=0,"",'Intermediate Girls'!$A$265)</f>
        <v>7</v>
      </c>
      <c r="F38" s="8">
        <f ca="1">'Intermediate Girls'!$P$265</f>
        <v>145</v>
      </c>
      <c r="G38" s="8" t="str">
        <f ca="1">'Intermediate Girls'!$B$265</f>
        <v>Kent College Pembury, Pembury, Kent</v>
      </c>
    </row>
    <row r="39" spans="1:7" x14ac:dyDescent="0.2">
      <c r="A39" s="8">
        <f ca="1">IF(B39=0,"",'Intermediate Boys'!$A$266)</f>
        <v>8</v>
      </c>
      <c r="B39" s="8">
        <f ca="1">'Intermediate Boys'!$P$266</f>
        <v>155</v>
      </c>
      <c r="C39" s="8" t="str">
        <f ca="1">'Intermediate Boys'!$B$266</f>
        <v>Cranbrook School, Cranbrook, Kent</v>
      </c>
      <c r="E39" s="8">
        <f ca="1">IF(F39=0,"",'Intermediate Girls'!$A$266)</f>
        <v>8</v>
      </c>
      <c r="F39" s="8">
        <f ca="1">'Intermediate Girls'!$P$266</f>
        <v>146</v>
      </c>
      <c r="G39" s="8" t="str">
        <f ca="1">'Intermediate Girls'!$B$266</f>
        <v>Darrick Wood School, Orpington, Kent</v>
      </c>
    </row>
    <row r="40" spans="1:7" x14ac:dyDescent="0.2">
      <c r="A40" s="8">
        <f ca="1">IF(B40=0,"",'Intermediate Boys'!$A$267)</f>
        <v>9</v>
      </c>
      <c r="B40" s="8">
        <f ca="1">'Intermediate Boys'!$P$267</f>
        <v>156</v>
      </c>
      <c r="C40" s="8" t="str">
        <f ca="1">'Intermediate Boys'!$B$267</f>
        <v>Dartford Grammar School, Dartford, Kent</v>
      </c>
      <c r="E40" s="8">
        <f ca="1">IF(F40=0,"",'Intermediate Girls'!$A$267)</f>
        <v>9</v>
      </c>
      <c r="F40" s="8">
        <f ca="1">'Intermediate Girls'!$P$267</f>
        <v>154</v>
      </c>
      <c r="G40" s="8" t="str">
        <f ca="1">'Intermediate Girls'!$B$267</f>
        <v>Bennett Memorial Diocesan School, Tunbridge Wells, Kent</v>
      </c>
    </row>
    <row r="41" spans="1:7" x14ac:dyDescent="0.2">
      <c r="A41" s="8">
        <f ca="1">IF(B41=0,"",'Intermediate Boys'!$A$268)</f>
        <v>10</v>
      </c>
      <c r="B41" s="8">
        <f ca="1">'Intermediate Boys'!$P$268</f>
        <v>158</v>
      </c>
      <c r="C41" s="8" t="str">
        <f ca="1">'Intermediate Boys'!$B$268</f>
        <v>Bennett Memorial Diocesan School, Tunbridge Wells, Kent</v>
      </c>
      <c r="E41" s="8">
        <f ca="1">IF(F41=0,"",'Intermediate Girls'!$A$268)</f>
        <v>10</v>
      </c>
      <c r="F41" s="8">
        <f ca="1">'Intermediate Girls'!$P$268</f>
        <v>174</v>
      </c>
      <c r="G41" s="8" t="str">
        <f ca="1">'Intermediate Girls'!$B$268</f>
        <v>Cranbrook School, Cranbrook, Kent</v>
      </c>
    </row>
    <row r="42" spans="1:7" x14ac:dyDescent="0.2">
      <c r="A42" s="8">
        <f ca="1">IF(B42=0,"",'Intermediate Boys'!$A$269)</f>
        <v>11</v>
      </c>
      <c r="B42" s="8">
        <f ca="1">'Intermediate Boys'!$P$269</f>
        <v>191</v>
      </c>
      <c r="C42" s="8" t="str">
        <f ca="1">'Intermediate Boys'!$B$269</f>
        <v>Darrick Wood School, Orpington, Kent</v>
      </c>
      <c r="E42" s="8">
        <f ca="1">IF(F42=0,"",'Intermediate Girls'!$A$269)</f>
        <v>11</v>
      </c>
      <c r="F42" s="8">
        <f ca="1">'Intermediate Girls'!$P$269</f>
        <v>175</v>
      </c>
      <c r="G42" s="8" t="str">
        <f ca="1">'Intermediate Girls'!$B$269</f>
        <v>Kent College (Canterbury), Canterbury, Kent</v>
      </c>
    </row>
    <row r="43" spans="1:7" x14ac:dyDescent="0.2">
      <c r="A43" s="8" t="str">
        <f ca="1">IF(B43=0,"",'Intermediate Boys'!$A$270)</f>
        <v/>
      </c>
      <c r="B43" s="8">
        <f ca="1">'Intermediate Boys'!$P$270</f>
        <v>0</v>
      </c>
      <c r="C43" s="8" t="str">
        <f ca="1">'Intermediate Boys'!$B$270</f>
        <v/>
      </c>
      <c r="E43" s="8" t="str">
        <f ca="1">IF(F43=0,"",'Intermediate Girls'!$A$270)</f>
        <v/>
      </c>
      <c r="F43" s="8">
        <f ca="1">'Intermediate Girls'!$P$270</f>
        <v>0</v>
      </c>
      <c r="G43" s="8" t="str">
        <f ca="1">'Intermediate Girls'!$B$270</f>
        <v/>
      </c>
    </row>
    <row r="44" spans="1:7" x14ac:dyDescent="0.2">
      <c r="A44" s="8" t="str">
        <f ca="1">IF(B44=0,"",'Intermediate Boys'!$A$271)</f>
        <v/>
      </c>
      <c r="B44" s="8">
        <f ca="1">'Intermediate Boys'!$P$271</f>
        <v>0</v>
      </c>
      <c r="C44" s="8" t="str">
        <f ca="1">'Intermediate Boys'!$B$271</f>
        <v/>
      </c>
      <c r="E44" s="8" t="str">
        <f ca="1">IF(F44=0,"",'Intermediate Girls'!$A$271)</f>
        <v/>
      </c>
      <c r="F44" s="8">
        <f ca="1">'Intermediate Girls'!$P$271</f>
        <v>0</v>
      </c>
      <c r="G44" s="8" t="str">
        <f ca="1">'Intermediate Girls'!$B$271</f>
        <v/>
      </c>
    </row>
    <row r="45" spans="1:7" x14ac:dyDescent="0.2">
      <c r="A45" s="8" t="str">
        <f ca="1">IF(B45=0,"",'Intermediate Boys'!$A$272)</f>
        <v/>
      </c>
      <c r="B45" s="8">
        <f ca="1">'Intermediate Boys'!$P$272</f>
        <v>0</v>
      </c>
      <c r="C45" s="8" t="str">
        <f ca="1">'Intermediate Boys'!$B$272</f>
        <v/>
      </c>
      <c r="E45" s="8" t="str">
        <f ca="1">IF(F45=0,"",'Intermediate Girls'!$A$272)</f>
        <v/>
      </c>
      <c r="F45" s="8">
        <f ca="1">'Intermediate Girls'!$P$272</f>
        <v>0</v>
      </c>
      <c r="G45" s="8" t="str">
        <f ca="1">'Intermediate Girls'!$B$272</f>
        <v/>
      </c>
    </row>
    <row r="46" spans="1:7" x14ac:dyDescent="0.2">
      <c r="A46" s="8" t="str">
        <f ca="1">IF(B46=0,"",'Intermediate Boys'!$A$273)</f>
        <v/>
      </c>
      <c r="B46" s="8">
        <f ca="1">'Intermediate Boys'!$P$273</f>
        <v>0</v>
      </c>
      <c r="C46" s="8" t="str">
        <f ca="1">'Intermediate Boys'!$B$273</f>
        <v/>
      </c>
      <c r="E46" s="8" t="str">
        <f ca="1">IF(F46=0,"",'Intermediate Girls'!$A$273)</f>
        <v/>
      </c>
      <c r="F46" s="8">
        <f ca="1">'Intermediate Girls'!$P$273</f>
        <v>0</v>
      </c>
      <c r="G46" s="8" t="str">
        <f ca="1">'Intermediate Girls'!$B$273</f>
        <v/>
      </c>
    </row>
    <row r="47" spans="1:7" x14ac:dyDescent="0.2">
      <c r="A47" s="8" t="str">
        <f ca="1">IF(B47=0,"",'Intermediate Boys'!$A$274)</f>
        <v/>
      </c>
      <c r="B47" s="8">
        <f ca="1">'Intermediate Boys'!$P$274</f>
        <v>0</v>
      </c>
      <c r="C47" s="8" t="str">
        <f ca="1">'Intermediate Boys'!$B$274</f>
        <v/>
      </c>
      <c r="E47" s="8" t="str">
        <f ca="1">IF(F47=0,"",'Intermediate Girls'!$A$274)</f>
        <v/>
      </c>
      <c r="F47" s="8">
        <f ca="1">'Intermediate Girls'!$P$274</f>
        <v>0</v>
      </c>
      <c r="G47" s="8" t="str">
        <f ca="1">'Intermediate Girls'!$B$274</f>
        <v/>
      </c>
    </row>
    <row r="48" spans="1:7" x14ac:dyDescent="0.2">
      <c r="A48" s="8" t="str">
        <f ca="1">IF(B48=0,"",'Intermediate Boys'!$A$275)</f>
        <v/>
      </c>
      <c r="B48" s="8">
        <f ca="1">'Intermediate Boys'!$P$275</f>
        <v>0</v>
      </c>
      <c r="C48" s="8" t="str">
        <f ca="1">'Intermediate Boys'!$B$275</f>
        <v/>
      </c>
      <c r="E48" s="8" t="str">
        <f ca="1">IF(F48=0,"",'Intermediate Girls'!$A$275)</f>
        <v/>
      </c>
      <c r="F48" s="8">
        <f ca="1">'Intermediate Girls'!$P$275</f>
        <v>0</v>
      </c>
      <c r="G48" s="8" t="str">
        <f ca="1">'Intermediate Girls'!$B$275</f>
        <v/>
      </c>
    </row>
    <row r="49" spans="1:7" x14ac:dyDescent="0.2">
      <c r="A49" s="8" t="str">
        <f ca="1">IF(B49=0,"",'Intermediate Boys'!$A$276)</f>
        <v/>
      </c>
      <c r="B49" s="8">
        <f ca="1">'Intermediate Boys'!$P$276</f>
        <v>0</v>
      </c>
      <c r="C49" s="8" t="str">
        <f ca="1">'Intermediate Boys'!$B$276</f>
        <v/>
      </c>
      <c r="E49" s="8" t="str">
        <f ca="1">IF(F49=0,"",'Intermediate Girls'!$A$276)</f>
        <v/>
      </c>
      <c r="F49" s="8">
        <f ca="1">'Intermediate Girls'!$P$276</f>
        <v>0</v>
      </c>
      <c r="G49" s="8" t="str">
        <f ca="1">'Intermediate Girls'!$B$276</f>
        <v/>
      </c>
    </row>
    <row r="50" spans="1:7" x14ac:dyDescent="0.2">
      <c r="A50" s="8" t="str">
        <f ca="1">IF(B50=0,"",'Intermediate Boys'!$A$277)</f>
        <v/>
      </c>
      <c r="B50" s="8">
        <f ca="1">'Intermediate Boys'!$P$277</f>
        <v>0</v>
      </c>
      <c r="C50" s="8" t="str">
        <f ca="1">'Intermediate Boys'!$B$277</f>
        <v/>
      </c>
      <c r="E50" s="8" t="str">
        <f ca="1">IF(F50=0,"",'Intermediate Girls'!$A$277)</f>
        <v/>
      </c>
      <c r="F50" s="8">
        <f ca="1">'Intermediate Girls'!$P$277</f>
        <v>0</v>
      </c>
      <c r="G50" s="8" t="str">
        <f ca="1">'Intermediate Girls'!$B$277</f>
        <v/>
      </c>
    </row>
    <row r="51" spans="1:7" x14ac:dyDescent="0.2">
      <c r="A51" s="8" t="str">
        <f ca="1">IF(B51=0,"",'Intermediate Boys'!$A$278)</f>
        <v/>
      </c>
      <c r="B51" s="8">
        <f ca="1">'Intermediate Boys'!$P$278</f>
        <v>0</v>
      </c>
      <c r="C51" s="8" t="str">
        <f ca="1">'Intermediate Boys'!$B$278</f>
        <v/>
      </c>
      <c r="E51" s="8" t="str">
        <f ca="1">IF(F51=0,"",'Intermediate Girls'!$A$278)</f>
        <v/>
      </c>
      <c r="F51" s="8">
        <f ca="1">'Intermediate Girls'!$P$278</f>
        <v>0</v>
      </c>
      <c r="G51" s="8" t="str">
        <f ca="1">'Intermediate Girls'!$B$278</f>
        <v/>
      </c>
    </row>
    <row r="52" spans="1:7" ht="8" customHeight="1" x14ac:dyDescent="0.2">
      <c r="A52" s="144"/>
      <c r="B52" s="145"/>
      <c r="C52" s="145"/>
      <c r="D52" s="145"/>
      <c r="E52" s="145"/>
      <c r="F52" s="145"/>
      <c r="G52" s="145"/>
    </row>
    <row r="53" spans="1:7" x14ac:dyDescent="0.2">
      <c r="A53" s="2" t="str">
        <f>'Senior Boys'!$A$4</f>
        <v>Senior Boys</v>
      </c>
      <c r="E53" s="2" t="str">
        <f>'Senior Girls'!$A$4</f>
        <v>Senior Girls</v>
      </c>
    </row>
    <row r="55" spans="1:7" x14ac:dyDescent="0.2">
      <c r="A55" s="2" t="s">
        <v>764</v>
      </c>
      <c r="B55" s="2" t="s">
        <v>698</v>
      </c>
      <c r="C55" s="2" t="s">
        <v>683</v>
      </c>
      <c r="E55" s="2" t="s">
        <v>764</v>
      </c>
      <c r="F55" s="2" t="s">
        <v>698</v>
      </c>
      <c r="G55" s="2" t="s">
        <v>683</v>
      </c>
    </row>
    <row r="56" spans="1:7" x14ac:dyDescent="0.2">
      <c r="A56" s="8">
        <f ca="1">IF(B56=0,"",'Senior Boys'!$A$259)</f>
        <v>1</v>
      </c>
      <c r="B56" s="8">
        <f ca="1">'Senior Boys'!$P$259</f>
        <v>16</v>
      </c>
      <c r="C56" s="8" t="str">
        <f ca="1">'Senior Boys'!$B$259</f>
        <v>The Judd School, Tonbridge, Kent</v>
      </c>
      <c r="E56" s="8">
        <f ca="1">IF(F56=0,"",'Senior Girls'!$A$259)</f>
        <v>1</v>
      </c>
      <c r="F56" s="8">
        <f ca="1">'Senior Girls'!$P$259</f>
        <v>28</v>
      </c>
      <c r="G56" s="8" t="str">
        <f ca="1">'Senior Girls'!$B$259</f>
        <v>The Judd School, Tonbridge, Kent</v>
      </c>
    </row>
    <row r="57" spans="1:7" x14ac:dyDescent="0.2">
      <c r="A57" s="8">
        <f ca="1">IF(B57=0,"",'Senior Boys'!$A$260)</f>
        <v>2</v>
      </c>
      <c r="B57" s="8">
        <f ca="1">'Senior Boys'!$P$260</f>
        <v>34</v>
      </c>
      <c r="C57" s="8" t="str">
        <f ca="1">'Senior Boys'!$B$260</f>
        <v>Sevenoaks School, Sevenoaks, Kent</v>
      </c>
      <c r="E57" s="8">
        <f ca="1">IF(F57=0,"",'Senior Girls'!$A$260)</f>
        <v>2</v>
      </c>
      <c r="F57" s="8">
        <f ca="1">'Senior Girls'!$P$260</f>
        <v>37</v>
      </c>
      <c r="G57" s="8" t="str">
        <f ca="1">'Senior Girls'!$B$260</f>
        <v>Weald of Kent Grammar School, Tonbridge, Kent</v>
      </c>
    </row>
    <row r="58" spans="1:7" x14ac:dyDescent="0.2">
      <c r="A58" s="8">
        <f ca="1">IF(B58=0,"",'Senior Boys'!$A$261)</f>
        <v>3</v>
      </c>
      <c r="B58" s="8">
        <f ca="1">'Senior Boys'!$P$261</f>
        <v>52</v>
      </c>
      <c r="C58" s="8" t="str">
        <f ca="1">'Senior Boys'!$B$261</f>
        <v>Dover Grammar School for Boys, Dover, Kent</v>
      </c>
      <c r="E58" s="8">
        <f ca="1">IF(F58=0,"",'Senior Girls'!$A$261)</f>
        <v>3</v>
      </c>
      <c r="F58" s="8">
        <f ca="1">'Senior Girls'!$P$261</f>
        <v>41</v>
      </c>
      <c r="G58" s="8" t="str">
        <f ca="1">'Senior Girls'!$B$261</f>
        <v>Sevenoaks School, Sevenoaks, Kent</v>
      </c>
    </row>
    <row r="59" spans="1:7" x14ac:dyDescent="0.2">
      <c r="A59" s="8">
        <f ca="1">IF(B59=0,"",'Senior Boys'!$A$262)</f>
        <v>4</v>
      </c>
      <c r="B59" s="8">
        <f ca="1">'Senior Boys'!$P$262</f>
        <v>69</v>
      </c>
      <c r="C59" s="8" t="str">
        <f ca="1">'Senior Boys'!$B$262</f>
        <v>Maidstone Grammar School, Maidstone, Kent</v>
      </c>
      <c r="E59" s="8">
        <f ca="1">IF(F59=0,"",'Senior Girls'!$A$262)</f>
        <v>4</v>
      </c>
      <c r="F59" s="8">
        <f ca="1">'Senior Girls'!$P$262</f>
        <v>52</v>
      </c>
      <c r="G59" s="8" t="str">
        <f ca="1">'Senior Girls'!$B$262</f>
        <v>Bromley High School, Bromley, Kent</v>
      </c>
    </row>
    <row r="60" spans="1:7" x14ac:dyDescent="0.2">
      <c r="A60" s="8">
        <f ca="1">IF(B60=0,"",'Senior Boys'!$A$263)</f>
        <v>5</v>
      </c>
      <c r="B60" s="8">
        <f ca="1">'Senior Boys'!$P$263</f>
        <v>85</v>
      </c>
      <c r="C60" s="8" t="str">
        <f ca="1">'Senior Boys'!$B$263</f>
        <v>Cranbrook School, Cranbrook, Kent</v>
      </c>
      <c r="E60" s="8" t="str">
        <f ca="1">IF(F60=0,"",'Senior Girls'!$A$263)</f>
        <v/>
      </c>
      <c r="F60" s="8">
        <f ca="1">'Senior Girls'!$P$263</f>
        <v>0</v>
      </c>
      <c r="G60" s="8" t="str">
        <f ca="1">'Senior Girls'!$B$263</f>
        <v/>
      </c>
    </row>
    <row r="61" spans="1:7" x14ac:dyDescent="0.2">
      <c r="A61" s="8" t="str">
        <f ca="1">IF(B61=0,"",'Senior Boys'!$A$264)</f>
        <v/>
      </c>
      <c r="B61" s="8">
        <f ca="1">'Senior Boys'!$P$264</f>
        <v>0</v>
      </c>
      <c r="C61" s="8" t="str">
        <f ca="1">'Senior Boys'!$B$264</f>
        <v/>
      </c>
      <c r="E61" s="8" t="str">
        <f ca="1">IF(F61=0,"",'Senior Girls'!$A$264)</f>
        <v/>
      </c>
      <c r="F61" s="8">
        <f ca="1">'Senior Girls'!$P$264</f>
        <v>0</v>
      </c>
      <c r="G61" s="8" t="str">
        <f ca="1">'Senior Girls'!$B$264</f>
        <v/>
      </c>
    </row>
    <row r="62" spans="1:7" x14ac:dyDescent="0.2">
      <c r="A62" s="8" t="str">
        <f ca="1">IF(B62=0,"",'Senior Boys'!$A$265)</f>
        <v/>
      </c>
      <c r="B62" s="8">
        <f ca="1">'Senior Boys'!$P$265</f>
        <v>0</v>
      </c>
      <c r="C62" s="8" t="str">
        <f ca="1">'Senior Boys'!$B$265</f>
        <v/>
      </c>
      <c r="E62" s="8" t="str">
        <f ca="1">IF(F62=0,"",'Senior Girls'!$A$265)</f>
        <v/>
      </c>
      <c r="F62" s="8">
        <f ca="1">'Senior Girls'!$P$265</f>
        <v>0</v>
      </c>
      <c r="G62" s="8" t="str">
        <f ca="1">'Senior Girls'!$B$265</f>
        <v/>
      </c>
    </row>
    <row r="63" spans="1:7" x14ac:dyDescent="0.2">
      <c r="A63" s="8" t="str">
        <f ca="1">IF(B63=0,"",'Senior Boys'!$A$266)</f>
        <v/>
      </c>
      <c r="B63" s="8">
        <f ca="1">'Senior Boys'!$P$266</f>
        <v>0</v>
      </c>
      <c r="C63" s="8" t="str">
        <f ca="1">'Senior Boys'!$B$266</f>
        <v/>
      </c>
      <c r="E63" s="8" t="str">
        <f ca="1">IF(F63=0,"",'Senior Girls'!$A$266)</f>
        <v/>
      </c>
      <c r="F63" s="8">
        <f ca="1">'Senior Girls'!$P$266</f>
        <v>0</v>
      </c>
      <c r="G63" s="8" t="str">
        <f ca="1">'Senior Girls'!$B$266</f>
        <v/>
      </c>
    </row>
    <row r="64" spans="1:7" x14ac:dyDescent="0.2">
      <c r="A64" s="8" t="str">
        <f ca="1">IF(B64=0,"",'Senior Boys'!$A$267)</f>
        <v/>
      </c>
      <c r="B64" s="8">
        <f ca="1">'Senior Boys'!$P$267</f>
        <v>0</v>
      </c>
      <c r="C64" s="8" t="str">
        <f ca="1">'Senior Boys'!$B$267</f>
        <v/>
      </c>
      <c r="E64" s="8" t="str">
        <f ca="1">IF(F64=0,"",'Senior Girls'!$A$267)</f>
        <v/>
      </c>
      <c r="F64" s="8">
        <f ca="1">'Senior Girls'!$P$267</f>
        <v>0</v>
      </c>
      <c r="G64" s="8" t="str">
        <f ca="1">'Senior Girls'!$B$267</f>
        <v/>
      </c>
    </row>
    <row r="65" spans="1:7" x14ac:dyDescent="0.2">
      <c r="A65" s="8" t="str">
        <f ca="1">IF(B65=0,"",'Senior Boys'!$A$268)</f>
        <v/>
      </c>
      <c r="B65" s="8">
        <f ca="1">'Senior Boys'!$P$268</f>
        <v>0</v>
      </c>
      <c r="C65" s="8" t="str">
        <f ca="1">'Senior Boys'!$B$268</f>
        <v/>
      </c>
      <c r="E65" s="8" t="str">
        <f ca="1">IF(F65=0,"",'Senior Girls'!$A$268)</f>
        <v/>
      </c>
      <c r="F65" s="8">
        <f ca="1">'Senior Girls'!$P$268</f>
        <v>0</v>
      </c>
      <c r="G65" s="8" t="str">
        <f ca="1">'Senior Girls'!$B$268</f>
        <v/>
      </c>
    </row>
    <row r="66" spans="1:7" x14ac:dyDescent="0.2">
      <c r="A66" s="8" t="str">
        <f ca="1">IF(B66=0,"",'Senior Boys'!$A$269)</f>
        <v/>
      </c>
      <c r="B66" s="8">
        <f ca="1">'Senior Boys'!$P$269</f>
        <v>0</v>
      </c>
      <c r="C66" s="8" t="str">
        <f ca="1">'Senior Boys'!$B$269</f>
        <v/>
      </c>
      <c r="E66" s="8" t="str">
        <f ca="1">IF(F66=0,"",'Senior Girls'!$A$269)</f>
        <v/>
      </c>
      <c r="F66" s="8">
        <f ca="1">'Senior Girls'!$P$269</f>
        <v>0</v>
      </c>
      <c r="G66" s="8" t="str">
        <f ca="1">'Senior Girls'!$B$269</f>
        <v/>
      </c>
    </row>
    <row r="67" spans="1:7" x14ac:dyDescent="0.2">
      <c r="A67" s="8" t="str">
        <f ca="1">IF(B67=0,"",'Senior Boys'!$A$270)</f>
        <v/>
      </c>
      <c r="B67" s="8">
        <f ca="1">'Senior Boys'!$P$270</f>
        <v>0</v>
      </c>
      <c r="C67" s="8" t="str">
        <f ca="1">'Senior Boys'!$B$270</f>
        <v/>
      </c>
      <c r="E67" s="8" t="str">
        <f ca="1">IF(F67=0,"",'Senior Girls'!$A$270)</f>
        <v/>
      </c>
      <c r="F67" s="8">
        <f ca="1">'Senior Girls'!$P$270</f>
        <v>0</v>
      </c>
      <c r="G67" s="8" t="str">
        <f ca="1">'Senior Girls'!$B$270</f>
        <v/>
      </c>
    </row>
    <row r="68" spans="1:7" x14ac:dyDescent="0.2">
      <c r="A68" s="8" t="str">
        <f ca="1">IF(B68=0,"",'Senior Boys'!$A$271)</f>
        <v/>
      </c>
      <c r="B68" s="8">
        <f ca="1">'Senior Boys'!$P$271</f>
        <v>0</v>
      </c>
      <c r="C68" s="8" t="str">
        <f ca="1">'Senior Boys'!$B$271</f>
        <v/>
      </c>
      <c r="E68" s="8" t="str">
        <f ca="1">IF(F68=0,"",'Senior Girls'!$A$271)</f>
        <v/>
      </c>
      <c r="F68" s="8">
        <f ca="1">'Senior Girls'!$P$271</f>
        <v>0</v>
      </c>
      <c r="G68" s="8" t="str">
        <f ca="1">'Senior Girls'!$B$271</f>
        <v/>
      </c>
    </row>
    <row r="69" spans="1:7" x14ac:dyDescent="0.2">
      <c r="A69" s="8" t="str">
        <f ca="1">IF(B69=0,"",'Senior Boys'!$A$272)</f>
        <v/>
      </c>
      <c r="B69" s="8">
        <f ca="1">'Senior Boys'!$P$272</f>
        <v>0</v>
      </c>
      <c r="C69" s="8" t="str">
        <f ca="1">'Senior Boys'!$B$272</f>
        <v/>
      </c>
      <c r="E69" s="8" t="str">
        <f ca="1">IF(F69=0,"",'Senior Girls'!$A$272)</f>
        <v/>
      </c>
      <c r="F69" s="8">
        <f ca="1">'Senior Girls'!$P$272</f>
        <v>0</v>
      </c>
      <c r="G69" s="8" t="str">
        <f ca="1">'Senior Girls'!$B$272</f>
        <v/>
      </c>
    </row>
    <row r="70" spans="1:7" x14ac:dyDescent="0.2">
      <c r="A70" s="8" t="str">
        <f ca="1">IF(B70=0,"",'Senior Boys'!$A$273)</f>
        <v/>
      </c>
      <c r="B70" s="8">
        <f ca="1">'Senior Boys'!$P$273</f>
        <v>0</v>
      </c>
      <c r="C70" s="8" t="str">
        <f ca="1">'Senior Boys'!$B$273</f>
        <v/>
      </c>
      <c r="E70" s="8" t="str">
        <f ca="1">IF(F70=0,"",'Senior Girls'!$A$273)</f>
        <v/>
      </c>
      <c r="F70" s="8">
        <f ca="1">'Senior Girls'!$P$273</f>
        <v>0</v>
      </c>
      <c r="G70" s="8" t="str">
        <f ca="1">'Senior Girls'!$B$273</f>
        <v/>
      </c>
    </row>
    <row r="71" spans="1:7" x14ac:dyDescent="0.2">
      <c r="A71" s="8" t="str">
        <f ca="1">IF(B71=0,"",'Senior Boys'!$A$274)</f>
        <v/>
      </c>
      <c r="B71" s="8">
        <f ca="1">'Senior Boys'!$P$274</f>
        <v>0</v>
      </c>
      <c r="C71" s="8" t="str">
        <f ca="1">'Senior Boys'!$B$274</f>
        <v/>
      </c>
      <c r="E71" s="8" t="str">
        <f ca="1">IF(F71=0,"",'Senior Girls'!$A$274)</f>
        <v/>
      </c>
      <c r="F71" s="8">
        <f ca="1">'Senior Girls'!$P$274</f>
        <v>0</v>
      </c>
      <c r="G71" s="8" t="str">
        <f ca="1">'Senior Girls'!$B$274</f>
        <v/>
      </c>
    </row>
    <row r="72" spans="1:7" x14ac:dyDescent="0.2">
      <c r="A72" s="8" t="str">
        <f ca="1">IF(B72=0,"",'Senior Boys'!$A$275)</f>
        <v/>
      </c>
      <c r="B72" s="8">
        <f ca="1">'Senior Boys'!$P$275</f>
        <v>0</v>
      </c>
      <c r="C72" s="8" t="str">
        <f ca="1">'Senior Boys'!$B$275</f>
        <v/>
      </c>
      <c r="E72" s="8" t="str">
        <f ca="1">IF(F72=0,"",'Senior Girls'!$A$275)</f>
        <v/>
      </c>
      <c r="F72" s="8">
        <f ca="1">'Senior Girls'!$P$275</f>
        <v>0</v>
      </c>
      <c r="G72" s="8" t="str">
        <f ca="1">'Senior Girls'!$B$275</f>
        <v/>
      </c>
    </row>
    <row r="73" spans="1:7" x14ac:dyDescent="0.2">
      <c r="A73" s="8" t="str">
        <f ca="1">IF(B73=0,"",'Senior Boys'!$A$276)</f>
        <v/>
      </c>
      <c r="B73" s="8">
        <f ca="1">'Senior Boys'!$P$276</f>
        <v>0</v>
      </c>
      <c r="C73" s="8" t="str">
        <f ca="1">'Senior Boys'!$B$276</f>
        <v/>
      </c>
      <c r="E73" s="8" t="str">
        <f ca="1">IF(F73=0,"",'Senior Girls'!$A$276)</f>
        <v/>
      </c>
      <c r="F73" s="8">
        <f ca="1">'Senior Girls'!$P$276</f>
        <v>0</v>
      </c>
      <c r="G73" s="8" t="str">
        <f ca="1">'Senior Girls'!$B$276</f>
        <v/>
      </c>
    </row>
    <row r="74" spans="1:7" x14ac:dyDescent="0.2">
      <c r="A74" s="8" t="str">
        <f ca="1">IF(B74=0,"",'Senior Boys'!$A$277)</f>
        <v/>
      </c>
      <c r="B74" s="8">
        <f ca="1">'Senior Boys'!$P$277</f>
        <v>0</v>
      </c>
      <c r="C74" s="8" t="str">
        <f ca="1">'Senior Boys'!$B$277</f>
        <v/>
      </c>
      <c r="E74" s="8" t="str">
        <f ca="1">IF(F74=0,"",'Senior Girls'!$A$277)</f>
        <v/>
      </c>
      <c r="F74" s="8">
        <f ca="1">'Senior Girls'!$P$277</f>
        <v>0</v>
      </c>
      <c r="G74" s="8" t="str">
        <f ca="1">'Senior Girls'!$B$277</f>
        <v/>
      </c>
    </row>
    <row r="75" spans="1:7" x14ac:dyDescent="0.2">
      <c r="A75" s="8" t="str">
        <f ca="1">IF(B75=0,"",'Senior Boys'!$A$278)</f>
        <v/>
      </c>
      <c r="B75" s="8">
        <f ca="1">'Senior Boys'!$P$278</f>
        <v>0</v>
      </c>
      <c r="C75" s="8" t="str">
        <f ca="1">'Senior Boys'!$B$278</f>
        <v/>
      </c>
      <c r="E75" s="8" t="str">
        <f ca="1">IF(F75=0,"",'Senior Girls'!$A$278)</f>
        <v/>
      </c>
      <c r="F75" s="8">
        <f ca="1">'Senior Girls'!$P$278</f>
        <v>0</v>
      </c>
      <c r="G75" s="8" t="str">
        <f ca="1">'Senior Girls'!$B$278</f>
        <v/>
      </c>
    </row>
    <row r="76" spans="1:7" ht="8" customHeight="1" x14ac:dyDescent="0.2">
      <c r="A76" s="144"/>
      <c r="B76" s="145"/>
      <c r="C76" s="145"/>
      <c r="D76" s="145"/>
      <c r="E76" s="145"/>
      <c r="F76" s="145"/>
      <c r="G76" s="145"/>
    </row>
  </sheetData>
  <sheetProtection password="CC45" sheet="1" objects="1" scenarios="1" selectLockedCells="1" selectUnlockedCells="1"/>
  <mergeCells count="3">
    <mergeCell ref="A1:G1"/>
    <mergeCell ref="A2:G2"/>
    <mergeCell ref="A3:G3"/>
  </mergeCells>
  <pageMargins left="0.47" right="0.23622047244094491" top="0.39370078740157483" bottom="0.43307086614173229" header="0.15748031496062992" footer="0.15748031496062992"/>
  <pageSetup paperSize="9" scale="71" orientation="portrait" r:id="rId1"/>
  <headerFooter>
    <oddFooter>&amp;R&amp;D,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CCA2C-4CC6-4CF1-9C1A-C90526AC0527}">
  <dimension ref="A1"/>
  <sheetViews>
    <sheetView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Z47"/>
  <sheetViews>
    <sheetView workbookViewId="0">
      <selection activeCell="H3" sqref="H3"/>
    </sheetView>
  </sheetViews>
  <sheetFormatPr baseColWidth="10" defaultColWidth="9.1640625" defaultRowHeight="22" customHeight="1" x14ac:dyDescent="0.25"/>
  <cols>
    <col min="1" max="1" width="9.1640625" style="2"/>
    <col min="2" max="2" width="33.1640625" style="2" customWidth="1"/>
    <col min="3" max="8" width="6.6640625" style="2" customWidth="1"/>
    <col min="9" max="9" width="9.1640625" style="2"/>
    <col min="10" max="10" width="56.33203125" style="25" customWidth="1"/>
    <col min="11" max="15" width="6.6640625" style="2" customWidth="1"/>
    <col min="16" max="16" width="6.6640625" style="31" customWidth="1"/>
    <col min="17" max="19" width="9.1640625" style="2"/>
    <col min="20" max="20" width="9.1640625" style="2" customWidth="1"/>
    <col min="21" max="21" width="32.6640625" style="29" hidden="1" customWidth="1"/>
    <col min="22" max="26" width="9.1640625" style="2" hidden="1" customWidth="1"/>
    <col min="27" max="28" width="9.1640625" style="2" customWidth="1"/>
    <col min="29" max="29" width="9.1640625" style="2"/>
    <col min="30" max="30" width="32.5" style="2" customWidth="1"/>
    <col min="31" max="16384" width="9.1640625" style="2"/>
  </cols>
  <sheetData>
    <row r="1" spans="1:26" s="29" customFormat="1" ht="22" customHeight="1" x14ac:dyDescent="0.25">
      <c r="A1" s="29" t="s">
        <v>583</v>
      </c>
      <c r="B1" s="29" t="s">
        <v>684</v>
      </c>
      <c r="G1" s="30" t="s">
        <v>748</v>
      </c>
      <c r="H1" s="36">
        <v>1</v>
      </c>
      <c r="I1" s="121" t="s">
        <v>712</v>
      </c>
      <c r="J1" s="30"/>
      <c r="P1" s="31"/>
      <c r="U1" s="32">
        <v>4</v>
      </c>
      <c r="V1" s="32">
        <v>5</v>
      </c>
      <c r="W1" s="32">
        <v>6</v>
      </c>
      <c r="X1" s="32">
        <v>7</v>
      </c>
      <c r="Y1" s="32">
        <v>8</v>
      </c>
      <c r="Z1" s="32">
        <v>9</v>
      </c>
    </row>
    <row r="2" spans="1:26" s="29" customFormat="1" ht="22" customHeight="1" x14ac:dyDescent="0.25">
      <c r="A2" s="29" t="s">
        <v>584</v>
      </c>
      <c r="B2" s="35" t="s">
        <v>308</v>
      </c>
      <c r="F2" s="170" t="s">
        <v>769</v>
      </c>
      <c r="G2" s="171"/>
      <c r="H2" s="36">
        <v>1</v>
      </c>
      <c r="I2" s="121" t="s">
        <v>685</v>
      </c>
      <c r="J2" s="30"/>
      <c r="P2" s="31"/>
      <c r="Q2" s="165" t="s">
        <v>714</v>
      </c>
      <c r="R2" s="165"/>
      <c r="S2" s="165"/>
      <c r="T2" s="165"/>
    </row>
    <row r="3" spans="1:26" s="29" customFormat="1" ht="22" customHeight="1" x14ac:dyDescent="0.2">
      <c r="A3" s="29" t="s">
        <v>585</v>
      </c>
      <c r="B3" s="82" t="s">
        <v>973</v>
      </c>
      <c r="D3" s="133" t="s">
        <v>901</v>
      </c>
      <c r="E3" s="134"/>
      <c r="F3" s="134"/>
      <c r="G3" s="134"/>
      <c r="H3" s="134"/>
      <c r="I3" s="134"/>
      <c r="J3" s="134"/>
      <c r="K3" s="172" t="str">
        <f>B10&amp;", "&amp;U8</f>
        <v>South East, Kent</v>
      </c>
      <c r="L3" s="172"/>
      <c r="M3" s="172"/>
      <c r="N3" s="172"/>
      <c r="O3" s="172"/>
      <c r="P3" s="172"/>
      <c r="Q3" s="165"/>
      <c r="R3" s="165"/>
      <c r="S3" s="165"/>
      <c r="T3" s="165"/>
      <c r="U3" s="26" t="str">
        <f>B3</f>
        <v>11.10.2022</v>
      </c>
    </row>
    <row r="4" spans="1:26" ht="22" customHeight="1" x14ac:dyDescent="0.25">
      <c r="B4" s="2" t="s">
        <v>735</v>
      </c>
      <c r="Q4" s="165"/>
      <c r="R4" s="165"/>
      <c r="S4" s="165"/>
      <c r="T4" s="165"/>
      <c r="U4" s="27" t="str">
        <f>U3</f>
        <v>11.10.2022</v>
      </c>
    </row>
    <row r="5" spans="1:26" ht="22" customHeight="1" thickBot="1" x14ac:dyDescent="0.25">
      <c r="B5" s="166" t="s">
        <v>738</v>
      </c>
      <c r="C5" s="166"/>
      <c r="D5" s="166"/>
      <c r="E5" s="166"/>
      <c r="F5" s="166"/>
      <c r="G5" s="166"/>
      <c r="H5" s="166"/>
      <c r="J5" s="33" t="s">
        <v>679</v>
      </c>
      <c r="K5" s="164" t="s">
        <v>703</v>
      </c>
      <c r="L5" s="164"/>
      <c r="M5" s="164"/>
      <c r="N5" s="164"/>
      <c r="O5" s="164"/>
      <c r="P5" s="164"/>
      <c r="Q5" s="165"/>
      <c r="R5" s="165"/>
      <c r="S5" s="165"/>
      <c r="T5" s="165"/>
      <c r="U5" s="28" t="e">
        <f>IF(U3="","",DAY(U3)&amp;IF(OR(DAY(U3)={1,2,3,21,22,23,31}),CHOOSE(1*RIGHT(DAY(U3),1),"st ","nd ","rd "),"th ")&amp;TEXT(U3,"mmmm yyyy"))</f>
        <v>#VALUE!</v>
      </c>
    </row>
    <row r="6" spans="1:26" ht="22" customHeight="1" thickBot="1" x14ac:dyDescent="0.35">
      <c r="B6" s="167" t="s">
        <v>606</v>
      </c>
      <c r="C6" s="168"/>
      <c r="D6" s="168"/>
      <c r="E6" s="168"/>
      <c r="F6" s="168"/>
      <c r="G6" s="168"/>
      <c r="H6" s="169"/>
      <c r="J6" s="135" t="s">
        <v>976</v>
      </c>
      <c r="K6" s="136" t="str">
        <f>IFERROR(IF(INDEX('Team Entries'!$F:$F,MATCH(Home!$J6,'Team Entries'!$L:$L,0))=0,"",INDEX('Team Entries'!F:F,MATCH(Home!$J6,'Team Entries'!$L:$L,0))),"")</f>
        <v>JB</v>
      </c>
      <c r="L6" s="136" t="str">
        <f>IFERROR(IF(INDEX('Team Entries'!$G:$G,MATCH(Home!$J6,'Team Entries'!$L:$L,0))=0,"",INDEX('Team Entries'!G:G,MATCH(Home!$J6,'Team Entries'!$L:$L,0))),"")</f>
        <v>IB</v>
      </c>
      <c r="M6" s="136" t="str">
        <f>IFERROR(IF(INDEX('Team Entries'!$H:$H,MATCH(Home!$J6,'Team Entries'!$L:$L,0))=0,"",INDEX('Team Entries'!$H:$H,MATCH(Home!$J6,'Team Entries'!$L:$L,0))),"")</f>
        <v/>
      </c>
      <c r="N6" s="136" t="str">
        <f>IFERROR(IF(INDEX('Team Entries'!I:I,MATCH(Home!$J6,'Team Entries'!$L:$L,0))=0,"",INDEX('Team Entries'!I:I,MATCH(Home!$J6,'Team Entries'!$L:$L,0))),"")</f>
        <v>JG</v>
      </c>
      <c r="O6" s="136" t="str">
        <f>IFERROR(IF(INDEX('Team Entries'!J:J,MATCH(Home!$J6,'Team Entries'!$L:$L,0))=0,"",INDEX('Team Entries'!J:J,MATCH(Home!$J6,'Team Entries'!$L:$L,0))),"")</f>
        <v>IG</v>
      </c>
      <c r="P6" s="137" t="str">
        <f>IFERROR(IF(INDEX('Team Entries'!K:K,MATCH(Home!$J6,'Team Entries'!$L:$L,0))=0,"",INDEX('Team Entries'!K:K,MATCH(Home!$J6,'Team Entries'!$L:$L,0))),"")</f>
        <v/>
      </c>
      <c r="Q6" s="96" t="s">
        <v>715</v>
      </c>
      <c r="R6" s="96"/>
      <c r="U6" s="29" t="e">
        <f>CONCATENATE(TEXT(U4,"dddd")," ",U5)</f>
        <v>#VALUE!</v>
      </c>
    </row>
    <row r="7" spans="1:26" ht="22" customHeight="1" x14ac:dyDescent="0.2">
      <c r="J7" s="138" t="s">
        <v>977</v>
      </c>
      <c r="K7" s="34" t="str">
        <f>IFERROR(IF(INDEX('Team Entries'!F:F,MATCH(Home!$J7,'Team Entries'!$L:$L,0))=0,"",INDEX('Team Entries'!F:F,MATCH(Home!$J7,'Team Entries'!$L:$L,0))),"")</f>
        <v/>
      </c>
      <c r="L7" s="34" t="str">
        <f>IFERROR(IF(INDEX('Team Entries'!G:G,MATCH(Home!$J7,'Team Entries'!$L:$L,0))=0,"",INDEX('Team Entries'!G:G,MATCH(Home!$J7,'Team Entries'!$L:$L,0))),"")</f>
        <v/>
      </c>
      <c r="M7" s="34" t="str">
        <f>IFERROR(IF(INDEX('Team Entries'!H:H,MATCH(Home!$J7,'Team Entries'!$L:$L,0))=0,"",INDEX('Team Entries'!H:H,MATCH(Home!$J7,'Team Entries'!$L:$L,0))),"")</f>
        <v/>
      </c>
      <c r="N7" s="34" t="str">
        <f>IFERROR(IF(INDEX('Team Entries'!I:I,MATCH(Home!$J7,'Team Entries'!$L:$L,0))=0,"",INDEX('Team Entries'!I:I,MATCH(Home!$J7,'Team Entries'!$L:$L,0))),"")</f>
        <v>JG</v>
      </c>
      <c r="O7" s="34" t="str">
        <f>IFERROR(IF(INDEX('Team Entries'!J:J,MATCH(Home!$J7,'Team Entries'!$L:$L,0))=0,"",INDEX('Team Entries'!J:J,MATCH(Home!$J7,'Team Entries'!$L:$L,0))),"")</f>
        <v>IG</v>
      </c>
      <c r="P7" s="139" t="str">
        <f>IFERROR(IF(INDEX('Team Entries'!K:K,MATCH(Home!$J7,'Team Entries'!$L:$L,0))=0,"",INDEX('Team Entries'!K:K,MATCH(Home!$J7,'Team Entries'!$L:$L,0))),"")</f>
        <v>SG</v>
      </c>
      <c r="Q7" s="96" t="s">
        <v>716</v>
      </c>
      <c r="R7" s="96"/>
    </row>
    <row r="8" spans="1:26" ht="22" customHeight="1" x14ac:dyDescent="0.2">
      <c r="J8" s="138" t="s">
        <v>978</v>
      </c>
      <c r="K8" s="34" t="str">
        <f>IFERROR(IF(INDEX('Team Entries'!F:F,MATCH(Home!$J8,'Team Entries'!$L:$L,0))=0,"",INDEX('Team Entries'!F:F,MATCH(Home!$J8,'Team Entries'!$L:$L,0))),"")</f>
        <v/>
      </c>
      <c r="L8" s="34" t="str">
        <f>IFERROR(IF(INDEX('Team Entries'!G:G,MATCH(Home!$J8,'Team Entries'!$L:$L,0))=0,"",INDEX('Team Entries'!G:G,MATCH(Home!$J8,'Team Entries'!$L:$L,0))),"")</f>
        <v/>
      </c>
      <c r="M8" s="34" t="str">
        <f>IFERROR(IF(INDEX('Team Entries'!H:H,MATCH(Home!$J8,'Team Entries'!$L:$L,0))=0,"",INDEX('Team Entries'!H:H,MATCH(Home!$J8,'Team Entries'!$L:$L,0))),"")</f>
        <v/>
      </c>
      <c r="N8" s="34" t="str">
        <f>IFERROR(IF(INDEX('Team Entries'!I:I,MATCH(Home!$J8,'Team Entries'!$L:$L,0))=0,"",INDEX('Team Entries'!I:I,MATCH(Home!$J8,'Team Entries'!$L:$L,0))),"")</f>
        <v>JG</v>
      </c>
      <c r="O8" s="34" t="str">
        <f>IFERROR(IF(INDEX('Team Entries'!J:J,MATCH(Home!$J8,'Team Entries'!$L:$L,0))=0,"",INDEX('Team Entries'!J:J,MATCH(Home!$J8,'Team Entries'!$L:$L,0))),"")</f>
        <v>IG</v>
      </c>
      <c r="P8" s="139" t="str">
        <f>IFERROR(IF(INDEX('Team Entries'!K:K,MATCH(Home!$J8,'Team Entries'!$L:$L,0))=0,"",INDEX('Team Entries'!K:K,MATCH(Home!$J8,'Team Entries'!$L:$L,0))),"")</f>
        <v/>
      </c>
      <c r="Q8" s="96" t="s">
        <v>717</v>
      </c>
      <c r="R8" s="96"/>
      <c r="U8" s="29" t="str">
        <f>VLOOKUP(B6,countyabbv,2,0)</f>
        <v>Kent</v>
      </c>
    </row>
    <row r="9" spans="1:26" ht="22" customHeight="1" thickBot="1" x14ac:dyDescent="0.3">
      <c r="B9" s="163" t="s">
        <v>746</v>
      </c>
      <c r="C9" s="163"/>
      <c r="D9" s="163"/>
      <c r="E9" s="163"/>
      <c r="F9" s="163"/>
      <c r="G9" s="163"/>
      <c r="H9" s="163"/>
      <c r="J9" s="138" t="s">
        <v>979</v>
      </c>
      <c r="K9" s="34" t="str">
        <f>IFERROR(IF(INDEX('Team Entries'!F:F,MATCH(Home!$J9,'Team Entries'!$L:$L,0))=0,"",INDEX('Team Entries'!F:F,MATCH(Home!$J9,'Team Entries'!$L:$L,0))),"")</f>
        <v>JB</v>
      </c>
      <c r="L9" s="34" t="str">
        <f>IFERROR(IF(INDEX('Team Entries'!G:G,MATCH(Home!$J9,'Team Entries'!$L:$L,0))=0,"",INDEX('Team Entries'!G:G,MATCH(Home!$J9,'Team Entries'!$L:$L,0))),"")</f>
        <v>IB</v>
      </c>
      <c r="M9" s="34" t="str">
        <f>IFERROR(IF(INDEX('Team Entries'!H:H,MATCH(Home!$J9,'Team Entries'!$L:$L,0))=0,"",INDEX('Team Entries'!H:H,MATCH(Home!$J9,'Team Entries'!$L:$L,0))),"")</f>
        <v/>
      </c>
      <c r="N9" s="34" t="str">
        <f>IFERROR(IF(INDEX('Team Entries'!I:I,MATCH(Home!$J9,'Team Entries'!$L:$L,0))=0,"",INDEX('Team Entries'!I:I,MATCH(Home!$J9,'Team Entries'!$L:$L,0))),"")</f>
        <v>JG</v>
      </c>
      <c r="O9" s="34" t="str">
        <f>IFERROR(IF(INDEX('Team Entries'!J:J,MATCH(Home!$J9,'Team Entries'!$L:$L,0))=0,"",INDEX('Team Entries'!J:J,MATCH(Home!$J9,'Team Entries'!$L:$L,0))),"")</f>
        <v>IG</v>
      </c>
      <c r="P9" s="139" t="str">
        <f>IFERROR(IF(INDEX('Team Entries'!K:K,MATCH(Home!$J9,'Team Entries'!$L:$L,0))=0,"",INDEX('Team Entries'!K:K,MATCH(Home!$J9,'Team Entries'!$L:$L,0))),"")</f>
        <v/>
      </c>
      <c r="Q9" s="96" t="s">
        <v>718</v>
      </c>
      <c r="R9" s="96"/>
    </row>
    <row r="10" spans="1:26" ht="22" customHeight="1" thickBot="1" x14ac:dyDescent="0.25">
      <c r="B10" s="160" t="s">
        <v>676</v>
      </c>
      <c r="C10" s="161"/>
      <c r="D10" s="161"/>
      <c r="E10" s="161"/>
      <c r="F10" s="161"/>
      <c r="G10" s="161"/>
      <c r="H10" s="162"/>
      <c r="J10" s="138" t="s">
        <v>980</v>
      </c>
      <c r="K10" s="34" t="str">
        <f>IFERROR(IF(INDEX('Team Entries'!F:F,MATCH(Home!$J10,'Team Entries'!$L:$L,0))=0,"",INDEX('Team Entries'!F:F,MATCH(Home!$J10,'Team Entries'!$L:$L,0))),"")</f>
        <v>JB</v>
      </c>
      <c r="L10" s="34" t="str">
        <f>IFERROR(IF(INDEX('Team Entries'!G:G,MATCH(Home!$J10,'Team Entries'!$L:$L,0))=0,"",INDEX('Team Entries'!G:G,MATCH(Home!$J10,'Team Entries'!$L:$L,0))),"")</f>
        <v>IB</v>
      </c>
      <c r="M10" s="34" t="str">
        <f>IFERROR(IF(INDEX('Team Entries'!H:H,MATCH(Home!$J10,'Team Entries'!$L:$L,0))=0,"",INDEX('Team Entries'!H:H,MATCH(Home!$J10,'Team Entries'!$L:$L,0))),"")</f>
        <v>SB</v>
      </c>
      <c r="N10" s="34" t="str">
        <f>IFERROR(IF(INDEX('Team Entries'!I:I,MATCH(Home!$J10,'Team Entries'!$L:$L,0))=0,"",INDEX('Team Entries'!I:I,MATCH(Home!$J10,'Team Entries'!$L:$L,0))),"")</f>
        <v>JG</v>
      </c>
      <c r="O10" s="34" t="str">
        <f>IFERROR(IF(INDEX('Team Entries'!J:J,MATCH(Home!$J10,'Team Entries'!$L:$L,0))=0,"",INDEX('Team Entries'!J:J,MATCH(Home!$J10,'Team Entries'!$L:$L,0))),"")</f>
        <v>IG</v>
      </c>
      <c r="P10" s="139" t="str">
        <f>IFERROR(IF(INDEX('Team Entries'!K:K,MATCH(Home!$J10,'Team Entries'!$L:$L,0))=0,"",INDEX('Team Entries'!K:K,MATCH(Home!$J10,'Team Entries'!$L:$L,0))),"")</f>
        <v>SG</v>
      </c>
      <c r="Q10" s="96" t="s">
        <v>719</v>
      </c>
      <c r="R10" s="96"/>
    </row>
    <row r="11" spans="1:26" ht="22" customHeight="1" x14ac:dyDescent="0.2">
      <c r="B11" s="116" t="s">
        <v>736</v>
      </c>
      <c r="J11" s="138" t="s">
        <v>981</v>
      </c>
      <c r="K11" s="34" t="str">
        <f>IFERROR(IF(INDEX('Team Entries'!F:F,MATCH(Home!$J11,'Team Entries'!$L:$L,0))=0,"",INDEX('Team Entries'!F:F,MATCH(Home!$J11,'Team Entries'!$L:$L,0))),"")</f>
        <v>JB</v>
      </c>
      <c r="L11" s="34" t="str">
        <f>IFERROR(IF(INDEX('Team Entries'!G:G,MATCH(Home!$J11,'Team Entries'!$L:$L,0))=0,"",INDEX('Team Entries'!G:G,MATCH(Home!$J11,'Team Entries'!$L:$L,0))),"")</f>
        <v>IB</v>
      </c>
      <c r="M11" s="34" t="str">
        <f>IFERROR(IF(INDEX('Team Entries'!H:H,MATCH(Home!$J11,'Team Entries'!$L:$L,0))=0,"",INDEX('Team Entries'!H:H,MATCH(Home!$J11,'Team Entries'!$L:$L,0))),"")</f>
        <v/>
      </c>
      <c r="N11" s="34" t="str">
        <f>IFERROR(IF(INDEX('Team Entries'!I:I,MATCH(Home!$J11,'Team Entries'!$L:$L,0))=0,"",INDEX('Team Entries'!I:I,MATCH(Home!$J11,'Team Entries'!$L:$L,0))),"")</f>
        <v>JG</v>
      </c>
      <c r="O11" s="34" t="str">
        <f>IFERROR(IF(INDEX('Team Entries'!J:J,MATCH(Home!$J11,'Team Entries'!$L:$L,0))=0,"",INDEX('Team Entries'!J:J,MATCH(Home!$J11,'Team Entries'!$L:$L,0))),"")</f>
        <v>IG</v>
      </c>
      <c r="P11" s="139" t="str">
        <f>IFERROR(IF(INDEX('Team Entries'!K:K,MATCH(Home!$J11,'Team Entries'!$L:$L,0))=0,"",INDEX('Team Entries'!K:K,MATCH(Home!$J11,'Team Entries'!$L:$L,0))),"")</f>
        <v/>
      </c>
      <c r="Q11" s="96" t="s">
        <v>720</v>
      </c>
      <c r="R11" s="96"/>
    </row>
    <row r="12" spans="1:26" ht="22" customHeight="1" thickBot="1" x14ac:dyDescent="0.3">
      <c r="B12" s="1" t="s">
        <v>747</v>
      </c>
      <c r="J12" s="138" t="s">
        <v>982</v>
      </c>
      <c r="K12" s="34" t="str">
        <f>IFERROR(IF(INDEX('Team Entries'!F:F,MATCH(Home!$J12,'Team Entries'!$L:$L,0))=0,"",INDEX('Team Entries'!F:F,MATCH(Home!$J12,'Team Entries'!$L:$L,0))),"")</f>
        <v>JB</v>
      </c>
      <c r="L12" s="34" t="str">
        <f>IFERROR(IF(INDEX('Team Entries'!G:G,MATCH(Home!$J12,'Team Entries'!$L:$L,0))=0,"",INDEX('Team Entries'!G:G,MATCH(Home!$J12,'Team Entries'!$L:$L,0))),"")</f>
        <v>IB</v>
      </c>
      <c r="M12" s="34" t="str">
        <f>IFERROR(IF(INDEX('Team Entries'!H:H,MATCH(Home!$J12,'Team Entries'!$L:$L,0))=0,"",INDEX('Team Entries'!H:H,MATCH(Home!$J12,'Team Entries'!$L:$L,0))),"")</f>
        <v/>
      </c>
      <c r="N12" s="34" t="str">
        <f>IFERROR(IF(INDEX('Team Entries'!I:I,MATCH(Home!$J12,'Team Entries'!$L:$L,0))=0,"",INDEX('Team Entries'!I:I,MATCH(Home!$J12,'Team Entries'!$L:$L,0))),"")</f>
        <v/>
      </c>
      <c r="O12" s="34" t="str">
        <f>IFERROR(IF(INDEX('Team Entries'!J:J,MATCH(Home!$J12,'Team Entries'!$L:$L,0))=0,"",INDEX('Team Entries'!J:J,MATCH(Home!$J12,'Team Entries'!$L:$L,0))),"")</f>
        <v/>
      </c>
      <c r="P12" s="139" t="str">
        <f>IFERROR(IF(INDEX('Team Entries'!K:K,MATCH(Home!$J12,'Team Entries'!$L:$L,0))=0,"",INDEX('Team Entries'!K:K,MATCH(Home!$J12,'Team Entries'!$L:$L,0))),"")</f>
        <v/>
      </c>
      <c r="Q12" s="96" t="s">
        <v>721</v>
      </c>
      <c r="R12" s="96"/>
    </row>
    <row r="13" spans="1:26" ht="22" customHeight="1" thickBot="1" x14ac:dyDescent="0.25">
      <c r="B13" s="160" t="s">
        <v>606</v>
      </c>
      <c r="C13" s="161"/>
      <c r="D13" s="161"/>
      <c r="E13" s="161"/>
      <c r="F13" s="161"/>
      <c r="G13" s="161"/>
      <c r="H13" s="162"/>
      <c r="J13" s="138" t="s">
        <v>983</v>
      </c>
      <c r="K13" s="34" t="str">
        <f>IFERROR(IF(INDEX('Team Entries'!F:F,MATCH(Home!$J13,'Team Entries'!$L:$L,0))=0,"",INDEX('Team Entries'!F:F,MATCH(Home!$J13,'Team Entries'!$L:$L,0))),"")</f>
        <v/>
      </c>
      <c r="L13" s="34" t="str">
        <f>IFERROR(IF(INDEX('Team Entries'!G:G,MATCH(Home!$J13,'Team Entries'!$L:$L,0))=0,"",INDEX('Team Entries'!G:G,MATCH(Home!$J13,'Team Entries'!$L:$L,0))),"")</f>
        <v>IB</v>
      </c>
      <c r="M13" s="34" t="str">
        <f>IFERROR(IF(INDEX('Team Entries'!H:H,MATCH(Home!$J13,'Team Entries'!$L:$L,0))=0,"",INDEX('Team Entries'!H:H,MATCH(Home!$J13,'Team Entries'!$L:$L,0))),"")</f>
        <v/>
      </c>
      <c r="N13" s="34" t="str">
        <f>IFERROR(IF(INDEX('Team Entries'!I:I,MATCH(Home!$J13,'Team Entries'!$L:$L,0))=0,"",INDEX('Team Entries'!I:I,MATCH(Home!$J13,'Team Entries'!$L:$L,0))),"")</f>
        <v/>
      </c>
      <c r="O13" s="34" t="str">
        <f>IFERROR(IF(INDEX('Team Entries'!J:J,MATCH(Home!$J13,'Team Entries'!$L:$L,0))=0,"",INDEX('Team Entries'!J:J,MATCH(Home!$J13,'Team Entries'!$L:$L,0))),"")</f>
        <v/>
      </c>
      <c r="P13" s="139" t="str">
        <f>IFERROR(IF(INDEX('Team Entries'!K:K,MATCH(Home!$J13,'Team Entries'!$L:$L,0))=0,"",INDEX('Team Entries'!K:K,MATCH(Home!$J13,'Team Entries'!$L:$L,0))),"")</f>
        <v/>
      </c>
      <c r="Q13" s="96" t="s">
        <v>722</v>
      </c>
      <c r="R13" s="96"/>
    </row>
    <row r="14" spans="1:26" ht="22" customHeight="1" x14ac:dyDescent="0.2">
      <c r="B14" s="116" t="s">
        <v>737</v>
      </c>
      <c r="J14" s="138" t="s">
        <v>984</v>
      </c>
      <c r="K14" s="34" t="str">
        <f>IFERROR(IF(INDEX('Team Entries'!F:F,MATCH(Home!$J14,'Team Entries'!$L:$L,0))=0,"",INDEX('Team Entries'!F:F,MATCH(Home!$J14,'Team Entries'!$L:$L,0))),"")</f>
        <v>JB</v>
      </c>
      <c r="L14" s="34" t="str">
        <f>IFERROR(IF(INDEX('Team Entries'!G:G,MATCH(Home!$J14,'Team Entries'!$L:$L,0))=0,"",INDEX('Team Entries'!G:G,MATCH(Home!$J14,'Team Entries'!$L:$L,0))),"")</f>
        <v>IB</v>
      </c>
      <c r="M14" s="34" t="str">
        <f>IFERROR(IF(INDEX('Team Entries'!H:H,MATCH(Home!$J14,'Team Entries'!$L:$L,0))=0,"",INDEX('Team Entries'!H:H,MATCH(Home!$J14,'Team Entries'!$L:$L,0))),"")</f>
        <v/>
      </c>
      <c r="N14" s="34" t="str">
        <f>IFERROR(IF(INDEX('Team Entries'!I:I,MATCH(Home!$J14,'Team Entries'!$L:$L,0))=0,"",INDEX('Team Entries'!I:I,MATCH(Home!$J14,'Team Entries'!$L:$L,0))),"")</f>
        <v>JG</v>
      </c>
      <c r="O14" s="34" t="str">
        <f>IFERROR(IF(INDEX('Team Entries'!J:J,MATCH(Home!$J14,'Team Entries'!$L:$L,0))=0,"",INDEX('Team Entries'!J:J,MATCH(Home!$J14,'Team Entries'!$L:$L,0))),"")</f>
        <v>IG</v>
      </c>
      <c r="P14" s="139" t="str">
        <f>IFERROR(IF(INDEX('Team Entries'!K:K,MATCH(Home!$J14,'Team Entries'!$L:$L,0))=0,"",INDEX('Team Entries'!K:K,MATCH(Home!$J14,'Team Entries'!$L:$L,0))),"")</f>
        <v/>
      </c>
      <c r="Q14" s="96" t="s">
        <v>723</v>
      </c>
      <c r="R14" s="96"/>
    </row>
    <row r="15" spans="1:26" ht="22" customHeight="1" x14ac:dyDescent="0.2">
      <c r="B15" s="159" t="s">
        <v>739</v>
      </c>
      <c r="C15" s="159"/>
      <c r="D15" s="159"/>
      <c r="E15" s="159"/>
      <c r="F15" s="159"/>
      <c r="G15" s="159"/>
      <c r="H15" s="159"/>
      <c r="J15" s="138" t="s">
        <v>985</v>
      </c>
      <c r="K15" s="34" t="str">
        <f>IFERROR(IF(INDEX('Team Entries'!F:F,MATCH(Home!$J15,'Team Entries'!$L:$L,0))=0,"",INDEX('Team Entries'!F:F,MATCH(Home!$J15,'Team Entries'!$L:$L,0))),"")</f>
        <v/>
      </c>
      <c r="L15" s="34" t="str">
        <f>IFERROR(IF(INDEX('Team Entries'!G:G,MATCH(Home!$J15,'Team Entries'!$L:$L,0))=0,"",INDEX('Team Entries'!G:G,MATCH(Home!$J15,'Team Entries'!$L:$L,0))),"")</f>
        <v/>
      </c>
      <c r="M15" s="34" t="str">
        <f>IFERROR(IF(INDEX('Team Entries'!H:H,MATCH(Home!$J15,'Team Entries'!$L:$L,0))=0,"",INDEX('Team Entries'!H:H,MATCH(Home!$J15,'Team Entries'!$L:$L,0))),"")</f>
        <v/>
      </c>
      <c r="N15" s="34" t="str">
        <f>IFERROR(IF(INDEX('Team Entries'!I:I,MATCH(Home!$J15,'Team Entries'!$L:$L,0))=0,"",INDEX('Team Entries'!I:I,MATCH(Home!$J15,'Team Entries'!$L:$L,0))),"")</f>
        <v>JG</v>
      </c>
      <c r="O15" s="34" t="str">
        <f>IFERROR(IF(INDEX('Team Entries'!J:J,MATCH(Home!$J15,'Team Entries'!$L:$L,0))=0,"",INDEX('Team Entries'!J:J,MATCH(Home!$J15,'Team Entries'!$L:$L,0))),"")</f>
        <v/>
      </c>
      <c r="P15" s="139" t="str">
        <f>IFERROR(IF(INDEX('Team Entries'!K:K,MATCH(Home!$J15,'Team Entries'!$L:$L,0))=0,"",INDEX('Team Entries'!K:K,MATCH(Home!$J15,'Team Entries'!$L:$L,0))),"")</f>
        <v/>
      </c>
      <c r="Q15" s="96" t="s">
        <v>724</v>
      </c>
      <c r="R15" s="96"/>
    </row>
    <row r="16" spans="1:26" ht="22" customHeight="1" x14ac:dyDescent="0.2">
      <c r="A16" s="117" t="s">
        <v>742</v>
      </c>
      <c r="B16" s="118" t="s">
        <v>974</v>
      </c>
      <c r="J16" s="138" t="s">
        <v>986</v>
      </c>
      <c r="K16" s="34" t="str">
        <f>IFERROR(IF(INDEX('Team Entries'!F:F,MATCH(Home!$J16,'Team Entries'!$L:$L,0))=0,"",INDEX('Team Entries'!F:F,MATCH(Home!$J16,'Team Entries'!$L:$L,0))),"")</f>
        <v>JB</v>
      </c>
      <c r="L16" s="34" t="str">
        <f>IFERROR(IF(INDEX('Team Entries'!G:G,MATCH(Home!$J16,'Team Entries'!$L:$L,0))=0,"",INDEX('Team Entries'!G:G,MATCH(Home!$J16,'Team Entries'!$L:$L,0))),"")</f>
        <v>IB</v>
      </c>
      <c r="M16" s="34" t="str">
        <f>IFERROR(IF(INDEX('Team Entries'!H:H,MATCH(Home!$J16,'Team Entries'!$L:$L,0))=0,"",INDEX('Team Entries'!H:H,MATCH(Home!$J16,'Team Entries'!$L:$L,0))),"")</f>
        <v/>
      </c>
      <c r="N16" s="34" t="str">
        <f>IFERROR(IF(INDEX('Team Entries'!I:I,MATCH(Home!$J16,'Team Entries'!$L:$L,0))=0,"",INDEX('Team Entries'!I:I,MATCH(Home!$J16,'Team Entries'!$L:$L,0))),"")</f>
        <v/>
      </c>
      <c r="O16" s="34" t="str">
        <f>IFERROR(IF(INDEX('Team Entries'!J:J,MATCH(Home!$J16,'Team Entries'!$L:$L,0))=0,"",INDEX('Team Entries'!J:J,MATCH(Home!$J16,'Team Entries'!$L:$L,0))),"")</f>
        <v/>
      </c>
      <c r="P16" s="139" t="str">
        <f>IFERROR(IF(INDEX('Team Entries'!K:K,MATCH(Home!$J16,'Team Entries'!$L:$L,0))=0,"",INDEX('Team Entries'!K:K,MATCH(Home!$J16,'Team Entries'!$L:$L,0))),"")</f>
        <v/>
      </c>
      <c r="Q16" s="96" t="s">
        <v>725</v>
      </c>
      <c r="R16" s="96"/>
    </row>
    <row r="17" spans="1:18" ht="22" customHeight="1" x14ac:dyDescent="0.2">
      <c r="A17" s="117" t="s">
        <v>743</v>
      </c>
      <c r="B17" s="120" t="s">
        <v>975</v>
      </c>
      <c r="J17" s="138" t="s">
        <v>987</v>
      </c>
      <c r="K17" s="34" t="str">
        <f>IFERROR(IF(INDEX('Team Entries'!F:F,MATCH(Home!$J17,'Team Entries'!$L:$L,0))=0,"",INDEX('Team Entries'!F:F,MATCH(Home!$J17,'Team Entries'!$L:$L,0))),"")</f>
        <v>JB</v>
      </c>
      <c r="L17" s="34" t="str">
        <f>IFERROR(IF(INDEX('Team Entries'!G:G,MATCH(Home!$J17,'Team Entries'!$L:$L,0))=0,"",INDEX('Team Entries'!G:G,MATCH(Home!$J17,'Team Entries'!$L:$L,0))),"")</f>
        <v>IB</v>
      </c>
      <c r="M17" s="34" t="str">
        <f>IFERROR(IF(INDEX('Team Entries'!H:H,MATCH(Home!$J17,'Team Entries'!$L:$L,0))=0,"",INDEX('Team Entries'!H:H,MATCH(Home!$J17,'Team Entries'!$L:$L,0))),"")</f>
        <v>SB</v>
      </c>
      <c r="N17" s="34" t="str">
        <f>IFERROR(IF(INDEX('Team Entries'!I:I,MATCH(Home!$J17,'Team Entries'!$L:$L,0))=0,"",INDEX('Team Entries'!I:I,MATCH(Home!$J17,'Team Entries'!$L:$L,0))),"")</f>
        <v/>
      </c>
      <c r="O17" s="34" t="str">
        <f>IFERROR(IF(INDEX('Team Entries'!J:J,MATCH(Home!$J17,'Team Entries'!$L:$L,0))=0,"",INDEX('Team Entries'!J:J,MATCH(Home!$J17,'Team Entries'!$L:$L,0))),"")</f>
        <v/>
      </c>
      <c r="P17" s="139" t="str">
        <f>IFERROR(IF(INDEX('Team Entries'!K:K,MATCH(Home!$J17,'Team Entries'!$L:$L,0))=0,"",INDEX('Team Entries'!K:K,MATCH(Home!$J17,'Team Entries'!$L:$L,0))),"")</f>
        <v>SG</v>
      </c>
      <c r="Q17" s="96" t="s">
        <v>726</v>
      </c>
      <c r="R17" s="96"/>
    </row>
    <row r="18" spans="1:18" ht="22" customHeight="1" x14ac:dyDescent="0.2">
      <c r="A18" s="117" t="s">
        <v>744</v>
      </c>
      <c r="B18" s="119">
        <v>7977247956</v>
      </c>
      <c r="J18" s="138" t="s">
        <v>988</v>
      </c>
      <c r="K18" s="34" t="str">
        <f>IFERROR(IF(INDEX('Team Entries'!F:F,MATCH(Home!$J18,'Team Entries'!$L:$L,0))=0,"",INDEX('Team Entries'!F:F,MATCH(Home!$J18,'Team Entries'!$L:$L,0))),"")</f>
        <v>JB</v>
      </c>
      <c r="L18" s="34" t="str">
        <f>IFERROR(IF(INDEX('Team Entries'!G:G,MATCH(Home!$J18,'Team Entries'!$L:$L,0))=0,"",INDEX('Team Entries'!G:G,MATCH(Home!$J18,'Team Entries'!$L:$L,0))),"")</f>
        <v>IB</v>
      </c>
      <c r="M18" s="34" t="str">
        <f>IFERROR(IF(INDEX('Team Entries'!H:H,MATCH(Home!$J18,'Team Entries'!$L:$L,0))=0,"",INDEX('Team Entries'!H:H,MATCH(Home!$J18,'Team Entries'!$L:$L,0))),"")</f>
        <v>SB</v>
      </c>
      <c r="N18" s="34" t="str">
        <f>IFERROR(IF(INDEX('Team Entries'!I:I,MATCH(Home!$J18,'Team Entries'!$L:$L,0))=0,"",INDEX('Team Entries'!I:I,MATCH(Home!$J18,'Team Entries'!$L:$L,0))),"")</f>
        <v>JG</v>
      </c>
      <c r="O18" s="34" t="str">
        <f>IFERROR(IF(INDEX('Team Entries'!J:J,MATCH(Home!$J18,'Team Entries'!$L:$L,0))=0,"",INDEX('Team Entries'!J:J,MATCH(Home!$J18,'Team Entries'!$L:$L,0))),"")</f>
        <v>IG</v>
      </c>
      <c r="P18" s="139" t="str">
        <f>IFERROR(IF(INDEX('Team Entries'!K:K,MATCH(Home!$J18,'Team Entries'!$L:$L,0))=0,"",INDEX('Team Entries'!K:K,MATCH(Home!$J18,'Team Entries'!$L:$L,0))),"")</f>
        <v>SG</v>
      </c>
      <c r="Q18" s="96" t="s">
        <v>727</v>
      </c>
      <c r="R18" s="96"/>
    </row>
    <row r="19" spans="1:18" ht="22" customHeight="1" x14ac:dyDescent="0.2">
      <c r="B19" s="122" t="s">
        <v>745</v>
      </c>
      <c r="J19" s="138" t="s">
        <v>989</v>
      </c>
      <c r="K19" s="34" t="str">
        <f>IFERROR(IF(INDEX('Team Entries'!F:F,MATCH(Home!$J19,'Team Entries'!$L:$L,0))=0,"",INDEX('Team Entries'!F:F,MATCH(Home!$J19,'Team Entries'!$L:$L,0))),"")</f>
        <v>JB</v>
      </c>
      <c r="L19" s="34" t="str">
        <f>IFERROR(IF(INDEX('Team Entries'!G:G,MATCH(Home!$J19,'Team Entries'!$L:$L,0))=0,"",INDEX('Team Entries'!G:G,MATCH(Home!$J19,'Team Entries'!$L:$L,0))),"")</f>
        <v>IB</v>
      </c>
      <c r="M19" s="34" t="str">
        <f>IFERROR(IF(INDEX('Team Entries'!H:H,MATCH(Home!$J19,'Team Entries'!$L:$L,0))=0,"",INDEX('Team Entries'!H:H,MATCH(Home!$J19,'Team Entries'!$L:$L,0))),"")</f>
        <v>SB</v>
      </c>
      <c r="N19" s="34" t="str">
        <f>IFERROR(IF(INDEX('Team Entries'!I:I,MATCH(Home!$J19,'Team Entries'!$L:$L,0))=0,"",INDEX('Team Entries'!I:I,MATCH(Home!$J19,'Team Entries'!$L:$L,0))),"")</f>
        <v/>
      </c>
      <c r="O19" s="34" t="str">
        <f>IFERROR(IF(INDEX('Team Entries'!J:J,MATCH(Home!$J19,'Team Entries'!$L:$L,0))=0,"",INDEX('Team Entries'!J:J,MATCH(Home!$J19,'Team Entries'!$L:$L,0))),"")</f>
        <v/>
      </c>
      <c r="P19" s="139" t="str">
        <f>IFERROR(IF(INDEX('Team Entries'!K:K,MATCH(Home!$J19,'Team Entries'!$L:$L,0))=0,"",INDEX('Team Entries'!K:K,MATCH(Home!$J19,'Team Entries'!$L:$L,0))),"")</f>
        <v>SG</v>
      </c>
      <c r="Q19" s="96" t="s">
        <v>728</v>
      </c>
      <c r="R19" s="96"/>
    </row>
    <row r="20" spans="1:18" ht="22" customHeight="1" x14ac:dyDescent="0.2">
      <c r="A20" s="25" t="s">
        <v>743</v>
      </c>
      <c r="B20" s="123" t="s">
        <v>740</v>
      </c>
      <c r="J20" s="138" t="s">
        <v>990</v>
      </c>
      <c r="K20" s="34" t="str">
        <f>IFERROR(IF(INDEX('Team Entries'!F:F,MATCH(Home!$J20,'Team Entries'!$L:$L,0))=0,"",INDEX('Team Entries'!F:F,MATCH(Home!$J20,'Team Entries'!$L:$L,0))),"")</f>
        <v>JB</v>
      </c>
      <c r="L20" s="34" t="str">
        <f>IFERROR(IF(INDEX('Team Entries'!G:G,MATCH(Home!$J20,'Team Entries'!$L:$L,0))=0,"",INDEX('Team Entries'!G:G,MATCH(Home!$J20,'Team Entries'!$L:$L,0))),"")</f>
        <v/>
      </c>
      <c r="M20" s="34" t="str">
        <f>IFERROR(IF(INDEX('Team Entries'!H:H,MATCH(Home!$J20,'Team Entries'!$L:$L,0))=0,"",INDEX('Team Entries'!H:H,MATCH(Home!$J20,'Team Entries'!$L:$L,0))),"")</f>
        <v/>
      </c>
      <c r="N20" s="34" t="str">
        <f>IFERROR(IF(INDEX('Team Entries'!I:I,MATCH(Home!$J20,'Team Entries'!$L:$L,0))=0,"",INDEX('Team Entries'!I:I,MATCH(Home!$J20,'Team Entries'!$L:$L,0))),"")</f>
        <v/>
      </c>
      <c r="O20" s="34" t="str">
        <f>IFERROR(IF(INDEX('Team Entries'!J:J,MATCH(Home!$J20,'Team Entries'!$L:$L,0))=0,"",INDEX('Team Entries'!J:J,MATCH(Home!$J20,'Team Entries'!$L:$L,0))),"")</f>
        <v/>
      </c>
      <c r="P20" s="139" t="str">
        <f>IFERROR(IF(INDEX('Team Entries'!K:K,MATCH(Home!$J20,'Team Entries'!$L:$L,0))=0,"",INDEX('Team Entries'!K:K,MATCH(Home!$J20,'Team Entries'!$L:$L,0))),"")</f>
        <v/>
      </c>
      <c r="Q20" s="96" t="s">
        <v>729</v>
      </c>
      <c r="R20" s="96"/>
    </row>
    <row r="21" spans="1:18" ht="22" customHeight="1" x14ac:dyDescent="0.2">
      <c r="A21" s="25" t="s">
        <v>744</v>
      </c>
      <c r="B21" s="124" t="s">
        <v>741</v>
      </c>
      <c r="J21" s="138" t="s">
        <v>991</v>
      </c>
      <c r="K21" s="34" t="str">
        <f>IFERROR(IF(INDEX('Team Entries'!F:F,MATCH(Home!$J21,'Team Entries'!$L:$L,0))=0,"",INDEX('Team Entries'!F:F,MATCH(Home!$J21,'Team Entries'!$L:$L,0))),"")</f>
        <v>JB</v>
      </c>
      <c r="L21" s="34" t="str">
        <f>IFERROR(IF(INDEX('Team Entries'!G:G,MATCH(Home!$J21,'Team Entries'!$L:$L,0))=0,"",INDEX('Team Entries'!G:G,MATCH(Home!$J21,'Team Entries'!$L:$L,0))),"")</f>
        <v>IB</v>
      </c>
      <c r="M21" s="34" t="str">
        <f>IFERROR(IF(INDEX('Team Entries'!H:H,MATCH(Home!$J21,'Team Entries'!$L:$L,0))=0,"",INDEX('Team Entries'!H:H,MATCH(Home!$J21,'Team Entries'!$L:$L,0))),"")</f>
        <v/>
      </c>
      <c r="N21" s="34" t="str">
        <f>IFERROR(IF(INDEX('Team Entries'!I:I,MATCH(Home!$J21,'Team Entries'!$L:$L,0))=0,"",INDEX('Team Entries'!I:I,MATCH(Home!$J21,'Team Entries'!$L:$L,0))),"")</f>
        <v/>
      </c>
      <c r="O21" s="34" t="str">
        <f>IFERROR(IF(INDEX('Team Entries'!J:J,MATCH(Home!$J21,'Team Entries'!$L:$L,0))=0,"",INDEX('Team Entries'!J:J,MATCH(Home!$J21,'Team Entries'!$L:$L,0))),"")</f>
        <v/>
      </c>
      <c r="P21" s="139" t="str">
        <f>IFERROR(IF(INDEX('Team Entries'!K:K,MATCH(Home!$J21,'Team Entries'!$L:$L,0))=0,"",INDEX('Team Entries'!K:K,MATCH(Home!$J21,'Team Entries'!$L:$L,0))),"")</f>
        <v/>
      </c>
      <c r="Q21" s="96" t="s">
        <v>730</v>
      </c>
      <c r="R21" s="96"/>
    </row>
    <row r="22" spans="1:18" ht="22" customHeight="1" x14ac:dyDescent="0.2">
      <c r="A22" s="149" t="str">
        <f>Instructions!A25</f>
        <v>ESAA Results Programme Version 5, Date 4th October 2022.</v>
      </c>
      <c r="B22" s="25"/>
      <c r="J22" s="138" t="s">
        <v>992</v>
      </c>
      <c r="K22" s="34" t="str">
        <f>IFERROR(IF(INDEX('Team Entries'!F:F,MATCH(Home!$J22,'Team Entries'!$L:$L,0))=0,"",INDEX('Team Entries'!F:F,MATCH(Home!$J22,'Team Entries'!$L:$L,0))),"")</f>
        <v/>
      </c>
      <c r="L22" s="34" t="str">
        <f>IFERROR(IF(INDEX('Team Entries'!G:G,MATCH(Home!$J22,'Team Entries'!$L:$L,0))=0,"",INDEX('Team Entries'!G:G,MATCH(Home!$J22,'Team Entries'!$L:$L,0))),"")</f>
        <v/>
      </c>
      <c r="M22" s="34" t="str">
        <f>IFERROR(IF(INDEX('Team Entries'!H:H,MATCH(Home!$J22,'Team Entries'!$L:$L,0))=0,"",INDEX('Team Entries'!H:H,MATCH(Home!$J22,'Team Entries'!$L:$L,0))),"")</f>
        <v/>
      </c>
      <c r="N22" s="34" t="str">
        <f>IFERROR(IF(INDEX('Team Entries'!I:I,MATCH(Home!$J22,'Team Entries'!$L:$L,0))=0,"",INDEX('Team Entries'!I:I,MATCH(Home!$J22,'Team Entries'!$L:$L,0))),"")</f>
        <v>JG</v>
      </c>
      <c r="O22" s="34" t="str">
        <f>IFERROR(IF(INDEX('Team Entries'!J:J,MATCH(Home!$J22,'Team Entries'!$L:$L,0))=0,"",INDEX('Team Entries'!J:J,MATCH(Home!$J22,'Team Entries'!$L:$L,0))),"")</f>
        <v>IG</v>
      </c>
      <c r="P22" s="139" t="str">
        <f>IFERROR(IF(INDEX('Team Entries'!K:K,MATCH(Home!$J22,'Team Entries'!$L:$L,0))=0,"",INDEX('Team Entries'!K:K,MATCH(Home!$J22,'Team Entries'!$L:$L,0))),"")</f>
        <v/>
      </c>
      <c r="Q22" s="96" t="s">
        <v>731</v>
      </c>
      <c r="R22" s="96"/>
    </row>
    <row r="23" spans="1:18" ht="22" customHeight="1" x14ac:dyDescent="0.2">
      <c r="J23" s="138" t="s">
        <v>993</v>
      </c>
      <c r="K23" s="34" t="str">
        <f>IFERROR(IF(INDEX('Team Entries'!F:F,MATCH(Home!$J23,'Team Entries'!$L:$L,0))=0,"",INDEX('Team Entries'!F:F,MATCH(Home!$J23,'Team Entries'!$L:$L,0))),"")</f>
        <v/>
      </c>
      <c r="L23" s="34" t="str">
        <f>IFERROR(IF(INDEX('Team Entries'!G:G,MATCH(Home!$J23,'Team Entries'!$L:$L,0))=0,"",INDEX('Team Entries'!G:G,MATCH(Home!$J23,'Team Entries'!$L:$L,0))),"")</f>
        <v>IB</v>
      </c>
      <c r="M23" s="34" t="str">
        <f>IFERROR(IF(INDEX('Team Entries'!H:H,MATCH(Home!$J23,'Team Entries'!$L:$L,0))=0,"",INDEX('Team Entries'!H:H,MATCH(Home!$J23,'Team Entries'!$L:$L,0))),"")</f>
        <v/>
      </c>
      <c r="N23" s="34" t="str">
        <f>IFERROR(IF(INDEX('Team Entries'!I:I,MATCH(Home!$J23,'Team Entries'!$L:$L,0))=0,"",INDEX('Team Entries'!I:I,MATCH(Home!$J23,'Team Entries'!$L:$L,0))),"")</f>
        <v/>
      </c>
      <c r="O23" s="34" t="str">
        <f>IFERROR(IF(INDEX('Team Entries'!J:J,MATCH(Home!$J23,'Team Entries'!$L:$L,0))=0,"",INDEX('Team Entries'!J:J,MATCH(Home!$J23,'Team Entries'!$L:$L,0))),"")</f>
        <v/>
      </c>
      <c r="P23" s="139" t="str">
        <f>IFERROR(IF(INDEX('Team Entries'!K:K,MATCH(Home!$J23,'Team Entries'!$L:$L,0))=0,"",INDEX('Team Entries'!K:K,MATCH(Home!$J23,'Team Entries'!$L:$L,0))),"")</f>
        <v/>
      </c>
      <c r="Q23" s="96" t="s">
        <v>732</v>
      </c>
      <c r="R23" s="96"/>
    </row>
    <row r="24" spans="1:18" ht="22" customHeight="1" x14ac:dyDescent="0.2">
      <c r="J24" s="138" t="s">
        <v>994</v>
      </c>
      <c r="K24" s="34" t="str">
        <f>IFERROR(IF(INDEX('Team Entries'!F:F,MATCH(Home!$J24,'Team Entries'!$L:$L,0))=0,"",INDEX('Team Entries'!F:F,MATCH(Home!$J24,'Team Entries'!$L:$L,0))),"")</f>
        <v/>
      </c>
      <c r="L24" s="34" t="str">
        <f>IFERROR(IF(INDEX('Team Entries'!G:G,MATCH(Home!$J24,'Team Entries'!$L:$L,0))=0,"",INDEX('Team Entries'!G:G,MATCH(Home!$J24,'Team Entries'!$L:$L,0))),"")</f>
        <v/>
      </c>
      <c r="M24" s="34" t="str">
        <f>IFERROR(IF(INDEX('Team Entries'!H:H,MATCH(Home!$J24,'Team Entries'!$L:$L,0))=0,"",INDEX('Team Entries'!H:H,MATCH(Home!$J24,'Team Entries'!$L:$L,0))),"")</f>
        <v/>
      </c>
      <c r="N24" s="34" t="str">
        <f>IFERROR(IF(INDEX('Team Entries'!I:I,MATCH(Home!$J24,'Team Entries'!$L:$L,0))=0,"",INDEX('Team Entries'!I:I,MATCH(Home!$J24,'Team Entries'!$L:$L,0))),"")</f>
        <v>JG</v>
      </c>
      <c r="O24" s="34" t="str">
        <f>IFERROR(IF(INDEX('Team Entries'!J:J,MATCH(Home!$J24,'Team Entries'!$L:$L,0))=0,"",INDEX('Team Entries'!J:J,MATCH(Home!$J24,'Team Entries'!$L:$L,0))),"")</f>
        <v>IG</v>
      </c>
      <c r="P24" s="139" t="str">
        <f>IFERROR(IF(INDEX('Team Entries'!K:K,MATCH(Home!$J24,'Team Entries'!$L:$L,0))=0,"",INDEX('Team Entries'!K:K,MATCH(Home!$J24,'Team Entries'!$L:$L,0))),"")</f>
        <v>SG</v>
      </c>
      <c r="Q24" s="96" t="s">
        <v>733</v>
      </c>
      <c r="R24" s="96"/>
    </row>
    <row r="25" spans="1:18" ht="22" customHeight="1" x14ac:dyDescent="0.2">
      <c r="J25" s="138" t="s">
        <v>995</v>
      </c>
      <c r="K25" s="34" t="str">
        <f>IFERROR(IF(INDEX('Team Entries'!F:F,MATCH(Home!$J25,'Team Entries'!$L:$L,0))=0,"",INDEX('Team Entries'!F:F,MATCH(Home!$J25,'Team Entries'!$L:$L,0))),"")</f>
        <v/>
      </c>
      <c r="L25" s="34" t="str">
        <f>IFERROR(IF(INDEX('Team Entries'!G:G,MATCH(Home!$J25,'Team Entries'!$L:$L,0))=0,"",INDEX('Team Entries'!G:G,MATCH(Home!$J25,'Team Entries'!$L:$L,0))),"")</f>
        <v/>
      </c>
      <c r="M25" s="34" t="str">
        <f>IFERROR(IF(INDEX('Team Entries'!H:H,MATCH(Home!$J25,'Team Entries'!$L:$L,0))=0,"",INDEX('Team Entries'!H:H,MATCH(Home!$J25,'Team Entries'!$L:$L,0))),"")</f>
        <v/>
      </c>
      <c r="N25" s="34" t="str">
        <f>IFERROR(IF(INDEX('Team Entries'!I:I,MATCH(Home!$J25,'Team Entries'!$L:$L,0))=0,"",INDEX('Team Entries'!I:I,MATCH(Home!$J25,'Team Entries'!$L:$L,0))),"")</f>
        <v>JG</v>
      </c>
      <c r="O25" s="34" t="str">
        <f>IFERROR(IF(INDEX('Team Entries'!J:J,MATCH(Home!$J25,'Team Entries'!$L:$L,0))=0,"",INDEX('Team Entries'!J:J,MATCH(Home!$J25,'Team Entries'!$L:$L,0))),"")</f>
        <v>IG</v>
      </c>
      <c r="P25" s="139" t="str">
        <f>IFERROR(IF(INDEX('Team Entries'!K:K,MATCH(Home!$J25,'Team Entries'!$L:$L,0))=0,"",INDEX('Team Entries'!K:K,MATCH(Home!$J25,'Team Entries'!$L:$L,0))),"")</f>
        <v>SG</v>
      </c>
      <c r="Q25" s="96" t="s">
        <v>734</v>
      </c>
      <c r="R25" s="96"/>
    </row>
    <row r="26" spans="1:18" ht="22" customHeight="1" x14ac:dyDescent="0.2">
      <c r="J26" s="138" t="s">
        <v>996</v>
      </c>
      <c r="K26" s="34" t="str">
        <f>IFERROR(IF(INDEX('Team Entries'!F:F,MATCH(Home!$J26,'Team Entries'!$L:$L,0))=0,"",INDEX('Team Entries'!F:F,MATCH(Home!$J26,'Team Entries'!$L:$L,0))),"")</f>
        <v>JB</v>
      </c>
      <c r="L26" s="34" t="str">
        <f>IFERROR(IF(INDEX('Team Entries'!G:G,MATCH(Home!$J26,'Team Entries'!$L:$L,0))=0,"",INDEX('Team Entries'!G:G,MATCH(Home!$J26,'Team Entries'!$L:$L,0))),"")</f>
        <v/>
      </c>
      <c r="M26" s="34" t="str">
        <f>IFERROR(IF(INDEX('Team Entries'!H:H,MATCH(Home!$J26,'Team Entries'!$L:$L,0))=0,"",INDEX('Team Entries'!H:H,MATCH(Home!$J26,'Team Entries'!$L:$L,0))),"")</f>
        <v/>
      </c>
      <c r="N26" s="34" t="str">
        <f>IFERROR(IF(INDEX('Team Entries'!I:I,MATCH(Home!$J26,'Team Entries'!$L:$L,0))=0,"",INDEX('Team Entries'!I:I,MATCH(Home!$J26,'Team Entries'!$L:$L,0))),"")</f>
        <v/>
      </c>
      <c r="O26" s="34" t="str">
        <f>IFERROR(IF(INDEX('Team Entries'!J:J,MATCH(Home!$J26,'Team Entries'!$L:$L,0))=0,"",INDEX('Team Entries'!J:J,MATCH(Home!$J26,'Team Entries'!$L:$L,0))),"")</f>
        <v/>
      </c>
      <c r="P26" s="139" t="str">
        <f>IFERROR(IF(INDEX('Team Entries'!K:K,MATCH(Home!$J26,'Team Entries'!$L:$L,0))=0,"",INDEX('Team Entries'!K:K,MATCH(Home!$J26,'Team Entries'!$L:$L,0))),"")</f>
        <v/>
      </c>
      <c r="Q26" s="2" t="s">
        <v>902</v>
      </c>
      <c r="R26" s="143"/>
    </row>
    <row r="27" spans="1:18" ht="22" customHeight="1" x14ac:dyDescent="0.2">
      <c r="J27" s="138"/>
      <c r="K27" s="34" t="str">
        <f>IFERROR(IF(INDEX('Team Entries'!F:F,MATCH(Home!$J27,'Team Entries'!$L:$L,0))=0,"",INDEX('Team Entries'!F:F,MATCH(Home!$J27,'Team Entries'!$L:$L,0))),"")</f>
        <v/>
      </c>
      <c r="L27" s="34" t="str">
        <f>IFERROR(IF(INDEX('Team Entries'!G:G,MATCH(Home!$J27,'Team Entries'!$L:$L,0))=0,"",INDEX('Team Entries'!G:G,MATCH(Home!$J27,'Team Entries'!$L:$L,0))),"")</f>
        <v/>
      </c>
      <c r="M27" s="34" t="str">
        <f>IFERROR(IF(INDEX('Team Entries'!H:H,MATCH(Home!$J27,'Team Entries'!$L:$L,0))=0,"",INDEX('Team Entries'!H:H,MATCH(Home!$J27,'Team Entries'!$L:$L,0))),"")</f>
        <v/>
      </c>
      <c r="N27" s="34" t="str">
        <f>IFERROR(IF(INDEX('Team Entries'!I:I,MATCH(Home!$J27,'Team Entries'!$L:$L,0))=0,"",INDEX('Team Entries'!I:I,MATCH(Home!$J27,'Team Entries'!$L:$L,0))),"")</f>
        <v/>
      </c>
      <c r="O27" s="34" t="str">
        <f>IFERROR(IF(INDEX('Team Entries'!J:J,MATCH(Home!$J27,'Team Entries'!$L:$L,0))=0,"",INDEX('Team Entries'!J:J,MATCH(Home!$J27,'Team Entries'!$L:$L,0))),"")</f>
        <v/>
      </c>
      <c r="P27" s="139" t="str">
        <f>IFERROR(IF(INDEX('Team Entries'!K:K,MATCH(Home!$J27,'Team Entries'!$L:$L,0))=0,"",INDEX('Team Entries'!K:K,MATCH(Home!$J27,'Team Entries'!$L:$L,0))),"")</f>
        <v/>
      </c>
      <c r="Q27" s="2" t="s">
        <v>903</v>
      </c>
      <c r="R27" s="143"/>
    </row>
    <row r="28" spans="1:18" ht="22" customHeight="1" x14ac:dyDescent="0.2">
      <c r="J28" s="138"/>
      <c r="K28" s="34" t="str">
        <f>IFERROR(IF(INDEX('Team Entries'!F:F,MATCH(Home!$J28,'Team Entries'!$L:$L,0))=0,"",INDEX('Team Entries'!F:F,MATCH(Home!$J28,'Team Entries'!$L:$L,0))),"")</f>
        <v/>
      </c>
      <c r="L28" s="34" t="str">
        <f>IFERROR(IF(INDEX('Team Entries'!G:G,MATCH(Home!$J28,'Team Entries'!$L:$L,0))=0,"",INDEX('Team Entries'!G:G,MATCH(Home!$J28,'Team Entries'!$L:$L,0))),"")</f>
        <v/>
      </c>
      <c r="M28" s="34" t="str">
        <f>IFERROR(IF(INDEX('Team Entries'!H:H,MATCH(Home!$J28,'Team Entries'!$L:$L,0))=0,"",INDEX('Team Entries'!H:H,MATCH(Home!$J28,'Team Entries'!$L:$L,0))),"")</f>
        <v/>
      </c>
      <c r="N28" s="34" t="str">
        <f>IFERROR(IF(INDEX('Team Entries'!I:I,MATCH(Home!$J28,'Team Entries'!$L:$L,0))=0,"",INDEX('Team Entries'!I:I,MATCH(Home!$J28,'Team Entries'!$L:$L,0))),"")</f>
        <v/>
      </c>
      <c r="O28" s="34" t="str">
        <f>IFERROR(IF(INDEX('Team Entries'!J:J,MATCH(Home!$J28,'Team Entries'!$L:$L,0))=0,"",INDEX('Team Entries'!J:J,MATCH(Home!$J28,'Team Entries'!$L:$L,0))),"")</f>
        <v/>
      </c>
      <c r="P28" s="139" t="str">
        <f>IFERROR(IF(INDEX('Team Entries'!K:K,MATCH(Home!$J28,'Team Entries'!$L:$L,0))=0,"",INDEX('Team Entries'!K:K,MATCH(Home!$J28,'Team Entries'!$L:$L,0))),"")</f>
        <v/>
      </c>
      <c r="Q28" s="2" t="s">
        <v>904</v>
      </c>
      <c r="R28" s="143"/>
    </row>
    <row r="29" spans="1:18" ht="22" customHeight="1" x14ac:dyDescent="0.2">
      <c r="J29" s="138"/>
      <c r="K29" s="34" t="str">
        <f>IFERROR(IF(INDEX('Team Entries'!F:F,MATCH(Home!$J29,'Team Entries'!$L:$L,0))=0,"",INDEX('Team Entries'!F:F,MATCH(Home!$J29,'Team Entries'!$L:$L,0))),"")</f>
        <v/>
      </c>
      <c r="L29" s="34" t="str">
        <f>IFERROR(IF(INDEX('Team Entries'!G:G,MATCH(Home!$J29,'Team Entries'!$L:$L,0))=0,"",INDEX('Team Entries'!G:G,MATCH(Home!$J29,'Team Entries'!$L:$L,0))),"")</f>
        <v/>
      </c>
      <c r="M29" s="34" t="str">
        <f>IFERROR(IF(INDEX('Team Entries'!H:H,MATCH(Home!$J29,'Team Entries'!$L:$L,0))=0,"",INDEX('Team Entries'!H:H,MATCH(Home!$J29,'Team Entries'!$L:$L,0))),"")</f>
        <v/>
      </c>
      <c r="N29" s="34" t="str">
        <f>IFERROR(IF(INDEX('Team Entries'!I:I,MATCH(Home!$J29,'Team Entries'!$L:$L,0))=0,"",INDEX('Team Entries'!I:I,MATCH(Home!$J29,'Team Entries'!$L:$L,0))),"")</f>
        <v/>
      </c>
      <c r="O29" s="34" t="str">
        <f>IFERROR(IF(INDEX('Team Entries'!J:J,MATCH(Home!$J29,'Team Entries'!$L:$L,0))=0,"",INDEX('Team Entries'!J:J,MATCH(Home!$J29,'Team Entries'!$L:$L,0))),"")</f>
        <v/>
      </c>
      <c r="P29" s="139" t="str">
        <f>IFERROR(IF(INDEX('Team Entries'!K:K,MATCH(Home!$J29,'Team Entries'!$L:$L,0))=0,"",INDEX('Team Entries'!K:K,MATCH(Home!$J29,'Team Entries'!$L:$L,0))),"")</f>
        <v/>
      </c>
      <c r="Q29" s="2" t="s">
        <v>905</v>
      </c>
      <c r="R29" s="143"/>
    </row>
    <row r="30" spans="1:18" ht="22" customHeight="1" x14ac:dyDescent="0.2">
      <c r="J30" s="138"/>
      <c r="K30" s="34" t="str">
        <f>IFERROR(IF(INDEX('Team Entries'!F:F,MATCH(Home!$J30,'Team Entries'!$L:$L,0))=0,"",INDEX('Team Entries'!F:F,MATCH(Home!$J30,'Team Entries'!$L:$L,0))),"")</f>
        <v/>
      </c>
      <c r="L30" s="34" t="str">
        <f>IFERROR(IF(INDEX('Team Entries'!G:G,MATCH(Home!$J30,'Team Entries'!$L:$L,0))=0,"",INDEX('Team Entries'!G:G,MATCH(Home!$J30,'Team Entries'!$L:$L,0))),"")</f>
        <v/>
      </c>
      <c r="M30" s="34" t="str">
        <f>IFERROR(IF(INDEX('Team Entries'!H:H,MATCH(Home!$J30,'Team Entries'!$L:$L,0))=0,"",INDEX('Team Entries'!H:H,MATCH(Home!$J30,'Team Entries'!$L:$L,0))),"")</f>
        <v/>
      </c>
      <c r="N30" s="34" t="str">
        <f>IFERROR(IF(INDEX('Team Entries'!I:I,MATCH(Home!$J30,'Team Entries'!$L:$L,0))=0,"",INDEX('Team Entries'!I:I,MATCH(Home!$J30,'Team Entries'!$L:$L,0))),"")</f>
        <v/>
      </c>
      <c r="O30" s="34" t="str">
        <f>IFERROR(IF(INDEX('Team Entries'!J:J,MATCH(Home!$J30,'Team Entries'!$L:$L,0))=0,"",INDEX('Team Entries'!J:J,MATCH(Home!$J30,'Team Entries'!$L:$L,0))),"")</f>
        <v/>
      </c>
      <c r="P30" s="139" t="str">
        <f>IFERROR(IF(INDEX('Team Entries'!K:K,MATCH(Home!$J30,'Team Entries'!$L:$L,0))=0,"",INDEX('Team Entries'!K:K,MATCH(Home!$J30,'Team Entries'!$L:$L,0))),"")</f>
        <v/>
      </c>
      <c r="Q30" s="2" t="s">
        <v>906</v>
      </c>
      <c r="R30" s="143"/>
    </row>
    <row r="31" spans="1:18" ht="22" customHeight="1" x14ac:dyDescent="0.2">
      <c r="J31" s="138"/>
      <c r="K31" s="34" t="str">
        <f>IFERROR(IF(INDEX('Team Entries'!F:F,MATCH(Home!$J31,'Team Entries'!$L:$L,0))=0,"",INDEX('Team Entries'!F:F,MATCH(Home!$J31,'Team Entries'!$L:$L,0))),"")</f>
        <v/>
      </c>
      <c r="L31" s="34" t="str">
        <f>IFERROR(IF(INDEX('Team Entries'!G:G,MATCH(Home!$J31,'Team Entries'!$L:$L,0))=0,"",INDEX('Team Entries'!G:G,MATCH(Home!$J31,'Team Entries'!$L:$L,0))),"")</f>
        <v/>
      </c>
      <c r="M31" s="34" t="str">
        <f>IFERROR(IF(INDEX('Team Entries'!H:H,MATCH(Home!$J31,'Team Entries'!$L:$L,0))=0,"",INDEX('Team Entries'!H:H,MATCH(Home!$J31,'Team Entries'!$L:$L,0))),"")</f>
        <v/>
      </c>
      <c r="N31" s="34" t="str">
        <f>IFERROR(IF(INDEX('Team Entries'!I:I,MATCH(Home!$J31,'Team Entries'!$L:$L,0))=0,"",INDEX('Team Entries'!I:I,MATCH(Home!$J31,'Team Entries'!$L:$L,0))),"")</f>
        <v/>
      </c>
      <c r="O31" s="34" t="str">
        <f>IFERROR(IF(INDEX('Team Entries'!J:J,MATCH(Home!$J31,'Team Entries'!$L:$L,0))=0,"",INDEX('Team Entries'!J:J,MATCH(Home!$J31,'Team Entries'!$L:$L,0))),"")</f>
        <v/>
      </c>
      <c r="P31" s="139" t="str">
        <f>IFERROR(IF(INDEX('Team Entries'!K:K,MATCH(Home!$J31,'Team Entries'!$L:$L,0))=0,"",INDEX('Team Entries'!K:K,MATCH(Home!$J31,'Team Entries'!$L:$L,0))),"")</f>
        <v/>
      </c>
      <c r="Q31" s="2" t="s">
        <v>907</v>
      </c>
      <c r="R31" s="143"/>
    </row>
    <row r="32" spans="1:18" ht="22" customHeight="1" x14ac:dyDescent="0.2">
      <c r="J32" s="138"/>
      <c r="K32" s="34" t="str">
        <f>IFERROR(IF(INDEX('Team Entries'!F:F,MATCH(Home!$J32,'Team Entries'!$L:$L,0))=0,"",INDEX('Team Entries'!F:F,MATCH(Home!$J32,'Team Entries'!$L:$L,0))),"")</f>
        <v/>
      </c>
      <c r="L32" s="34" t="str">
        <f>IFERROR(IF(INDEX('Team Entries'!G:G,MATCH(Home!$J32,'Team Entries'!$L:$L,0))=0,"",INDEX('Team Entries'!G:G,MATCH(Home!$J32,'Team Entries'!$L:$L,0))),"")</f>
        <v/>
      </c>
      <c r="M32" s="34" t="str">
        <f>IFERROR(IF(INDEX('Team Entries'!H:H,MATCH(Home!$J32,'Team Entries'!$L:$L,0))=0,"",INDEX('Team Entries'!H:H,MATCH(Home!$J32,'Team Entries'!$L:$L,0))),"")</f>
        <v/>
      </c>
      <c r="N32" s="34" t="str">
        <f>IFERROR(IF(INDEX('Team Entries'!I:I,MATCH(Home!$J32,'Team Entries'!$L:$L,0))=0,"",INDEX('Team Entries'!I:I,MATCH(Home!$J32,'Team Entries'!$L:$L,0))),"")</f>
        <v/>
      </c>
      <c r="O32" s="34" t="str">
        <f>IFERROR(IF(INDEX('Team Entries'!J:J,MATCH(Home!$J32,'Team Entries'!$L:$L,0))=0,"",INDEX('Team Entries'!J:J,MATCH(Home!$J32,'Team Entries'!$L:$L,0))),"")</f>
        <v/>
      </c>
      <c r="P32" s="139" t="str">
        <f>IFERROR(IF(INDEX('Team Entries'!K:K,MATCH(Home!$J32,'Team Entries'!$L:$L,0))=0,"",INDEX('Team Entries'!K:K,MATCH(Home!$J32,'Team Entries'!$L:$L,0))),"")</f>
        <v/>
      </c>
      <c r="Q32" s="2" t="s">
        <v>908</v>
      </c>
      <c r="R32" s="143"/>
    </row>
    <row r="33" spans="10:18" ht="22" customHeight="1" x14ac:dyDescent="0.2">
      <c r="J33" s="138"/>
      <c r="K33" s="34" t="str">
        <f>IFERROR(IF(INDEX('Team Entries'!F:F,MATCH(Home!$J33,'Team Entries'!$L:$L,0))=0,"",INDEX('Team Entries'!F:F,MATCH(Home!$J33,'Team Entries'!$L:$L,0))),"")</f>
        <v/>
      </c>
      <c r="L33" s="34" t="str">
        <f>IFERROR(IF(INDEX('Team Entries'!G:G,MATCH(Home!$J33,'Team Entries'!$L:$L,0))=0,"",INDEX('Team Entries'!G:G,MATCH(Home!$J33,'Team Entries'!$L:$L,0))),"")</f>
        <v/>
      </c>
      <c r="M33" s="34" t="str">
        <f>IFERROR(IF(INDEX('Team Entries'!H:H,MATCH(Home!$J33,'Team Entries'!$L:$L,0))=0,"",INDEX('Team Entries'!H:H,MATCH(Home!$J33,'Team Entries'!$L:$L,0))),"")</f>
        <v/>
      </c>
      <c r="N33" s="34" t="str">
        <f>IFERROR(IF(INDEX('Team Entries'!I:I,MATCH(Home!$J33,'Team Entries'!$L:$L,0))=0,"",INDEX('Team Entries'!I:I,MATCH(Home!$J33,'Team Entries'!$L:$L,0))),"")</f>
        <v/>
      </c>
      <c r="O33" s="34" t="str">
        <f>IFERROR(IF(INDEX('Team Entries'!J:J,MATCH(Home!$J33,'Team Entries'!$L:$L,0))=0,"",INDEX('Team Entries'!J:J,MATCH(Home!$J33,'Team Entries'!$L:$L,0))),"")</f>
        <v/>
      </c>
      <c r="P33" s="139" t="str">
        <f>IFERROR(IF(INDEX('Team Entries'!K:K,MATCH(Home!$J33,'Team Entries'!$L:$L,0))=0,"",INDEX('Team Entries'!K:K,MATCH(Home!$J33,'Team Entries'!$L:$L,0))),"")</f>
        <v/>
      </c>
      <c r="Q33" s="2" t="s">
        <v>909</v>
      </c>
      <c r="R33" s="143"/>
    </row>
    <row r="34" spans="10:18" ht="22" customHeight="1" x14ac:dyDescent="0.2">
      <c r="J34" s="138"/>
      <c r="K34" s="34" t="str">
        <f>IFERROR(IF(INDEX('Team Entries'!F:F,MATCH(Home!$J34,'Team Entries'!$L:$L,0))=0,"",INDEX('Team Entries'!F:F,MATCH(Home!$J34,'Team Entries'!$L:$L,0))),"")</f>
        <v/>
      </c>
      <c r="L34" s="34" t="str">
        <f>IFERROR(IF(INDEX('Team Entries'!G:G,MATCH(Home!$J34,'Team Entries'!$L:$L,0))=0,"",INDEX('Team Entries'!G:G,MATCH(Home!$J34,'Team Entries'!$L:$L,0))),"")</f>
        <v/>
      </c>
      <c r="M34" s="34" t="str">
        <f>IFERROR(IF(INDEX('Team Entries'!H:H,MATCH(Home!$J34,'Team Entries'!$L:$L,0))=0,"",INDEX('Team Entries'!H:H,MATCH(Home!$J34,'Team Entries'!$L:$L,0))),"")</f>
        <v/>
      </c>
      <c r="N34" s="34" t="str">
        <f>IFERROR(IF(INDEX('Team Entries'!I:I,MATCH(Home!$J34,'Team Entries'!$L:$L,0))=0,"",INDEX('Team Entries'!I:I,MATCH(Home!$J34,'Team Entries'!$L:$L,0))),"")</f>
        <v/>
      </c>
      <c r="O34" s="34" t="str">
        <f>IFERROR(IF(INDEX('Team Entries'!J:J,MATCH(Home!$J34,'Team Entries'!$L:$L,0))=0,"",INDEX('Team Entries'!J:J,MATCH(Home!$J34,'Team Entries'!$L:$L,0))),"")</f>
        <v/>
      </c>
      <c r="P34" s="139" t="str">
        <f>IFERROR(IF(INDEX('Team Entries'!K:K,MATCH(Home!$J34,'Team Entries'!$L:$L,0))=0,"",INDEX('Team Entries'!K:K,MATCH(Home!$J34,'Team Entries'!$L:$L,0))),"")</f>
        <v/>
      </c>
      <c r="Q34" s="2" t="s">
        <v>910</v>
      </c>
      <c r="R34" s="143"/>
    </row>
    <row r="35" spans="10:18" ht="22" customHeight="1" x14ac:dyDescent="0.2">
      <c r="J35" s="138"/>
      <c r="K35" s="34" t="str">
        <f>IFERROR(IF(INDEX('Team Entries'!F:F,MATCH(Home!$J35,'Team Entries'!$L:$L,0))=0,"",INDEX('Team Entries'!F:F,MATCH(Home!$J35,'Team Entries'!$L:$L,0))),"")</f>
        <v/>
      </c>
      <c r="L35" s="34" t="str">
        <f>IFERROR(IF(INDEX('Team Entries'!G:G,MATCH(Home!$J35,'Team Entries'!$L:$L,0))=0,"",INDEX('Team Entries'!G:G,MATCH(Home!$J35,'Team Entries'!$L:$L,0))),"")</f>
        <v/>
      </c>
      <c r="M35" s="34" t="str">
        <f>IFERROR(IF(INDEX('Team Entries'!H:H,MATCH(Home!$J35,'Team Entries'!$L:$L,0))=0,"",INDEX('Team Entries'!H:H,MATCH(Home!$J35,'Team Entries'!$L:$L,0))),"")</f>
        <v/>
      </c>
      <c r="N35" s="34" t="str">
        <f>IFERROR(IF(INDEX('Team Entries'!I:I,MATCH(Home!$J35,'Team Entries'!$L:$L,0))=0,"",INDEX('Team Entries'!I:I,MATCH(Home!$J35,'Team Entries'!$L:$L,0))),"")</f>
        <v/>
      </c>
      <c r="O35" s="34" t="str">
        <f>IFERROR(IF(INDEX('Team Entries'!J:J,MATCH(Home!$J35,'Team Entries'!$L:$L,0))=0,"",INDEX('Team Entries'!J:J,MATCH(Home!$J35,'Team Entries'!$L:$L,0))),"")</f>
        <v/>
      </c>
      <c r="P35" s="139" t="str">
        <f>IFERROR(IF(INDEX('Team Entries'!K:K,MATCH(Home!$J35,'Team Entries'!$L:$L,0))=0,"",INDEX('Team Entries'!K:K,MATCH(Home!$J35,'Team Entries'!$L:$L,0))),"")</f>
        <v/>
      </c>
      <c r="Q35" s="2" t="s">
        <v>911</v>
      </c>
      <c r="R35" s="143"/>
    </row>
    <row r="36" spans="10:18" ht="22" customHeight="1" x14ac:dyDescent="0.2">
      <c r="J36" s="138"/>
      <c r="K36" s="34" t="str">
        <f>IFERROR(IF(INDEX('Team Entries'!F:F,MATCH(Home!$J36,'Team Entries'!$L:$L,0))=0,"",INDEX('Team Entries'!F:F,MATCH(Home!$J36,'Team Entries'!$L:$L,0))),"")</f>
        <v/>
      </c>
      <c r="L36" s="34" t="str">
        <f>IFERROR(IF(INDEX('Team Entries'!G:G,MATCH(Home!$J36,'Team Entries'!$L:$L,0))=0,"",INDEX('Team Entries'!G:G,MATCH(Home!$J36,'Team Entries'!$L:$L,0))),"")</f>
        <v/>
      </c>
      <c r="M36" s="34" t="str">
        <f>IFERROR(IF(INDEX('Team Entries'!H:H,MATCH(Home!$J36,'Team Entries'!$L:$L,0))=0,"",INDEX('Team Entries'!H:H,MATCH(Home!$J36,'Team Entries'!$L:$L,0))),"")</f>
        <v/>
      </c>
      <c r="N36" s="34" t="str">
        <f>IFERROR(IF(INDEX('Team Entries'!I:I,MATCH(Home!$J36,'Team Entries'!$L:$L,0))=0,"",INDEX('Team Entries'!I:I,MATCH(Home!$J36,'Team Entries'!$L:$L,0))),"")</f>
        <v/>
      </c>
      <c r="O36" s="34" t="str">
        <f>IFERROR(IF(INDEX('Team Entries'!J:J,MATCH(Home!$J36,'Team Entries'!$L:$L,0))=0,"",INDEX('Team Entries'!J:J,MATCH(Home!$J36,'Team Entries'!$L:$L,0))),"")</f>
        <v/>
      </c>
      <c r="P36" s="139" t="str">
        <f>IFERROR(IF(INDEX('Team Entries'!K:K,MATCH(Home!$J36,'Team Entries'!$L:$L,0))=0,"",INDEX('Team Entries'!K:K,MATCH(Home!$J36,'Team Entries'!$L:$L,0))),"")</f>
        <v/>
      </c>
      <c r="Q36" s="2" t="s">
        <v>912</v>
      </c>
      <c r="R36" s="143"/>
    </row>
    <row r="37" spans="10:18" ht="22" customHeight="1" x14ac:dyDescent="0.2">
      <c r="J37" s="138"/>
      <c r="K37" s="34" t="str">
        <f>IFERROR(IF(INDEX('Team Entries'!F:F,MATCH(Home!$J37,'Team Entries'!$L:$L,0))=0,"",INDEX('Team Entries'!F:F,MATCH(Home!$J37,'Team Entries'!$L:$L,0))),"")</f>
        <v/>
      </c>
      <c r="L37" s="34" t="str">
        <f>IFERROR(IF(INDEX('Team Entries'!G:G,MATCH(Home!$J37,'Team Entries'!$L:$L,0))=0,"",INDEX('Team Entries'!G:G,MATCH(Home!$J37,'Team Entries'!$L:$L,0))),"")</f>
        <v/>
      </c>
      <c r="M37" s="34" t="str">
        <f>IFERROR(IF(INDEX('Team Entries'!H:H,MATCH(Home!$J37,'Team Entries'!$L:$L,0))=0,"",INDEX('Team Entries'!H:H,MATCH(Home!$J37,'Team Entries'!$L:$L,0))),"")</f>
        <v/>
      </c>
      <c r="N37" s="34" t="str">
        <f>IFERROR(IF(INDEX('Team Entries'!I:I,MATCH(Home!$J37,'Team Entries'!$L:$L,0))=0,"",INDEX('Team Entries'!I:I,MATCH(Home!$J37,'Team Entries'!$L:$L,0))),"")</f>
        <v/>
      </c>
      <c r="O37" s="34" t="str">
        <f>IFERROR(IF(INDEX('Team Entries'!J:J,MATCH(Home!$J37,'Team Entries'!$L:$L,0))=0,"",INDEX('Team Entries'!J:J,MATCH(Home!$J37,'Team Entries'!$L:$L,0))),"")</f>
        <v/>
      </c>
      <c r="P37" s="139" t="str">
        <f>IFERROR(IF(INDEX('Team Entries'!K:K,MATCH(Home!$J37,'Team Entries'!$L:$L,0))=0,"",INDEX('Team Entries'!K:K,MATCH(Home!$J37,'Team Entries'!$L:$L,0))),"")</f>
        <v/>
      </c>
      <c r="Q37" s="2" t="s">
        <v>913</v>
      </c>
      <c r="R37" s="143"/>
    </row>
    <row r="38" spans="10:18" ht="22" customHeight="1" x14ac:dyDescent="0.2">
      <c r="J38" s="138"/>
      <c r="K38" s="34" t="str">
        <f>IFERROR(IF(INDEX('Team Entries'!F:F,MATCH(Home!$J38,'Team Entries'!$L:$L,0))=0,"",INDEX('Team Entries'!F:F,MATCH(Home!$J38,'Team Entries'!$L:$L,0))),"")</f>
        <v/>
      </c>
      <c r="L38" s="34" t="str">
        <f>IFERROR(IF(INDEX('Team Entries'!G:G,MATCH(Home!$J38,'Team Entries'!$L:$L,0))=0,"",INDEX('Team Entries'!G:G,MATCH(Home!$J38,'Team Entries'!$L:$L,0))),"")</f>
        <v/>
      </c>
      <c r="M38" s="34" t="str">
        <f>IFERROR(IF(INDEX('Team Entries'!H:H,MATCH(Home!$J38,'Team Entries'!$L:$L,0))=0,"",INDEX('Team Entries'!H:H,MATCH(Home!$J38,'Team Entries'!$L:$L,0))),"")</f>
        <v/>
      </c>
      <c r="N38" s="34" t="str">
        <f>IFERROR(IF(INDEX('Team Entries'!I:I,MATCH(Home!$J38,'Team Entries'!$L:$L,0))=0,"",INDEX('Team Entries'!I:I,MATCH(Home!$J38,'Team Entries'!$L:$L,0))),"")</f>
        <v/>
      </c>
      <c r="O38" s="34" t="str">
        <f>IFERROR(IF(INDEX('Team Entries'!J:J,MATCH(Home!$J38,'Team Entries'!$L:$L,0))=0,"",INDEX('Team Entries'!J:J,MATCH(Home!$J38,'Team Entries'!$L:$L,0))),"")</f>
        <v/>
      </c>
      <c r="P38" s="139" t="str">
        <f>IFERROR(IF(INDEX('Team Entries'!K:K,MATCH(Home!$J38,'Team Entries'!$L:$L,0))=0,"",INDEX('Team Entries'!K:K,MATCH(Home!$J38,'Team Entries'!$L:$L,0))),"")</f>
        <v/>
      </c>
      <c r="Q38" s="2" t="s">
        <v>914</v>
      </c>
      <c r="R38" s="143"/>
    </row>
    <row r="39" spans="10:18" ht="22" customHeight="1" x14ac:dyDescent="0.2">
      <c r="J39" s="138"/>
      <c r="K39" s="34" t="str">
        <f>IFERROR(IF(INDEX('Team Entries'!F:F,MATCH(Home!$J39,'Team Entries'!$L:$L,0))=0,"",INDEX('Team Entries'!F:F,MATCH(Home!$J39,'Team Entries'!$L:$L,0))),"")</f>
        <v/>
      </c>
      <c r="L39" s="34" t="str">
        <f>IFERROR(IF(INDEX('Team Entries'!G:G,MATCH(Home!$J39,'Team Entries'!$L:$L,0))=0,"",INDEX('Team Entries'!G:G,MATCH(Home!$J39,'Team Entries'!$L:$L,0))),"")</f>
        <v/>
      </c>
      <c r="M39" s="34" t="str">
        <f>IFERROR(IF(INDEX('Team Entries'!H:H,MATCH(Home!$J39,'Team Entries'!$L:$L,0))=0,"",INDEX('Team Entries'!H:H,MATCH(Home!$J39,'Team Entries'!$L:$L,0))),"")</f>
        <v/>
      </c>
      <c r="N39" s="34" t="str">
        <f>IFERROR(IF(INDEX('Team Entries'!I:I,MATCH(Home!$J39,'Team Entries'!$L:$L,0))=0,"",INDEX('Team Entries'!I:I,MATCH(Home!$J39,'Team Entries'!$L:$L,0))),"")</f>
        <v/>
      </c>
      <c r="O39" s="34" t="str">
        <f>IFERROR(IF(INDEX('Team Entries'!J:J,MATCH(Home!$J39,'Team Entries'!$L:$L,0))=0,"",INDEX('Team Entries'!J:J,MATCH(Home!$J39,'Team Entries'!$L:$L,0))),"")</f>
        <v/>
      </c>
      <c r="P39" s="139" t="str">
        <f>IFERROR(IF(INDEX('Team Entries'!K:K,MATCH(Home!$J39,'Team Entries'!$L:$L,0))=0,"",INDEX('Team Entries'!K:K,MATCH(Home!$J39,'Team Entries'!$L:$L,0))),"")</f>
        <v/>
      </c>
      <c r="Q39" s="2" t="s">
        <v>915</v>
      </c>
      <c r="R39" s="143"/>
    </row>
    <row r="40" spans="10:18" ht="22" customHeight="1" x14ac:dyDescent="0.2">
      <c r="J40" s="138"/>
      <c r="K40" s="34" t="str">
        <f>IFERROR(IF(INDEX('Team Entries'!F:F,MATCH(Home!$J40,'Team Entries'!$L:$L,0))=0,"",INDEX('Team Entries'!F:F,MATCH(Home!$J40,'Team Entries'!$L:$L,0))),"")</f>
        <v/>
      </c>
      <c r="L40" s="34" t="str">
        <f>IFERROR(IF(INDEX('Team Entries'!G:G,MATCH(Home!$J40,'Team Entries'!$L:$L,0))=0,"",INDEX('Team Entries'!G:G,MATCH(Home!$J40,'Team Entries'!$L:$L,0))),"")</f>
        <v/>
      </c>
      <c r="M40" s="34" t="str">
        <f>IFERROR(IF(INDEX('Team Entries'!H:H,MATCH(Home!$J40,'Team Entries'!$L:$L,0))=0,"",INDEX('Team Entries'!H:H,MATCH(Home!$J40,'Team Entries'!$L:$L,0))),"")</f>
        <v/>
      </c>
      <c r="N40" s="34" t="str">
        <f>IFERROR(IF(INDEX('Team Entries'!I:I,MATCH(Home!$J40,'Team Entries'!$L:$L,0))=0,"",INDEX('Team Entries'!I:I,MATCH(Home!$J40,'Team Entries'!$L:$L,0))),"")</f>
        <v/>
      </c>
      <c r="O40" s="34" t="str">
        <f>IFERROR(IF(INDEX('Team Entries'!J:J,MATCH(Home!$J40,'Team Entries'!$L:$L,0))=0,"",INDEX('Team Entries'!J:J,MATCH(Home!$J40,'Team Entries'!$L:$L,0))),"")</f>
        <v/>
      </c>
      <c r="P40" s="139" t="str">
        <f>IFERROR(IF(INDEX('Team Entries'!K:K,MATCH(Home!$J40,'Team Entries'!$L:$L,0))=0,"",INDEX('Team Entries'!K:K,MATCH(Home!$J40,'Team Entries'!$L:$L,0))),"")</f>
        <v/>
      </c>
      <c r="Q40" s="2" t="s">
        <v>916</v>
      </c>
      <c r="R40" s="143"/>
    </row>
    <row r="41" spans="10:18" ht="22" customHeight="1" x14ac:dyDescent="0.2">
      <c r="J41" s="138"/>
      <c r="K41" s="34" t="str">
        <f>IFERROR(IF(INDEX('Team Entries'!F:F,MATCH(Home!$J41,'Team Entries'!$L:$L,0))=0,"",INDEX('Team Entries'!F:F,MATCH(Home!$J41,'Team Entries'!$L:$L,0))),"")</f>
        <v/>
      </c>
      <c r="L41" s="34" t="str">
        <f>IFERROR(IF(INDEX('Team Entries'!G:G,MATCH(Home!$J41,'Team Entries'!$L:$L,0))=0,"",INDEX('Team Entries'!G:G,MATCH(Home!$J41,'Team Entries'!$L:$L,0))),"")</f>
        <v/>
      </c>
      <c r="M41" s="34" t="str">
        <f>IFERROR(IF(INDEX('Team Entries'!H:H,MATCH(Home!$J41,'Team Entries'!$L:$L,0))=0,"",INDEX('Team Entries'!H:H,MATCH(Home!$J41,'Team Entries'!$L:$L,0))),"")</f>
        <v/>
      </c>
      <c r="N41" s="34" t="str">
        <f>IFERROR(IF(INDEX('Team Entries'!I:I,MATCH(Home!$J41,'Team Entries'!$L:$L,0))=0,"",INDEX('Team Entries'!I:I,MATCH(Home!$J41,'Team Entries'!$L:$L,0))),"")</f>
        <v/>
      </c>
      <c r="O41" s="34" t="str">
        <f>IFERROR(IF(INDEX('Team Entries'!J:J,MATCH(Home!$J41,'Team Entries'!$L:$L,0))=0,"",INDEX('Team Entries'!J:J,MATCH(Home!$J41,'Team Entries'!$L:$L,0))),"")</f>
        <v/>
      </c>
      <c r="P41" s="139" t="str">
        <f>IFERROR(IF(INDEX('Team Entries'!K:K,MATCH(Home!$J41,'Team Entries'!$L:$L,0))=0,"",INDEX('Team Entries'!K:K,MATCH(Home!$J41,'Team Entries'!$L:$L,0))),"")</f>
        <v/>
      </c>
      <c r="Q41" s="2" t="s">
        <v>917</v>
      </c>
      <c r="R41" s="143"/>
    </row>
    <row r="42" spans="10:18" ht="22" customHeight="1" x14ac:dyDescent="0.2">
      <c r="J42" s="138"/>
      <c r="K42" s="34" t="str">
        <f>IFERROR(IF(INDEX('Team Entries'!F:F,MATCH(Home!$J42,'Team Entries'!$L:$L,0))=0,"",INDEX('Team Entries'!F:F,MATCH(Home!$J42,'Team Entries'!$L:$L,0))),"")</f>
        <v/>
      </c>
      <c r="L42" s="34" t="str">
        <f>IFERROR(IF(INDEX('Team Entries'!G:G,MATCH(Home!$J42,'Team Entries'!$L:$L,0))=0,"",INDEX('Team Entries'!G:G,MATCH(Home!$J42,'Team Entries'!$L:$L,0))),"")</f>
        <v/>
      </c>
      <c r="M42" s="34" t="str">
        <f>IFERROR(IF(INDEX('Team Entries'!H:H,MATCH(Home!$J42,'Team Entries'!$L:$L,0))=0,"",INDEX('Team Entries'!H:H,MATCH(Home!$J42,'Team Entries'!$L:$L,0))),"")</f>
        <v/>
      </c>
      <c r="N42" s="34" t="str">
        <f>IFERROR(IF(INDEX('Team Entries'!I:I,MATCH(Home!$J42,'Team Entries'!$L:$L,0))=0,"",INDEX('Team Entries'!I:I,MATCH(Home!$J42,'Team Entries'!$L:$L,0))),"")</f>
        <v/>
      </c>
      <c r="O42" s="34" t="str">
        <f>IFERROR(IF(INDEX('Team Entries'!J:J,MATCH(Home!$J42,'Team Entries'!$L:$L,0))=0,"",INDEX('Team Entries'!J:J,MATCH(Home!$J42,'Team Entries'!$L:$L,0))),"")</f>
        <v/>
      </c>
      <c r="P42" s="139" t="str">
        <f>IFERROR(IF(INDEX('Team Entries'!K:K,MATCH(Home!$J42,'Team Entries'!$L:$L,0))=0,"",INDEX('Team Entries'!K:K,MATCH(Home!$J42,'Team Entries'!$L:$L,0))),"")</f>
        <v/>
      </c>
      <c r="Q42" s="2" t="s">
        <v>918</v>
      </c>
      <c r="R42" s="143"/>
    </row>
    <row r="43" spans="10:18" ht="22" customHeight="1" x14ac:dyDescent="0.2">
      <c r="J43" s="138"/>
      <c r="K43" s="34" t="str">
        <f>IFERROR(IF(INDEX('Team Entries'!F:F,MATCH(Home!$J43,'Team Entries'!$L:$L,0))=0,"",INDEX('Team Entries'!F:F,MATCH(Home!$J43,'Team Entries'!$L:$L,0))),"")</f>
        <v/>
      </c>
      <c r="L43" s="34" t="str">
        <f>IFERROR(IF(INDEX('Team Entries'!G:G,MATCH(Home!$J43,'Team Entries'!$L:$L,0))=0,"",INDEX('Team Entries'!G:G,MATCH(Home!$J43,'Team Entries'!$L:$L,0))),"")</f>
        <v/>
      </c>
      <c r="M43" s="34" t="str">
        <f>IFERROR(IF(INDEX('Team Entries'!H:H,MATCH(Home!$J43,'Team Entries'!$L:$L,0))=0,"",INDEX('Team Entries'!H:H,MATCH(Home!$J43,'Team Entries'!$L:$L,0))),"")</f>
        <v/>
      </c>
      <c r="N43" s="34" t="str">
        <f>IFERROR(IF(INDEX('Team Entries'!I:I,MATCH(Home!$J43,'Team Entries'!$L:$L,0))=0,"",INDEX('Team Entries'!I:I,MATCH(Home!$J43,'Team Entries'!$L:$L,0))),"")</f>
        <v/>
      </c>
      <c r="O43" s="34" t="str">
        <f>IFERROR(IF(INDEX('Team Entries'!J:J,MATCH(Home!$J43,'Team Entries'!$L:$L,0))=0,"",INDEX('Team Entries'!J:J,MATCH(Home!$J43,'Team Entries'!$L:$L,0))),"")</f>
        <v/>
      </c>
      <c r="P43" s="139" t="str">
        <f>IFERROR(IF(INDEX('Team Entries'!K:K,MATCH(Home!$J43,'Team Entries'!$L:$L,0))=0,"",INDEX('Team Entries'!K:K,MATCH(Home!$J43,'Team Entries'!$L:$L,0))),"")</f>
        <v/>
      </c>
      <c r="Q43" s="2" t="s">
        <v>919</v>
      </c>
      <c r="R43" s="143"/>
    </row>
    <row r="44" spans="10:18" ht="22" customHeight="1" x14ac:dyDescent="0.2">
      <c r="J44" s="138"/>
      <c r="K44" s="34" t="str">
        <f>IFERROR(IF(INDEX('Team Entries'!F:F,MATCH(Home!$J44,'Team Entries'!$L:$L,0))=0,"",INDEX('Team Entries'!F:F,MATCH(Home!$J44,'Team Entries'!$L:$L,0))),"")</f>
        <v/>
      </c>
      <c r="L44" s="34" t="str">
        <f>IFERROR(IF(INDEX('Team Entries'!G:G,MATCH(Home!$J44,'Team Entries'!$L:$L,0))=0,"",INDEX('Team Entries'!G:G,MATCH(Home!$J44,'Team Entries'!$L:$L,0))),"")</f>
        <v/>
      </c>
      <c r="M44" s="34" t="str">
        <f>IFERROR(IF(INDEX('Team Entries'!H:H,MATCH(Home!$J44,'Team Entries'!$L:$L,0))=0,"",INDEX('Team Entries'!H:H,MATCH(Home!$J44,'Team Entries'!$L:$L,0))),"")</f>
        <v/>
      </c>
      <c r="N44" s="34" t="str">
        <f>IFERROR(IF(INDEX('Team Entries'!I:I,MATCH(Home!$J44,'Team Entries'!$L:$L,0))=0,"",INDEX('Team Entries'!I:I,MATCH(Home!$J44,'Team Entries'!$L:$L,0))),"")</f>
        <v/>
      </c>
      <c r="O44" s="34" t="str">
        <f>IFERROR(IF(INDEX('Team Entries'!J:J,MATCH(Home!$J44,'Team Entries'!$L:$L,0))=0,"",INDEX('Team Entries'!J:J,MATCH(Home!$J44,'Team Entries'!$L:$L,0))),"")</f>
        <v/>
      </c>
      <c r="P44" s="139" t="str">
        <f>IFERROR(IF(INDEX('Team Entries'!K:K,MATCH(Home!$J44,'Team Entries'!$L:$L,0))=0,"",INDEX('Team Entries'!K:K,MATCH(Home!$J44,'Team Entries'!$L:$L,0))),"")</f>
        <v/>
      </c>
      <c r="Q44" s="2" t="s">
        <v>920</v>
      </c>
      <c r="R44" s="143"/>
    </row>
    <row r="45" spans="10:18" ht="22" customHeight="1" thickBot="1" x14ac:dyDescent="0.25">
      <c r="J45" s="140"/>
      <c r="K45" s="141" t="str">
        <f>IFERROR(IF(INDEX('Team Entries'!F:F,MATCH(Home!$J45,'Team Entries'!$L:$L,0))=0,"",INDEX('Team Entries'!F:F,MATCH(Home!$J45,'Team Entries'!$L:$L,0))),"")</f>
        <v/>
      </c>
      <c r="L45" s="141" t="str">
        <f>IFERROR(IF(INDEX('Team Entries'!G:G,MATCH(Home!$J45,'Team Entries'!$L:$L,0))=0,"",INDEX('Team Entries'!G:G,MATCH(Home!$J45,'Team Entries'!$L:$L,0))),"")</f>
        <v/>
      </c>
      <c r="M45" s="141" t="str">
        <f>IFERROR(IF(INDEX('Team Entries'!H:H,MATCH(Home!$J45,'Team Entries'!$L:$L,0))=0,"",INDEX('Team Entries'!H:H,MATCH(Home!$J45,'Team Entries'!$L:$L,0))),"")</f>
        <v/>
      </c>
      <c r="N45" s="141" t="str">
        <f>IFERROR(IF(INDEX('Team Entries'!I:I,MATCH(Home!$J45,'Team Entries'!$L:$L,0))=0,"",INDEX('Team Entries'!I:I,MATCH(Home!$J45,'Team Entries'!$L:$L,0))),"")</f>
        <v/>
      </c>
      <c r="O45" s="141" t="str">
        <f>IFERROR(IF(INDEX('Team Entries'!J:J,MATCH(Home!$J45,'Team Entries'!$L:$L,0))=0,"",INDEX('Team Entries'!J:J,MATCH(Home!$J45,'Team Entries'!$L:$L,0))),"")</f>
        <v/>
      </c>
      <c r="P45" s="142" t="str">
        <f>IFERROR(IF(INDEX('Team Entries'!K:K,MATCH(Home!$J45,'Team Entries'!$L:$L,0))=0,"",INDEX('Team Entries'!K:K,MATCH(Home!$J45,'Team Entries'!$L:$L,0))),"")</f>
        <v/>
      </c>
      <c r="Q45" s="2" t="s">
        <v>921</v>
      </c>
      <c r="R45" s="143"/>
    </row>
    <row r="46" spans="10:18" ht="22" customHeight="1" x14ac:dyDescent="0.2">
      <c r="J46" s="25" t="s">
        <v>922</v>
      </c>
      <c r="K46" s="32">
        <f>COUNTIF(K6:K45,K47)</f>
        <v>13</v>
      </c>
      <c r="L46" s="32">
        <f t="shared" ref="L46:P46" si="0">COUNTIF(L6:L45,L47)</f>
        <v>13</v>
      </c>
      <c r="M46" s="32">
        <f t="shared" si="0"/>
        <v>4</v>
      </c>
      <c r="N46" s="32">
        <f t="shared" si="0"/>
        <v>12</v>
      </c>
      <c r="O46" s="32">
        <f t="shared" si="0"/>
        <v>11</v>
      </c>
      <c r="P46" s="32">
        <f t="shared" si="0"/>
        <v>7</v>
      </c>
    </row>
    <row r="47" spans="10:18" ht="22" hidden="1" customHeight="1" x14ac:dyDescent="0.2">
      <c r="K47" s="32" t="s">
        <v>3</v>
      </c>
      <c r="L47" s="32" t="s">
        <v>4</v>
      </c>
      <c r="M47" s="32" t="s">
        <v>5</v>
      </c>
      <c r="N47" s="32" t="s">
        <v>7</v>
      </c>
      <c r="O47" s="32" t="s">
        <v>8</v>
      </c>
      <c r="P47" s="32" t="s">
        <v>6</v>
      </c>
    </row>
  </sheetData>
  <sheetProtection password="CC45" sheet="1" objects="1" scenarios="1"/>
  <sortState xmlns:xlrd2="http://schemas.microsoft.com/office/spreadsheetml/2017/richdata2" ref="L6:L14">
    <sortCondition ref="L6:L14"/>
  </sortState>
  <mergeCells count="10">
    <mergeCell ref="B15:H15"/>
    <mergeCell ref="B10:H10"/>
    <mergeCell ref="B9:H9"/>
    <mergeCell ref="K5:P5"/>
    <mergeCell ref="Q2:T5"/>
    <mergeCell ref="B13:H13"/>
    <mergeCell ref="B5:H5"/>
    <mergeCell ref="B6:H6"/>
    <mergeCell ref="F2:G2"/>
    <mergeCell ref="K3:P3"/>
  </mergeCells>
  <dataValidations count="2">
    <dataValidation type="list" allowBlank="1" showInputMessage="1" showErrorMessage="1" sqref="B13" xr:uid="{00000000-0002-0000-0100-000000000000}">
      <formula1>county_validation</formula1>
    </dataValidation>
    <dataValidation type="list" allowBlank="1" showInputMessage="1" showErrorMessage="1" sqref="J6:J45" xr:uid="{00000000-0002-0000-0100-000001000000}">
      <formula1>school_validation</formula1>
    </dataValidation>
  </dataValidations>
  <hyperlinks>
    <hyperlink ref="B20" r:id="rId1" xr:uid="{00000000-0004-0000-0100-000000000000}"/>
  </hyperlinks>
  <pageMargins left="0.7" right="0.7" top="0.75" bottom="0.75" header="0.3" footer="0.3"/>
  <pageSetup paperSize="9" orientation="portrait" horizontalDpi="0" verticalDpi="0" r:id="rId2"/>
  <ignoredErrors>
    <ignoredError sqref="B21" numberStoredAsText="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'Team Entries'!$U$2:$U$10</xm:f>
          </x14:formula1>
          <xm:sqref>B10</xm:sqref>
        </x14:dataValidation>
        <x14:dataValidation type="list" allowBlank="1" showInputMessage="1" showErrorMessage="1" xr:uid="{00000000-0002-0000-0100-000003000000}">
          <x14:formula1>
            <xm:f>'Team Entries'!$P$2:$P$47</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AP454"/>
  <sheetViews>
    <sheetView showZeros="0" tabSelected="1" workbookViewId="0">
      <selection activeCell="AG45" sqref="AG45"/>
    </sheetView>
  </sheetViews>
  <sheetFormatPr baseColWidth="10" defaultColWidth="9.1640625" defaultRowHeight="15" x14ac:dyDescent="0.2"/>
  <cols>
    <col min="1" max="1" width="4.6640625" style="10" customWidth="1"/>
    <col min="2" max="7" width="3.6640625" style="8" customWidth="1"/>
    <col min="8" max="11" width="10.6640625" style="8" customWidth="1"/>
    <col min="12" max="14" width="5.6640625" style="8" customWidth="1"/>
    <col min="15" max="15" width="7.5" style="8" customWidth="1"/>
    <col min="16" max="16" width="9.6640625" style="8" customWidth="1"/>
    <col min="17" max="17" width="10.33203125" style="8" customWidth="1"/>
    <col min="18" max="18" width="11.1640625" style="8" hidden="1" customWidth="1"/>
    <col min="19" max="19" width="6.33203125" style="8" hidden="1" customWidth="1"/>
    <col min="20" max="20" width="31.83203125" style="8" hidden="1" customWidth="1"/>
    <col min="21" max="21" width="59.5" style="8" hidden="1" customWidth="1"/>
    <col min="22" max="22" width="8" style="8" hidden="1" customWidth="1"/>
    <col min="23" max="23" width="7.6640625" style="8" hidden="1" customWidth="1"/>
    <col min="24" max="24" width="30.83203125" style="8" hidden="1" customWidth="1"/>
    <col min="25" max="25" width="5.83203125" style="8" hidden="1" customWidth="1"/>
    <col min="26" max="30" width="4.6640625" style="8" hidden="1" customWidth="1"/>
    <col min="31" max="31" width="11.33203125" style="8" hidden="1" customWidth="1"/>
    <col min="32" max="32" width="7.1640625" style="7" hidden="1" customWidth="1"/>
    <col min="33" max="33" width="7.1640625" style="7" customWidth="1"/>
    <col min="34" max="34" width="11" style="7" customWidth="1"/>
    <col min="35" max="16384" width="9.1640625" style="8"/>
  </cols>
  <sheetData>
    <row r="1" spans="1:42" ht="15" customHeight="1" x14ac:dyDescent="0.2">
      <c r="A1" s="175" t="str">
        <f>Home!$U$8&amp;", "&amp;Home!$F$2&amp;" "&amp;Home!$H$2&amp;", "&amp;Home!$G$1&amp;" "&amp;Home!$H$1</f>
        <v>Kent, Match Number 1, Round 1</v>
      </c>
      <c r="B1" s="175"/>
      <c r="C1" s="175"/>
      <c r="D1" s="175"/>
      <c r="E1" s="175"/>
      <c r="F1" s="175"/>
      <c r="G1" s="175"/>
      <c r="H1" s="175"/>
      <c r="I1" s="175"/>
      <c r="J1" s="175"/>
      <c r="K1" s="175"/>
      <c r="L1" s="175"/>
      <c r="M1" s="175"/>
      <c r="N1" s="175"/>
      <c r="O1" s="175"/>
      <c r="P1" s="175"/>
      <c r="Q1" s="8">
        <v>1</v>
      </c>
      <c r="S1" s="6"/>
      <c r="T1" s="6" t="s">
        <v>699</v>
      </c>
      <c r="U1" s="2" t="str">
        <f>CONCATENATE(T1,"_",T2)</f>
        <v>Junior_Boys</v>
      </c>
      <c r="V1" s="8" t="str">
        <f>T1&amp;" "&amp;T2</f>
        <v>Junior Boys</v>
      </c>
      <c r="W1" s="2"/>
      <c r="X1" s="2"/>
      <c r="Y1" s="2"/>
    </row>
    <row r="2" spans="1:42" ht="25" customHeight="1" x14ac:dyDescent="0.2">
      <c r="A2" s="174" t="str">
        <f>Home!$B$1</f>
        <v>English Schools' AA Cross Country Cup 2022</v>
      </c>
      <c r="B2" s="174"/>
      <c r="C2" s="174"/>
      <c r="D2" s="174"/>
      <c r="E2" s="174"/>
      <c r="F2" s="174"/>
      <c r="G2" s="174"/>
      <c r="H2" s="174"/>
      <c r="I2" s="174"/>
      <c r="J2" s="174"/>
      <c r="K2" s="174"/>
      <c r="L2" s="174"/>
      <c r="M2" s="174"/>
      <c r="N2" s="174"/>
      <c r="O2" s="174"/>
      <c r="P2" s="174"/>
      <c r="Q2" s="8">
        <v>1</v>
      </c>
      <c r="S2" s="6"/>
      <c r="T2" s="8" t="s">
        <v>686</v>
      </c>
      <c r="V2" s="173"/>
      <c r="W2" s="173"/>
      <c r="X2" s="173"/>
      <c r="Y2" s="173"/>
    </row>
    <row r="3" spans="1:42" ht="24" customHeight="1" x14ac:dyDescent="0.2">
      <c r="A3" s="176" t="e">
        <f>Home!G1&amp;" - "&amp;Home!B2&amp;" - "&amp;Home!$U$6</f>
        <v>#VALUE!</v>
      </c>
      <c r="B3" s="176"/>
      <c r="C3" s="176"/>
      <c r="D3" s="176"/>
      <c r="E3" s="176"/>
      <c r="F3" s="176"/>
      <c r="G3" s="176"/>
      <c r="H3" s="176"/>
      <c r="I3" s="176"/>
      <c r="J3" s="176"/>
      <c r="K3" s="176"/>
      <c r="L3" s="176"/>
      <c r="M3" s="176"/>
      <c r="N3" s="176"/>
      <c r="O3" s="176"/>
      <c r="P3" s="176"/>
      <c r="Q3" s="8">
        <v>1</v>
      </c>
      <c r="S3" s="6"/>
      <c r="T3" s="6"/>
      <c r="AG3" s="184" t="s">
        <v>709</v>
      </c>
      <c r="AH3" s="180" t="s">
        <v>687</v>
      </c>
    </row>
    <row r="4" spans="1:42" ht="15" customHeight="1" x14ac:dyDescent="0.2">
      <c r="A4" s="10" t="str">
        <f>CONCATENATE(T1," ",T2)</f>
        <v>Junior Boys</v>
      </c>
      <c r="B4" s="10"/>
      <c r="C4" s="10"/>
      <c r="D4" s="10"/>
      <c r="E4" s="10"/>
      <c r="G4" s="182" t="s">
        <v>688</v>
      </c>
      <c r="H4" s="182"/>
      <c r="I4" s="182"/>
      <c r="J4" s="9">
        <v>4</v>
      </c>
      <c r="K4" s="10" t="s">
        <v>689</v>
      </c>
      <c r="L4" s="10"/>
      <c r="M4" s="10"/>
      <c r="N4" s="10"/>
      <c r="O4" s="10"/>
      <c r="P4" s="10"/>
      <c r="Q4" s="8">
        <v>1</v>
      </c>
      <c r="S4" s="6"/>
      <c r="AG4" s="184"/>
      <c r="AH4" s="180"/>
    </row>
    <row r="5" spans="1:42" s="10" customFormat="1" ht="15" customHeight="1" x14ac:dyDescent="0.2">
      <c r="A5" s="10" t="s">
        <v>690</v>
      </c>
      <c r="B5" s="183" t="s">
        <v>682</v>
      </c>
      <c r="C5" s="183"/>
      <c r="D5" s="183"/>
      <c r="E5" s="183"/>
      <c r="F5" s="183"/>
      <c r="G5" s="183"/>
      <c r="H5" s="183" t="s">
        <v>713</v>
      </c>
      <c r="I5" s="183"/>
      <c r="J5" s="183"/>
      <c r="K5" s="183"/>
      <c r="L5" s="183"/>
      <c r="M5" s="183"/>
      <c r="N5" s="183"/>
      <c r="O5" s="183"/>
      <c r="P5" s="10" t="s">
        <v>691</v>
      </c>
      <c r="Q5" s="8">
        <v>1</v>
      </c>
      <c r="R5" s="10" t="s">
        <v>690</v>
      </c>
      <c r="S5" s="2"/>
      <c r="U5" s="2"/>
      <c r="V5" s="2"/>
      <c r="W5" s="2"/>
      <c r="Y5" s="9">
        <v>1</v>
      </c>
      <c r="Z5" s="9">
        <v>2</v>
      </c>
      <c r="AA5" s="9">
        <v>3</v>
      </c>
      <c r="AB5" s="9">
        <v>4</v>
      </c>
      <c r="AC5" s="9" t="s">
        <v>692</v>
      </c>
      <c r="AF5" s="11"/>
      <c r="AG5" s="184"/>
      <c r="AH5" s="181"/>
    </row>
    <row r="6" spans="1:42" s="10" customFormat="1" ht="15" customHeight="1" x14ac:dyDescent="0.2">
      <c r="A6" s="10">
        <f t="shared" ref="A6:A69" si="0">IF(LEFT(P6,1)="D","",R6)</f>
        <v>1</v>
      </c>
      <c r="B6" s="173" t="str">
        <f ca="1">IFERROR(VLOOKUP(AG6,INDIRECT($U$1),2,0),"")</f>
        <v>Charlie Warren</v>
      </c>
      <c r="C6" s="173"/>
      <c r="D6" s="173"/>
      <c r="E6" s="173"/>
      <c r="F6" s="173"/>
      <c r="G6" s="173"/>
      <c r="H6" s="177" t="str">
        <f ca="1">IFERROR(VLOOKUP(AG6,INDIRECT($U$1),3,0),"")</f>
        <v>The Judd School, Tonbridge, Kent</v>
      </c>
      <c r="I6" s="177"/>
      <c r="J6" s="177"/>
      <c r="K6" s="177"/>
      <c r="L6" s="177"/>
      <c r="M6" s="177"/>
      <c r="N6" s="177"/>
      <c r="O6" s="177"/>
      <c r="P6" s="13">
        <f t="shared" ref="P6:P69" si="1">IF(AH6="",0,IF(LEFT(AH6,1)="D",AH6,(INT(AH6)*60+(AH6-INT(AH6))*100)/86400))</f>
        <v>7.2916666666666676E-3</v>
      </c>
      <c r="Q6" s="8">
        <f>IF(AG6="","",1)</f>
        <v>1</v>
      </c>
      <c r="R6" s="22">
        <v>1</v>
      </c>
      <c r="S6" s="14">
        <f ca="1">IF(LEFT(AG6,1)="G","",IF(LEFT(P6,1)="D","",IF(H6="","",COUNTIF($T$6:T6,T6))))</f>
        <v>1</v>
      </c>
      <c r="T6" s="14" t="str">
        <f ca="1">IF(LEFT(AG6,1)="G","",IF(LEFT(P6,1)="D","",H6))</f>
        <v>The Judd School, Tonbridge, Kent</v>
      </c>
      <c r="U6" s="15" t="str">
        <f ca="1">CONCATENATE(T6,S6)</f>
        <v>The Judd School, Tonbridge, Kent1</v>
      </c>
      <c r="V6" s="14">
        <f t="shared" ref="V6:V69" si="2">A6</f>
        <v>1</v>
      </c>
      <c r="W6" s="14">
        <f ca="1">IF($AF6="","",RANK($AF6,$AF$6:$AF$255,1))</f>
        <v>10</v>
      </c>
      <c r="X6" s="14" t="str">
        <f>IF(Home!J6=0,"",Home!J6)</f>
        <v>Bennett Memorial Diocesan School, Tunbridge Wells, Kent</v>
      </c>
      <c r="Y6" s="16">
        <f ca="1">IFERROR(VLOOKUP(CONCATENATE($X6,Y$5),$U$6:$V$255,2,0),"")</f>
        <v>35</v>
      </c>
      <c r="Z6" s="16">
        <f t="shared" ref="Y6:AB25" ca="1" si="3">IFERROR(VLOOKUP(CONCATENATE($X6,Z$5),$U$6:$V$255,2,0),"")</f>
        <v>46</v>
      </c>
      <c r="AA6" s="16">
        <f t="shared" ca="1" si="3"/>
        <v>47</v>
      </c>
      <c r="AB6" s="16">
        <f t="shared" ca="1" si="3"/>
        <v>53</v>
      </c>
      <c r="AC6" s="16">
        <f t="shared" ref="AC6:AC69" ca="1" si="4">IF(AB6="","",SUM(Y6:AB6))</f>
        <v>181</v>
      </c>
      <c r="AD6" s="14">
        <f ca="1">IF($AC6="","",RANK($AC6,$AC$6:$AC$255,1))</f>
        <v>10</v>
      </c>
      <c r="AE6" s="17">
        <f ca="1">IF($Y6="","",RANK($Y6,$Y$6:$Y$255,1)/100)</f>
        <v>0.12</v>
      </c>
      <c r="AF6" s="18">
        <f ca="1">IF(AD6="","",AD6+AE6)</f>
        <v>10.119999999999999</v>
      </c>
      <c r="AG6" s="12">
        <v>157</v>
      </c>
      <c r="AH6" s="19">
        <v>10.3</v>
      </c>
      <c r="AI6" s="178" t="s">
        <v>693</v>
      </c>
      <c r="AJ6" s="179"/>
      <c r="AK6" s="179"/>
      <c r="AL6" s="179"/>
      <c r="AM6" s="179"/>
      <c r="AN6" s="179"/>
      <c r="AO6" s="179"/>
      <c r="AP6" s="179"/>
    </row>
    <row r="7" spans="1:42" s="10" customFormat="1" ht="15" customHeight="1" x14ac:dyDescent="0.2">
      <c r="A7" s="10">
        <f t="shared" si="0"/>
        <v>2</v>
      </c>
      <c r="B7" s="173" t="str">
        <f t="shared" ref="B7:B69" ca="1" si="5">IFERROR(VLOOKUP(AG7,INDIRECT($U$1),2,0),"")</f>
        <v>Campbell South</v>
      </c>
      <c r="C7" s="173"/>
      <c r="D7" s="173"/>
      <c r="E7" s="173"/>
      <c r="F7" s="173"/>
      <c r="G7" s="173"/>
      <c r="H7" s="177" t="str">
        <f t="shared" ref="H7:H25" ca="1" si="6">IFERROR(VLOOKUP(AG7,INDIRECT($U$1),3,0),"")</f>
        <v>The Judd School, Tonbridge, Kent</v>
      </c>
      <c r="I7" s="177"/>
      <c r="J7" s="177"/>
      <c r="K7" s="177"/>
      <c r="L7" s="177"/>
      <c r="M7" s="177"/>
      <c r="N7" s="177"/>
      <c r="O7" s="177"/>
      <c r="P7" s="13">
        <f t="shared" si="1"/>
        <v>7.6041666666666671E-3</v>
      </c>
      <c r="Q7" s="8">
        <f t="shared" ref="Q7:Q70" si="7">IF(AG7="","",1)</f>
        <v>1</v>
      </c>
      <c r="R7" s="22">
        <v>2</v>
      </c>
      <c r="S7" s="14">
        <f ca="1">IF(LEFT(AG7,1)="G","",IF(LEFT(P7,1)="D","",IF(H7="","",COUNTIF($T$6:T7,T7))))</f>
        <v>2</v>
      </c>
      <c r="T7" s="14" t="str">
        <f t="shared" ref="T7:T69" ca="1" si="8">IF(LEFT(AG7,1)="G","",IF(LEFT(P7,1)="D","",H7))</f>
        <v>The Judd School, Tonbridge, Kent</v>
      </c>
      <c r="U7" s="15" t="str">
        <f t="shared" ref="U7:U70" ca="1" si="9">CONCATENATE(T7,S7)</f>
        <v>The Judd School, Tonbridge, Kent2</v>
      </c>
      <c r="V7" s="14">
        <f t="shared" si="2"/>
        <v>2</v>
      </c>
      <c r="W7" s="14" t="str">
        <f t="shared" ref="W7:W70" ca="1" si="10">IF($AF7="","",RANK($AF7,$AF$6:$AF$255,1))</f>
        <v/>
      </c>
      <c r="X7" s="14" t="str">
        <f>IF(Home!J7=0,"",Home!J7)</f>
        <v>Bromley High School, Bromley, Kent</v>
      </c>
      <c r="Y7" s="16" t="str">
        <f t="shared" ca="1" si="3"/>
        <v/>
      </c>
      <c r="Z7" s="16" t="str">
        <f t="shared" ca="1" si="3"/>
        <v/>
      </c>
      <c r="AA7" s="16" t="str">
        <f t="shared" ca="1" si="3"/>
        <v/>
      </c>
      <c r="AB7" s="16" t="str">
        <f t="shared" ca="1" si="3"/>
        <v/>
      </c>
      <c r="AC7" s="16" t="str">
        <f t="shared" ca="1" si="4"/>
        <v/>
      </c>
      <c r="AD7" s="14" t="str">
        <f t="shared" ref="AD7:AD70" ca="1" si="11">IF($AC7="","",RANK($AC7,$AC$6:$AC$255,1))</f>
        <v/>
      </c>
      <c r="AE7" s="17" t="str">
        <f t="shared" ref="AE7:AE70" ca="1" si="12">IF($Y7="","",RANK($Y7,$Y$6:$Y$255,1)/100)</f>
        <v/>
      </c>
      <c r="AF7" s="18" t="str">
        <f t="shared" ref="AF7:AF70" ca="1" si="13">IF(AD7="","",AD7+AE7)</f>
        <v/>
      </c>
      <c r="AG7" s="12">
        <v>159</v>
      </c>
      <c r="AH7" s="19">
        <v>10.57</v>
      </c>
      <c r="AI7" s="178"/>
      <c r="AJ7" s="179"/>
      <c r="AK7" s="179"/>
      <c r="AL7" s="179"/>
      <c r="AM7" s="179"/>
      <c r="AN7" s="179"/>
      <c r="AO7" s="179"/>
      <c r="AP7" s="179"/>
    </row>
    <row r="8" spans="1:42" s="10" customFormat="1" ht="15" customHeight="1" x14ac:dyDescent="0.2">
      <c r="A8" s="10">
        <f t="shared" si="0"/>
        <v>3</v>
      </c>
      <c r="B8" s="173" t="str">
        <f t="shared" ca="1" si="5"/>
        <v>Huw Morgan</v>
      </c>
      <c r="C8" s="173"/>
      <c r="D8" s="173"/>
      <c r="E8" s="173"/>
      <c r="F8" s="173"/>
      <c r="G8" s="173"/>
      <c r="H8" s="177" t="str">
        <f t="shared" ca="1" si="6"/>
        <v>Yardley Court, Tonbridge, Kent</v>
      </c>
      <c r="I8" s="177"/>
      <c r="J8" s="177"/>
      <c r="K8" s="177"/>
      <c r="L8" s="177"/>
      <c r="M8" s="177"/>
      <c r="N8" s="177"/>
      <c r="O8" s="177"/>
      <c r="P8" s="13">
        <f t="shared" si="1"/>
        <v>7.6388888888888886E-3</v>
      </c>
      <c r="Q8" s="8">
        <f t="shared" si="7"/>
        <v>1</v>
      </c>
      <c r="R8" s="22">
        <v>3</v>
      </c>
      <c r="S8" s="14">
        <f ca="1">IF(LEFT(AG8,1)="G","",IF(LEFT(P8,1)="D","",IF(H8="","",COUNTIF($T$6:T8,T8))))</f>
        <v>1</v>
      </c>
      <c r="T8" s="14" t="str">
        <f ca="1">IF(LEFT(AG8,1)="G","",IF(LEFT(P8,1)="D","",H8))</f>
        <v>Yardley Court, Tonbridge, Kent</v>
      </c>
      <c r="U8" s="15" t="str">
        <f t="shared" ca="1" si="9"/>
        <v>Yardley Court, Tonbridge, Kent1</v>
      </c>
      <c r="V8" s="14">
        <f t="shared" si="2"/>
        <v>3</v>
      </c>
      <c r="W8" s="14" t="str">
        <f t="shared" ca="1" si="10"/>
        <v/>
      </c>
      <c r="X8" s="14" t="str">
        <f>IF(Home!J8=0,"",Home!J8)</f>
        <v>Bullers Wood School, Chislehurst, Kent</v>
      </c>
      <c r="Y8" s="16" t="str">
        <f t="shared" ca="1" si="3"/>
        <v/>
      </c>
      <c r="Z8" s="16" t="str">
        <f t="shared" ca="1" si="3"/>
        <v/>
      </c>
      <c r="AA8" s="16" t="str">
        <f t="shared" ca="1" si="3"/>
        <v/>
      </c>
      <c r="AB8" s="16" t="str">
        <f t="shared" ca="1" si="3"/>
        <v/>
      </c>
      <c r="AC8" s="16" t="str">
        <f t="shared" ca="1" si="4"/>
        <v/>
      </c>
      <c r="AD8" s="14" t="str">
        <f t="shared" ca="1" si="11"/>
        <v/>
      </c>
      <c r="AE8" s="17" t="str">
        <f ca="1">IF($Y8="","",RANK($Y8,$Y$6:$Y$255,1)/100)</f>
        <v/>
      </c>
      <c r="AF8" s="18" t="str">
        <f ca="1">IF(AD8="","",AD8+AE8)</f>
        <v/>
      </c>
      <c r="AG8" s="12">
        <v>242</v>
      </c>
      <c r="AH8" s="19">
        <v>11</v>
      </c>
    </row>
    <row r="9" spans="1:42" s="10" customFormat="1" ht="15" customHeight="1" x14ac:dyDescent="0.2">
      <c r="A9" s="10">
        <f t="shared" si="0"/>
        <v>4</v>
      </c>
      <c r="B9" s="173" t="str">
        <f t="shared" ca="1" si="5"/>
        <v>Anthony Adeoti</v>
      </c>
      <c r="C9" s="173"/>
      <c r="D9" s="173"/>
      <c r="E9" s="173"/>
      <c r="F9" s="173"/>
      <c r="G9" s="173"/>
      <c r="H9" s="177" t="str">
        <f t="shared" ca="1" si="6"/>
        <v>Darrick Wood School, Orpington, Kent</v>
      </c>
      <c r="I9" s="177"/>
      <c r="J9" s="177"/>
      <c r="K9" s="177"/>
      <c r="L9" s="177"/>
      <c r="M9" s="177"/>
      <c r="N9" s="177"/>
      <c r="O9" s="177"/>
      <c r="P9" s="13">
        <f t="shared" si="1"/>
        <v>7.6967592592592608E-3</v>
      </c>
      <c r="Q9" s="8">
        <f t="shared" si="7"/>
        <v>1</v>
      </c>
      <c r="R9" s="22">
        <v>4</v>
      </c>
      <c r="S9" s="14">
        <f ca="1">IF(LEFT(AG9,1)="G","",IF(LEFT(P9,1)="D","",IF(H9="","",COUNTIF($T$6:T9,T9))))</f>
        <v>1</v>
      </c>
      <c r="T9" s="14" t="str">
        <f t="shared" ca="1" si="8"/>
        <v>Darrick Wood School, Orpington, Kent</v>
      </c>
      <c r="U9" s="15" t="str">
        <f t="shared" ca="1" si="9"/>
        <v>Darrick Wood School, Orpington, Kent1</v>
      </c>
      <c r="V9" s="14">
        <f t="shared" si="2"/>
        <v>4</v>
      </c>
      <c r="W9" s="14" t="str">
        <f t="shared" ca="1" si="10"/>
        <v/>
      </c>
      <c r="X9" s="14" t="str">
        <f>IF(Home!J9=0,"",Home!J9)</f>
        <v>Chislehurst and Sidcup Grammar School, Sidcup, Kent</v>
      </c>
      <c r="Y9" s="16">
        <f t="shared" ca="1" si="3"/>
        <v>13</v>
      </c>
      <c r="Z9" s="16">
        <f t="shared" ca="1" si="3"/>
        <v>15</v>
      </c>
      <c r="AA9" s="16">
        <f t="shared" ca="1" si="3"/>
        <v>37</v>
      </c>
      <c r="AB9" s="16" t="str">
        <f t="shared" ca="1" si="3"/>
        <v/>
      </c>
      <c r="AC9" s="16" t="str">
        <f t="shared" ca="1" si="4"/>
        <v/>
      </c>
      <c r="AD9" s="14" t="str">
        <f t="shared" ca="1" si="11"/>
        <v/>
      </c>
      <c r="AE9" s="17">
        <f t="shared" ca="1" si="12"/>
        <v>0.05</v>
      </c>
      <c r="AF9" s="18" t="str">
        <f t="shared" ca="1" si="13"/>
        <v/>
      </c>
      <c r="AG9" s="12">
        <v>61</v>
      </c>
      <c r="AH9" s="19">
        <v>11.05</v>
      </c>
    </row>
    <row r="10" spans="1:42" s="10" customFormat="1" ht="15" customHeight="1" x14ac:dyDescent="0.2">
      <c r="A10" s="10">
        <f t="shared" si="0"/>
        <v>5</v>
      </c>
      <c r="B10" s="173" t="str">
        <f t="shared" ca="1" si="5"/>
        <v>Luca Szumilewicz</v>
      </c>
      <c r="C10" s="173"/>
      <c r="D10" s="173"/>
      <c r="E10" s="173"/>
      <c r="F10" s="173"/>
      <c r="G10" s="173"/>
      <c r="H10" s="177" t="str">
        <f t="shared" ca="1" si="6"/>
        <v>The Judd School, Tonbridge, Kent</v>
      </c>
      <c r="I10" s="177"/>
      <c r="J10" s="177"/>
      <c r="K10" s="177"/>
      <c r="L10" s="177"/>
      <c r="M10" s="177"/>
      <c r="N10" s="177"/>
      <c r="O10" s="177"/>
      <c r="P10" s="13">
        <f t="shared" si="1"/>
        <v>7.7199074074074071E-3</v>
      </c>
      <c r="Q10" s="8">
        <f t="shared" si="7"/>
        <v>1</v>
      </c>
      <c r="R10" s="22">
        <v>5</v>
      </c>
      <c r="S10" s="14">
        <f ca="1">IF(LEFT(AG10,1)="G","",IF(LEFT(P10,1)="D","",IF(H10="","",COUNTIF($T$6:T10,T10))))</f>
        <v>3</v>
      </c>
      <c r="T10" s="14" t="str">
        <f t="shared" ca="1" si="8"/>
        <v>The Judd School, Tonbridge, Kent</v>
      </c>
      <c r="U10" s="15" t="str">
        <f t="shared" ca="1" si="9"/>
        <v>The Judd School, Tonbridge, Kent3</v>
      </c>
      <c r="V10" s="14">
        <f t="shared" si="2"/>
        <v>5</v>
      </c>
      <c r="W10" s="14">
        <f t="shared" ca="1" si="10"/>
        <v>8</v>
      </c>
      <c r="X10" s="14" t="str">
        <f>IF(Home!J10=0,"",Home!J10)</f>
        <v>Cranbrook School, Cranbrook, Kent</v>
      </c>
      <c r="Y10" s="16">
        <f t="shared" ca="1" si="3"/>
        <v>8</v>
      </c>
      <c r="Z10" s="16">
        <f t="shared" ca="1" si="3"/>
        <v>28</v>
      </c>
      <c r="AA10" s="16">
        <f t="shared" ca="1" si="3"/>
        <v>50</v>
      </c>
      <c r="AB10" s="16">
        <f t="shared" ca="1" si="3"/>
        <v>52</v>
      </c>
      <c r="AC10" s="16">
        <f t="shared" ca="1" si="4"/>
        <v>138</v>
      </c>
      <c r="AD10" s="14">
        <f t="shared" ca="1" si="11"/>
        <v>8</v>
      </c>
      <c r="AE10" s="17">
        <f t="shared" ca="1" si="12"/>
        <v>0.04</v>
      </c>
      <c r="AF10" s="18">
        <f t="shared" ca="1" si="13"/>
        <v>8.0399999999999991</v>
      </c>
      <c r="AG10" s="12">
        <v>158</v>
      </c>
      <c r="AH10" s="19">
        <v>11.07</v>
      </c>
    </row>
    <row r="11" spans="1:42" s="10" customFormat="1" ht="15" customHeight="1" x14ac:dyDescent="0.2">
      <c r="A11" s="10">
        <f t="shared" si="0"/>
        <v>6</v>
      </c>
      <c r="B11" s="173" t="str">
        <f t="shared" ca="1" si="5"/>
        <v>Harry Lawrence</v>
      </c>
      <c r="C11" s="173"/>
      <c r="D11" s="173"/>
      <c r="E11" s="173"/>
      <c r="F11" s="173"/>
      <c r="G11" s="173"/>
      <c r="H11" s="177" t="str">
        <f ca="1">IFERROR(VLOOKUP(AG11,INDIRECT($U$1),3,0),"")</f>
        <v>The Judd School, Tonbridge, Kent</v>
      </c>
      <c r="I11" s="177"/>
      <c r="J11" s="177"/>
      <c r="K11" s="177"/>
      <c r="L11" s="177"/>
      <c r="M11" s="177"/>
      <c r="N11" s="177"/>
      <c r="O11" s="177"/>
      <c r="P11" s="13">
        <f t="shared" si="1"/>
        <v>7.7777777777777767E-3</v>
      </c>
      <c r="Q11" s="8">
        <f t="shared" si="7"/>
        <v>1</v>
      </c>
      <c r="R11" s="22">
        <v>6</v>
      </c>
      <c r="S11" s="14">
        <f ca="1">IF(LEFT(AG11,1)="G","",IF(LEFT(P11,1)="D","",IF(H11="","",COUNTIF($T$6:T11,T11))))</f>
        <v>4</v>
      </c>
      <c r="T11" s="14" t="str">
        <f t="shared" ca="1" si="8"/>
        <v>The Judd School, Tonbridge, Kent</v>
      </c>
      <c r="U11" s="15" t="str">
        <f t="shared" ca="1" si="9"/>
        <v>The Judd School, Tonbridge, Kent4</v>
      </c>
      <c r="V11" s="14">
        <f t="shared" si="2"/>
        <v>6</v>
      </c>
      <c r="W11" s="14">
        <f t="shared" ca="1" si="10"/>
        <v>6</v>
      </c>
      <c r="X11" s="14" t="str">
        <f>IF(Home!J11=0,"",Home!J11)</f>
        <v>Darrick Wood School, Orpington, Kent</v>
      </c>
      <c r="Y11" s="16">
        <f t="shared" ca="1" si="3"/>
        <v>4</v>
      </c>
      <c r="Z11" s="16">
        <f t="shared" ca="1" si="3"/>
        <v>29</v>
      </c>
      <c r="AA11" s="16">
        <f t="shared" ca="1" si="3"/>
        <v>33</v>
      </c>
      <c r="AB11" s="16">
        <f t="shared" ca="1" si="3"/>
        <v>41</v>
      </c>
      <c r="AC11" s="16">
        <f t="shared" ca="1" si="4"/>
        <v>107</v>
      </c>
      <c r="AD11" s="14">
        <f t="shared" ca="1" si="11"/>
        <v>6</v>
      </c>
      <c r="AE11" s="17">
        <f t="shared" ca="1" si="12"/>
        <v>0.03</v>
      </c>
      <c r="AF11" s="18">
        <f t="shared" ca="1" si="13"/>
        <v>6.03</v>
      </c>
      <c r="AG11" s="12">
        <v>161</v>
      </c>
      <c r="AH11" s="19">
        <v>11.12</v>
      </c>
    </row>
    <row r="12" spans="1:42" s="10" customFormat="1" ht="15" customHeight="1" x14ac:dyDescent="0.2">
      <c r="A12" s="10">
        <f t="shared" si="0"/>
        <v>7</v>
      </c>
      <c r="B12" s="173" t="str">
        <f t="shared" ca="1" si="5"/>
        <v>William Bromley</v>
      </c>
      <c r="C12" s="173"/>
      <c r="D12" s="173"/>
      <c r="E12" s="173"/>
      <c r="F12" s="173"/>
      <c r="G12" s="173"/>
      <c r="H12" s="177" t="str">
        <f t="shared" ca="1" si="6"/>
        <v>Yardley Court, Tonbridge, Kent</v>
      </c>
      <c r="I12" s="177"/>
      <c r="J12" s="177"/>
      <c r="K12" s="177"/>
      <c r="L12" s="177"/>
      <c r="M12" s="177"/>
      <c r="N12" s="177"/>
      <c r="O12" s="177"/>
      <c r="P12" s="13">
        <f t="shared" si="1"/>
        <v>7.8240740740740736E-3</v>
      </c>
      <c r="Q12" s="8">
        <f t="shared" si="7"/>
        <v>1</v>
      </c>
      <c r="R12" s="22">
        <v>7</v>
      </c>
      <c r="S12" s="14">
        <f ca="1">IF(LEFT(AG12,1)="G","",IF(LEFT(P12,1)="D","",IF(H12="","",COUNTIF($T$6:T12,T12))))</f>
        <v>2</v>
      </c>
      <c r="T12" s="14" t="str">
        <f t="shared" ca="1" si="8"/>
        <v>Yardley Court, Tonbridge, Kent</v>
      </c>
      <c r="U12" s="15" t="str">
        <f t="shared" ca="1" si="9"/>
        <v>Yardley Court, Tonbridge, Kent2</v>
      </c>
      <c r="V12" s="14">
        <f t="shared" si="2"/>
        <v>7</v>
      </c>
      <c r="W12" s="14">
        <f t="shared" ca="1" si="10"/>
        <v>3</v>
      </c>
      <c r="X12" s="14" t="str">
        <f>IF(Home!J12=0,"",Home!J12)</f>
        <v>Dartford Grammar School, Dartford, Kent</v>
      </c>
      <c r="Y12" s="16">
        <f t="shared" ca="1" si="3"/>
        <v>17</v>
      </c>
      <c r="Z12" s="16">
        <f t="shared" ca="1" si="3"/>
        <v>19</v>
      </c>
      <c r="AA12" s="16">
        <f t="shared" ca="1" si="3"/>
        <v>24</v>
      </c>
      <c r="AB12" s="16">
        <f t="shared" ca="1" si="3"/>
        <v>25</v>
      </c>
      <c r="AC12" s="16">
        <f t="shared" ca="1" si="4"/>
        <v>85</v>
      </c>
      <c r="AD12" s="14">
        <f t="shared" ca="1" si="11"/>
        <v>3</v>
      </c>
      <c r="AE12" s="17">
        <f t="shared" ca="1" si="12"/>
        <v>0.08</v>
      </c>
      <c r="AF12" s="18">
        <f t="shared" ca="1" si="13"/>
        <v>3.08</v>
      </c>
      <c r="AG12" s="12">
        <v>244</v>
      </c>
      <c r="AH12" s="19">
        <v>11.16</v>
      </c>
    </row>
    <row r="13" spans="1:42" s="10" customFormat="1" ht="15" customHeight="1" x14ac:dyDescent="0.2">
      <c r="A13" s="10">
        <f t="shared" si="0"/>
        <v>8</v>
      </c>
      <c r="B13" s="173" t="str">
        <f t="shared" ca="1" si="5"/>
        <v>Noah Preston</v>
      </c>
      <c r="C13" s="173"/>
      <c r="D13" s="173"/>
      <c r="E13" s="173"/>
      <c r="F13" s="173"/>
      <c r="G13" s="173"/>
      <c r="H13" s="177" t="str">
        <f t="shared" ca="1" si="6"/>
        <v>Cranbrook School, Cranbrook, Kent</v>
      </c>
      <c r="I13" s="177"/>
      <c r="J13" s="177"/>
      <c r="K13" s="177"/>
      <c r="L13" s="177"/>
      <c r="M13" s="177"/>
      <c r="N13" s="177"/>
      <c r="O13" s="177"/>
      <c r="P13" s="13">
        <f t="shared" si="1"/>
        <v>7.858796296296296E-3</v>
      </c>
      <c r="Q13" s="8">
        <f t="shared" si="7"/>
        <v>1</v>
      </c>
      <c r="R13" s="22">
        <v>8</v>
      </c>
      <c r="S13" s="14">
        <f ca="1">IF(LEFT(AG13,1)="G","",IF(LEFT(P13,1)="D","",IF(H13="","",COUNTIF($T$6:T13,T13))))</f>
        <v>1</v>
      </c>
      <c r="T13" s="14" t="str">
        <f t="shared" ca="1" si="8"/>
        <v>Cranbrook School, Cranbrook, Kent</v>
      </c>
      <c r="U13" s="15" t="str">
        <f t="shared" ca="1" si="9"/>
        <v>Cranbrook School, Cranbrook, Kent1</v>
      </c>
      <c r="V13" s="14">
        <f t="shared" si="2"/>
        <v>8</v>
      </c>
      <c r="W13" s="14" t="str">
        <f t="shared" ca="1" si="10"/>
        <v/>
      </c>
      <c r="X13" s="14" t="str">
        <f>IF(Home!J13=0,"",Home!J13)</f>
        <v>Dover Grammar School for Boys, Dover, Kent</v>
      </c>
      <c r="Y13" s="16" t="str">
        <f t="shared" ca="1" si="3"/>
        <v/>
      </c>
      <c r="Z13" s="16" t="str">
        <f t="shared" ca="1" si="3"/>
        <v/>
      </c>
      <c r="AA13" s="16" t="str">
        <f t="shared" ca="1" si="3"/>
        <v/>
      </c>
      <c r="AB13" s="16" t="str">
        <f t="shared" ca="1" si="3"/>
        <v/>
      </c>
      <c r="AC13" s="16" t="str">
        <f t="shared" ca="1" si="4"/>
        <v/>
      </c>
      <c r="AD13" s="14" t="str">
        <f t="shared" ca="1" si="11"/>
        <v/>
      </c>
      <c r="AE13" s="17" t="str">
        <f t="shared" ca="1" si="12"/>
        <v/>
      </c>
      <c r="AF13" s="18" t="str">
        <f t="shared" ca="1" si="13"/>
        <v/>
      </c>
      <c r="AG13" s="12">
        <v>49</v>
      </c>
      <c r="AH13" s="19">
        <v>11.19</v>
      </c>
    </row>
    <row r="14" spans="1:42" s="10" customFormat="1" ht="15" customHeight="1" x14ac:dyDescent="0.2">
      <c r="A14" s="10">
        <f t="shared" si="0"/>
        <v>9</v>
      </c>
      <c r="B14" s="173" t="str">
        <f t="shared" ca="1" si="5"/>
        <v>Sebastian Bailey</v>
      </c>
      <c r="C14" s="173"/>
      <c r="D14" s="173"/>
      <c r="E14" s="173"/>
      <c r="F14" s="173"/>
      <c r="G14" s="173"/>
      <c r="H14" s="177" t="str">
        <f t="shared" ca="1" si="6"/>
        <v>Yardley Court, Tonbridge, Kent</v>
      </c>
      <c r="I14" s="177"/>
      <c r="J14" s="177"/>
      <c r="K14" s="177"/>
      <c r="L14" s="177"/>
      <c r="M14" s="177"/>
      <c r="N14" s="177"/>
      <c r="O14" s="177"/>
      <c r="P14" s="13">
        <f t="shared" si="1"/>
        <v>7.8819444444444466E-3</v>
      </c>
      <c r="Q14" s="8">
        <f t="shared" si="7"/>
        <v>1</v>
      </c>
      <c r="R14" s="22">
        <v>9</v>
      </c>
      <c r="S14" s="14">
        <f ca="1">IF(LEFT(AG14,1)="G","",IF(LEFT(P14,1)="D","",IF(H14="","",COUNTIF($T$6:T14,T14))))</f>
        <v>3</v>
      </c>
      <c r="T14" s="14" t="str">
        <f t="shared" ca="1" si="8"/>
        <v>Yardley Court, Tonbridge, Kent</v>
      </c>
      <c r="U14" s="15" t="str">
        <f t="shared" ca="1" si="9"/>
        <v>Yardley Court, Tonbridge, Kent3</v>
      </c>
      <c r="V14" s="14">
        <f t="shared" si="2"/>
        <v>9</v>
      </c>
      <c r="W14" s="14">
        <f t="shared" ca="1" si="10"/>
        <v>7</v>
      </c>
      <c r="X14" s="14" t="str">
        <f>IF(Home!J14=0,"",Home!J14)</f>
        <v>Kent College (Canterbury), Canterbury, Kent</v>
      </c>
      <c r="Y14" s="16">
        <f t="shared" ca="1" si="3"/>
        <v>22</v>
      </c>
      <c r="Z14" s="16">
        <f t="shared" ca="1" si="3"/>
        <v>23</v>
      </c>
      <c r="AA14" s="16">
        <f t="shared" ca="1" si="3"/>
        <v>36</v>
      </c>
      <c r="AB14" s="16">
        <f t="shared" ca="1" si="3"/>
        <v>43</v>
      </c>
      <c r="AC14" s="16">
        <f t="shared" ca="1" si="4"/>
        <v>124</v>
      </c>
      <c r="AD14" s="14">
        <f t="shared" ca="1" si="11"/>
        <v>7</v>
      </c>
      <c r="AE14" s="17">
        <f t="shared" ca="1" si="12"/>
        <v>0.1</v>
      </c>
      <c r="AF14" s="18">
        <f t="shared" ca="1" si="13"/>
        <v>7.1</v>
      </c>
      <c r="AG14" s="12">
        <v>241</v>
      </c>
      <c r="AH14" s="19">
        <v>11.21</v>
      </c>
    </row>
    <row r="15" spans="1:42" s="10" customFormat="1" ht="15" customHeight="1" x14ac:dyDescent="0.2">
      <c r="A15" s="10">
        <f t="shared" si="0"/>
        <v>10</v>
      </c>
      <c r="B15" s="173" t="str">
        <f t="shared" ca="1" si="5"/>
        <v>Kaito Paterson</v>
      </c>
      <c r="C15" s="173"/>
      <c r="D15" s="173"/>
      <c r="E15" s="173"/>
      <c r="F15" s="173"/>
      <c r="G15" s="173"/>
      <c r="H15" s="177" t="str">
        <f t="shared" ca="1" si="6"/>
        <v>Yardley Court, Tonbridge, Kent</v>
      </c>
      <c r="I15" s="177"/>
      <c r="J15" s="177"/>
      <c r="K15" s="177"/>
      <c r="L15" s="177"/>
      <c r="M15" s="177"/>
      <c r="N15" s="177"/>
      <c r="O15" s="177"/>
      <c r="P15" s="13">
        <f t="shared" si="1"/>
        <v>7.905092592592592E-3</v>
      </c>
      <c r="Q15" s="8">
        <f t="shared" si="7"/>
        <v>1</v>
      </c>
      <c r="R15" s="22">
        <v>10</v>
      </c>
      <c r="S15" s="14">
        <f ca="1">IF(LEFT(AG15,1)="G","",IF(LEFT(P15,1)="D","",IF(H15="","",COUNTIF($T$6:T15,T15))))</f>
        <v>4</v>
      </c>
      <c r="T15" s="14" t="str">
        <f t="shared" ca="1" si="8"/>
        <v>Yardley Court, Tonbridge, Kent</v>
      </c>
      <c r="U15" s="15" t="str">
        <f t="shared" ca="1" si="9"/>
        <v>Yardley Court, Tonbridge, Kent4</v>
      </c>
      <c r="V15" s="14">
        <f t="shared" si="2"/>
        <v>10</v>
      </c>
      <c r="W15" s="14" t="str">
        <f t="shared" ca="1" si="10"/>
        <v/>
      </c>
      <c r="X15" s="14" t="str">
        <f>IF(Home!J15=0,"",Home!J15)</f>
        <v>Kent College Pembury, Pembury, Kent</v>
      </c>
      <c r="Y15" s="16" t="str">
        <f t="shared" ca="1" si="3"/>
        <v/>
      </c>
      <c r="Z15" s="16" t="str">
        <f t="shared" ca="1" si="3"/>
        <v/>
      </c>
      <c r="AA15" s="16" t="str">
        <f t="shared" ca="1" si="3"/>
        <v/>
      </c>
      <c r="AB15" s="16" t="str">
        <f t="shared" ca="1" si="3"/>
        <v/>
      </c>
      <c r="AC15" s="16" t="str">
        <f t="shared" ca="1" si="4"/>
        <v/>
      </c>
      <c r="AD15" s="14" t="str">
        <f t="shared" ca="1" si="11"/>
        <v/>
      </c>
      <c r="AE15" s="17" t="str">
        <f t="shared" ca="1" si="12"/>
        <v/>
      </c>
      <c r="AF15" s="18" t="str">
        <f t="shared" ca="1" si="13"/>
        <v/>
      </c>
      <c r="AG15" s="12">
        <v>243</v>
      </c>
      <c r="AH15" s="19">
        <v>11.23</v>
      </c>
    </row>
    <row r="16" spans="1:42" s="10" customFormat="1" ht="15" customHeight="1" x14ac:dyDescent="0.2">
      <c r="A16" s="10">
        <f t="shared" si="0"/>
        <v>11</v>
      </c>
      <c r="B16" s="173" t="str">
        <f t="shared" ca="1" si="5"/>
        <v>Arthur Munt</v>
      </c>
      <c r="C16" s="173"/>
      <c r="D16" s="173"/>
      <c r="E16" s="173"/>
      <c r="F16" s="173"/>
      <c r="G16" s="173"/>
      <c r="H16" s="177" t="str">
        <f t="shared" ca="1" si="6"/>
        <v>The Judd School, Tonbridge, Kent</v>
      </c>
      <c r="I16" s="177"/>
      <c r="J16" s="177"/>
      <c r="K16" s="177"/>
      <c r="L16" s="177"/>
      <c r="M16" s="177"/>
      <c r="N16" s="177"/>
      <c r="O16" s="177"/>
      <c r="P16" s="13">
        <f t="shared" si="1"/>
        <v>7.9745370370370352E-3</v>
      </c>
      <c r="Q16" s="8">
        <f t="shared" si="7"/>
        <v>1</v>
      </c>
      <c r="R16" s="22">
        <v>11</v>
      </c>
      <c r="S16" s="14">
        <f ca="1">IF(LEFT(AG16,1)="G","",IF(LEFT(P16,1)="D","",IF(H16="","",COUNTIF($T$6:T16,T16))))</f>
        <v>5</v>
      </c>
      <c r="T16" s="14" t="str">
        <f t="shared" ca="1" si="8"/>
        <v>The Judd School, Tonbridge, Kent</v>
      </c>
      <c r="U16" s="15" t="str">
        <f t="shared" ca="1" si="9"/>
        <v>The Judd School, Tonbridge, Kent5</v>
      </c>
      <c r="V16" s="14">
        <f t="shared" si="2"/>
        <v>11</v>
      </c>
      <c r="W16" s="14" t="str">
        <f t="shared" ca="1" si="10"/>
        <v/>
      </c>
      <c r="X16" s="14" t="str">
        <f>IF(Home!J16=0,"",Home!J16)</f>
        <v>Langley Park School for Boys, Beckenham, Kent</v>
      </c>
      <c r="Y16" s="16" t="str">
        <f t="shared" ca="1" si="3"/>
        <v/>
      </c>
      <c r="Z16" s="16" t="str">
        <f t="shared" ca="1" si="3"/>
        <v/>
      </c>
      <c r="AA16" s="16" t="str">
        <f t="shared" ca="1" si="3"/>
        <v/>
      </c>
      <c r="AB16" s="16" t="str">
        <f t="shared" ca="1" si="3"/>
        <v/>
      </c>
      <c r="AC16" s="16" t="str">
        <f t="shared" ca="1" si="4"/>
        <v/>
      </c>
      <c r="AD16" s="14" t="str">
        <f t="shared" ca="1" si="11"/>
        <v/>
      </c>
      <c r="AE16" s="17" t="str">
        <f t="shared" ca="1" si="12"/>
        <v/>
      </c>
      <c r="AF16" s="18" t="str">
        <f t="shared" ca="1" si="13"/>
        <v/>
      </c>
      <c r="AG16" s="12">
        <v>162</v>
      </c>
      <c r="AH16" s="19">
        <v>11.29</v>
      </c>
    </row>
    <row r="17" spans="1:34" s="10" customFormat="1" ht="15" customHeight="1" x14ac:dyDescent="0.2">
      <c r="A17" s="10">
        <f t="shared" si="0"/>
        <v>12</v>
      </c>
      <c r="B17" s="173" t="str">
        <f t="shared" ca="1" si="5"/>
        <v>Jamie Rogers</v>
      </c>
      <c r="C17" s="173"/>
      <c r="D17" s="173"/>
      <c r="E17" s="173"/>
      <c r="F17" s="173"/>
      <c r="G17" s="173"/>
      <c r="H17" s="177" t="str">
        <f t="shared" ca="1" si="6"/>
        <v>The Judd School, Tonbridge, Kent</v>
      </c>
      <c r="I17" s="177"/>
      <c r="J17" s="177"/>
      <c r="K17" s="177"/>
      <c r="L17" s="177"/>
      <c r="M17" s="177"/>
      <c r="N17" s="177"/>
      <c r="O17" s="177"/>
      <c r="P17" s="13">
        <f t="shared" si="1"/>
        <v>7.9976851851851858E-3</v>
      </c>
      <c r="Q17" s="8">
        <f t="shared" si="7"/>
        <v>1</v>
      </c>
      <c r="R17" s="22">
        <v>12</v>
      </c>
      <c r="S17" s="14">
        <f ca="1">IF(LEFT(AG17,1)="G","",IF(LEFT(P17,1)="D","",IF(H17="","",COUNTIF($T$6:T17,T17))))</f>
        <v>6</v>
      </c>
      <c r="T17" s="14" t="str">
        <f t="shared" ca="1" si="8"/>
        <v>The Judd School, Tonbridge, Kent</v>
      </c>
      <c r="U17" s="15" t="str">
        <f t="shared" ca="1" si="9"/>
        <v>The Judd School, Tonbridge, Kent6</v>
      </c>
      <c r="V17" s="14">
        <f t="shared" si="2"/>
        <v>12</v>
      </c>
      <c r="W17" s="14">
        <f t="shared" ca="1" si="10"/>
        <v>9</v>
      </c>
      <c r="X17" s="14" t="str">
        <f>IF(Home!J17=0,"",Home!J17)</f>
        <v>Maidstone Grammar School, Maidstone, Kent</v>
      </c>
      <c r="Y17" s="16">
        <f t="shared" ca="1" si="3"/>
        <v>18</v>
      </c>
      <c r="Z17" s="16">
        <f t="shared" ca="1" si="3"/>
        <v>42</v>
      </c>
      <c r="AA17" s="16">
        <f t="shared" ca="1" si="3"/>
        <v>45</v>
      </c>
      <c r="AB17" s="16">
        <f t="shared" ca="1" si="3"/>
        <v>55</v>
      </c>
      <c r="AC17" s="16">
        <f t="shared" ca="1" si="4"/>
        <v>160</v>
      </c>
      <c r="AD17" s="14">
        <f t="shared" ca="1" si="11"/>
        <v>9</v>
      </c>
      <c r="AE17" s="17">
        <f t="shared" ca="1" si="12"/>
        <v>0.09</v>
      </c>
      <c r="AF17" s="18">
        <f t="shared" ca="1" si="13"/>
        <v>9.09</v>
      </c>
      <c r="AG17" s="12">
        <v>160</v>
      </c>
      <c r="AH17" s="19">
        <v>11.31</v>
      </c>
    </row>
    <row r="18" spans="1:34" s="10" customFormat="1" ht="15" customHeight="1" x14ac:dyDescent="0.2">
      <c r="A18" s="10">
        <f t="shared" si="0"/>
        <v>13</v>
      </c>
      <c r="B18" s="173" t="str">
        <f t="shared" ca="1" si="5"/>
        <v>Jacob Condron</v>
      </c>
      <c r="C18" s="173"/>
      <c r="D18" s="173"/>
      <c r="E18" s="173"/>
      <c r="F18" s="173"/>
      <c r="G18" s="173"/>
      <c r="H18" s="177" t="str">
        <f t="shared" ca="1" si="6"/>
        <v>Chislehurst and Sidcup Grammar School, Sidcup, Kent</v>
      </c>
      <c r="I18" s="177"/>
      <c r="J18" s="177"/>
      <c r="K18" s="177"/>
      <c r="L18" s="177"/>
      <c r="M18" s="177"/>
      <c r="N18" s="177"/>
      <c r="O18" s="177"/>
      <c r="P18" s="13">
        <f t="shared" si="1"/>
        <v>8.0092592592592594E-3</v>
      </c>
      <c r="Q18" s="8">
        <f t="shared" si="7"/>
        <v>1</v>
      </c>
      <c r="R18" s="22">
        <v>13</v>
      </c>
      <c r="S18" s="14">
        <f ca="1">IF(LEFT(AG18,1)="G","",IF(LEFT(P18,1)="D","",IF(H18="","",COUNTIF($T$6:T18,T18))))</f>
        <v>1</v>
      </c>
      <c r="T18" s="14" t="str">
        <f t="shared" ca="1" si="8"/>
        <v>Chislehurst and Sidcup Grammar School, Sidcup, Kent</v>
      </c>
      <c r="U18" s="15" t="str">
        <f t="shared" ca="1" si="9"/>
        <v>Chislehurst and Sidcup Grammar School, Sidcup, Kent1</v>
      </c>
      <c r="V18" s="14">
        <f t="shared" si="2"/>
        <v>13</v>
      </c>
      <c r="W18" s="14">
        <f t="shared" ca="1" si="10"/>
        <v>5</v>
      </c>
      <c r="X18" s="14" t="str">
        <f>IF(Home!J18=0,"",Home!J18)</f>
        <v>Sevenoaks School, Sevenoaks, Kent</v>
      </c>
      <c r="Y18" s="16">
        <f t="shared" ca="1" si="3"/>
        <v>16</v>
      </c>
      <c r="Z18" s="16">
        <f t="shared" ca="1" si="3"/>
        <v>20</v>
      </c>
      <c r="AA18" s="16">
        <f t="shared" ca="1" si="3"/>
        <v>30</v>
      </c>
      <c r="AB18" s="16">
        <f t="shared" ca="1" si="3"/>
        <v>32</v>
      </c>
      <c r="AC18" s="16">
        <f t="shared" ca="1" si="4"/>
        <v>98</v>
      </c>
      <c r="AD18" s="14">
        <f t="shared" ca="1" si="11"/>
        <v>5</v>
      </c>
      <c r="AE18" s="17">
        <f t="shared" ca="1" si="12"/>
        <v>7.0000000000000007E-2</v>
      </c>
      <c r="AF18" s="18">
        <f t="shared" ca="1" si="13"/>
        <v>5.07</v>
      </c>
      <c r="AG18" s="12">
        <v>39</v>
      </c>
      <c r="AH18" s="19">
        <v>11.32</v>
      </c>
    </row>
    <row r="19" spans="1:34" s="10" customFormat="1" ht="15" customHeight="1" x14ac:dyDescent="0.2">
      <c r="A19" s="10">
        <f t="shared" si="0"/>
        <v>14</v>
      </c>
      <c r="B19" s="173" t="str">
        <f t="shared" ca="1" si="5"/>
        <v>Harry Wrigley</v>
      </c>
      <c r="C19" s="173"/>
      <c r="D19" s="173"/>
      <c r="E19" s="173"/>
      <c r="F19" s="173"/>
      <c r="G19" s="173"/>
      <c r="H19" s="177" t="str">
        <f t="shared" ca="1" si="6"/>
        <v>The Skinners' School, Tunbridge Wells, Kent</v>
      </c>
      <c r="I19" s="177"/>
      <c r="J19" s="177"/>
      <c r="K19" s="177"/>
      <c r="L19" s="177"/>
      <c r="M19" s="177"/>
      <c r="N19" s="177"/>
      <c r="O19" s="177"/>
      <c r="P19" s="13">
        <f t="shared" si="1"/>
        <v>8.067129629629629E-3</v>
      </c>
      <c r="Q19" s="8">
        <f t="shared" si="7"/>
        <v>1</v>
      </c>
      <c r="R19" s="22">
        <v>14</v>
      </c>
      <c r="S19" s="14">
        <f ca="1">IF(LEFT(AG19,1)="G","",IF(LEFT(P19,1)="D","",IF(H19="","",COUNTIF($T$6:T19,T19))))</f>
        <v>1</v>
      </c>
      <c r="T19" s="14" t="str">
        <f t="shared" ca="1" si="8"/>
        <v>The Skinners' School, Tunbridge Wells, Kent</v>
      </c>
      <c r="U19" s="15" t="str">
        <f t="shared" ca="1" si="9"/>
        <v>The Skinners' School, Tunbridge Wells, Kent1</v>
      </c>
      <c r="V19" s="14">
        <f t="shared" si="2"/>
        <v>14</v>
      </c>
      <c r="W19" s="14">
        <f t="shared" ca="1" si="10"/>
        <v>1</v>
      </c>
      <c r="X19" s="14" t="str">
        <f>IF(Home!J19=0,"",Home!J19)</f>
        <v>The Judd School, Tonbridge, Kent</v>
      </c>
      <c r="Y19" s="16">
        <f t="shared" ca="1" si="3"/>
        <v>1</v>
      </c>
      <c r="Z19" s="16">
        <f t="shared" ca="1" si="3"/>
        <v>2</v>
      </c>
      <c r="AA19" s="16">
        <f t="shared" ca="1" si="3"/>
        <v>5</v>
      </c>
      <c r="AB19" s="16">
        <f t="shared" ca="1" si="3"/>
        <v>6</v>
      </c>
      <c r="AC19" s="16">
        <f t="shared" ca="1" si="4"/>
        <v>14</v>
      </c>
      <c r="AD19" s="14">
        <f t="shared" ca="1" si="11"/>
        <v>1</v>
      </c>
      <c r="AE19" s="17">
        <f t="shared" ca="1" si="12"/>
        <v>0.01</v>
      </c>
      <c r="AF19" s="18">
        <f t="shared" ca="1" si="13"/>
        <v>1.01</v>
      </c>
      <c r="AG19" s="12">
        <v>181</v>
      </c>
      <c r="AH19" s="19">
        <v>11.37</v>
      </c>
    </row>
    <row r="20" spans="1:34" s="10" customFormat="1" ht="15" customHeight="1" x14ac:dyDescent="0.2">
      <c r="A20" s="10">
        <f t="shared" si="0"/>
        <v>15</v>
      </c>
      <c r="B20" s="173" t="str">
        <f t="shared" ca="1" si="5"/>
        <v>James Bunn</v>
      </c>
      <c r="C20" s="173"/>
      <c r="D20" s="173"/>
      <c r="E20" s="173"/>
      <c r="F20" s="173"/>
      <c r="G20" s="173"/>
      <c r="H20" s="177" t="str">
        <f t="shared" ca="1" si="6"/>
        <v>Chislehurst and Sidcup Grammar School, Sidcup, Kent</v>
      </c>
      <c r="I20" s="177"/>
      <c r="J20" s="177"/>
      <c r="K20" s="177"/>
      <c r="L20" s="177"/>
      <c r="M20" s="177"/>
      <c r="N20" s="177"/>
      <c r="O20" s="177"/>
      <c r="P20" s="13">
        <f t="shared" si="1"/>
        <v>8.067129629629629E-3</v>
      </c>
      <c r="Q20" s="8">
        <f t="shared" si="7"/>
        <v>1</v>
      </c>
      <c r="R20" s="22">
        <v>15</v>
      </c>
      <c r="S20" s="14">
        <f ca="1">IF(LEFT(AG20,1)="G","",IF(LEFT(P20,1)="D","",IF(H20="","",COUNTIF($T$6:T20,T20))))</f>
        <v>2</v>
      </c>
      <c r="T20" s="14" t="str">
        <f t="shared" ca="1" si="8"/>
        <v>Chislehurst and Sidcup Grammar School, Sidcup, Kent</v>
      </c>
      <c r="U20" s="15" t="str">
        <f t="shared" ca="1" si="9"/>
        <v>Chislehurst and Sidcup Grammar School, Sidcup, Kent2</v>
      </c>
      <c r="V20" s="14">
        <f t="shared" si="2"/>
        <v>15</v>
      </c>
      <c r="W20" s="14">
        <f t="shared" ca="1" si="10"/>
        <v>11</v>
      </c>
      <c r="X20" s="14" t="str">
        <f>IF(Home!J20=0,"",Home!J20)</f>
        <v>The New Beacon School, Sevenoaks, Kent</v>
      </c>
      <c r="Y20" s="16">
        <f t="shared" ca="1" si="3"/>
        <v>34</v>
      </c>
      <c r="Z20" s="16">
        <f t="shared" ca="1" si="3"/>
        <v>54</v>
      </c>
      <c r="AA20" s="16">
        <f t="shared" ca="1" si="3"/>
        <v>57</v>
      </c>
      <c r="AB20" s="16">
        <f t="shared" ca="1" si="3"/>
        <v>58</v>
      </c>
      <c r="AC20" s="16">
        <f t="shared" ca="1" si="4"/>
        <v>203</v>
      </c>
      <c r="AD20" s="14">
        <f t="shared" ca="1" si="11"/>
        <v>11</v>
      </c>
      <c r="AE20" s="17">
        <f t="shared" ca="1" si="12"/>
        <v>0.11</v>
      </c>
      <c r="AF20" s="18">
        <f t="shared" ca="1" si="13"/>
        <v>11.11</v>
      </c>
      <c r="AG20" s="12">
        <v>37</v>
      </c>
      <c r="AH20" s="19">
        <v>11.37</v>
      </c>
    </row>
    <row r="21" spans="1:34" s="10" customFormat="1" ht="15" customHeight="1" x14ac:dyDescent="0.2">
      <c r="A21" s="10">
        <f t="shared" si="0"/>
        <v>16</v>
      </c>
      <c r="B21" s="173" t="str">
        <f t="shared" ca="1" si="5"/>
        <v xml:space="preserve">Oscar Day-Duran </v>
      </c>
      <c r="C21" s="173"/>
      <c r="D21" s="173"/>
      <c r="E21" s="173"/>
      <c r="F21" s="173"/>
      <c r="G21" s="173"/>
      <c r="H21" s="177" t="str">
        <f t="shared" ca="1" si="6"/>
        <v>Sevenoaks School, Sevenoaks, Kent</v>
      </c>
      <c r="I21" s="177"/>
      <c r="J21" s="177"/>
      <c r="K21" s="177"/>
      <c r="L21" s="177"/>
      <c r="M21" s="177"/>
      <c r="N21" s="177"/>
      <c r="O21" s="177"/>
      <c r="P21" s="13">
        <f t="shared" si="1"/>
        <v>8.252314814814813E-3</v>
      </c>
      <c r="Q21" s="8">
        <f t="shared" si="7"/>
        <v>1</v>
      </c>
      <c r="R21" s="22">
        <v>16</v>
      </c>
      <c r="S21" s="14">
        <f ca="1">IF(LEFT(AG21,1)="G","",IF(LEFT(P21,1)="D","",IF(H21="","",COUNTIF($T$6:T21,T21))))</f>
        <v>1</v>
      </c>
      <c r="T21" s="14" t="str">
        <f t="shared" ca="1" si="8"/>
        <v>Sevenoaks School, Sevenoaks, Kent</v>
      </c>
      <c r="U21" s="15" t="str">
        <f t="shared" ca="1" si="9"/>
        <v>Sevenoaks School, Sevenoaks, Kent1</v>
      </c>
      <c r="V21" s="14">
        <f t="shared" si="2"/>
        <v>16</v>
      </c>
      <c r="W21" s="14">
        <f t="shared" ca="1" si="10"/>
        <v>4</v>
      </c>
      <c r="X21" s="14" t="str">
        <f>IF(Home!J21=0,"",Home!J21)</f>
        <v>The Skinners' School, Tunbridge Wells, Kent</v>
      </c>
      <c r="Y21" s="16">
        <f t="shared" ca="1" si="3"/>
        <v>14</v>
      </c>
      <c r="Z21" s="16">
        <f t="shared" ca="1" si="3"/>
        <v>21</v>
      </c>
      <c r="AA21" s="16">
        <f t="shared" ca="1" si="3"/>
        <v>27</v>
      </c>
      <c r="AB21" s="16">
        <f t="shared" ca="1" si="3"/>
        <v>31</v>
      </c>
      <c r="AC21" s="16">
        <f t="shared" ca="1" si="4"/>
        <v>93</v>
      </c>
      <c r="AD21" s="14">
        <f t="shared" ca="1" si="11"/>
        <v>4</v>
      </c>
      <c r="AE21" s="17">
        <f t="shared" ca="1" si="12"/>
        <v>0.06</v>
      </c>
      <c r="AF21" s="18">
        <f t="shared" ca="1" si="13"/>
        <v>4.0599999999999996</v>
      </c>
      <c r="AG21" s="12">
        <v>149</v>
      </c>
      <c r="AH21" s="19">
        <v>11.53</v>
      </c>
    </row>
    <row r="22" spans="1:34" s="10" customFormat="1" ht="15" customHeight="1" x14ac:dyDescent="0.2">
      <c r="A22" s="10">
        <f t="shared" si="0"/>
        <v>17</v>
      </c>
      <c r="B22" s="173" t="str">
        <f t="shared" ca="1" si="5"/>
        <v>Joe Atkins</v>
      </c>
      <c r="C22" s="173"/>
      <c r="D22" s="173"/>
      <c r="E22" s="173"/>
      <c r="F22" s="173"/>
      <c r="G22" s="173"/>
      <c r="H22" s="177" t="str">
        <f t="shared" ca="1" si="6"/>
        <v>Dartford Grammar School, Dartford, Kent</v>
      </c>
      <c r="I22" s="177"/>
      <c r="J22" s="177"/>
      <c r="K22" s="177"/>
      <c r="L22" s="177"/>
      <c r="M22" s="177"/>
      <c r="N22" s="177"/>
      <c r="O22" s="177"/>
      <c r="P22" s="13">
        <f t="shared" si="1"/>
        <v>8.2754629629629636E-3</v>
      </c>
      <c r="Q22" s="8">
        <f t="shared" si="7"/>
        <v>1</v>
      </c>
      <c r="R22" s="22">
        <v>17</v>
      </c>
      <c r="S22" s="14">
        <f ca="1">IF(LEFT(AG22,1)="G","",IF(LEFT(P22,1)="D","",IF(H22="","",COUNTIF($T$6:T22,T22))))</f>
        <v>1</v>
      </c>
      <c r="T22" s="14" t="str">
        <f t="shared" ca="1" si="8"/>
        <v>Dartford Grammar School, Dartford, Kent</v>
      </c>
      <c r="U22" s="15" t="str">
        <f t="shared" ca="1" si="9"/>
        <v>Dartford Grammar School, Dartford, Kent1</v>
      </c>
      <c r="V22" s="14">
        <f t="shared" si="2"/>
        <v>17</v>
      </c>
      <c r="W22" s="14" t="str">
        <f t="shared" ca="1" si="10"/>
        <v/>
      </c>
      <c r="X22" s="14" t="str">
        <f>IF(Home!J22=0,"",Home!J22)</f>
        <v>Tonbridge Grammar School, Tonbridge, Kent</v>
      </c>
      <c r="Y22" s="16" t="str">
        <f t="shared" ca="1" si="3"/>
        <v/>
      </c>
      <c r="Z22" s="16" t="str">
        <f t="shared" ca="1" si="3"/>
        <v/>
      </c>
      <c r="AA22" s="16" t="str">
        <f t="shared" ca="1" si="3"/>
        <v/>
      </c>
      <c r="AB22" s="16" t="str">
        <f t="shared" ca="1" si="3"/>
        <v/>
      </c>
      <c r="AC22" s="16" t="str">
        <f t="shared" ca="1" si="4"/>
        <v/>
      </c>
      <c r="AD22" s="14" t="str">
        <f t="shared" ca="1" si="11"/>
        <v/>
      </c>
      <c r="AE22" s="17" t="str">
        <f t="shared" ca="1" si="12"/>
        <v/>
      </c>
      <c r="AF22" s="18" t="str">
        <f t="shared" ca="1" si="13"/>
        <v/>
      </c>
      <c r="AG22" s="12">
        <v>73</v>
      </c>
      <c r="AH22" s="19">
        <v>11.55</v>
      </c>
    </row>
    <row r="23" spans="1:34" s="10" customFormat="1" ht="15" customHeight="1" x14ac:dyDescent="0.2">
      <c r="A23" s="10">
        <f t="shared" si="0"/>
        <v>18</v>
      </c>
      <c r="B23" s="173" t="str">
        <f t="shared" ca="1" si="5"/>
        <v>Jack Collett</v>
      </c>
      <c r="C23" s="173"/>
      <c r="D23" s="173"/>
      <c r="E23" s="173"/>
      <c r="F23" s="173"/>
      <c r="G23" s="173"/>
      <c r="H23" s="177" t="str">
        <f t="shared" ca="1" si="6"/>
        <v>Maidstone Grammar School, Maidstone, Kent</v>
      </c>
      <c r="I23" s="177"/>
      <c r="J23" s="177"/>
      <c r="K23" s="177"/>
      <c r="L23" s="177"/>
      <c r="M23" s="177"/>
      <c r="N23" s="177"/>
      <c r="O23" s="177"/>
      <c r="P23" s="13">
        <f t="shared" si="1"/>
        <v>8.2870370370370372E-3</v>
      </c>
      <c r="Q23" s="8">
        <f t="shared" si="7"/>
        <v>1</v>
      </c>
      <c r="R23" s="22">
        <v>18</v>
      </c>
      <c r="S23" s="14">
        <f ca="1">IF(LEFT(AG23,1)="G","",IF(LEFT(P23,1)="D","",IF(H23="","",COUNTIF($T$6:T23,T23))))</f>
        <v>1</v>
      </c>
      <c r="T23" s="14" t="str">
        <f t="shared" ca="1" si="8"/>
        <v>Maidstone Grammar School, Maidstone, Kent</v>
      </c>
      <c r="U23" s="15" t="str">
        <f t="shared" ca="1" si="9"/>
        <v>Maidstone Grammar School, Maidstone, Kent1</v>
      </c>
      <c r="V23" s="14">
        <f t="shared" si="2"/>
        <v>18</v>
      </c>
      <c r="W23" s="14" t="str">
        <f t="shared" ca="1" si="10"/>
        <v/>
      </c>
      <c r="X23" s="14" t="str">
        <f>IF(Home!J23=0,"",Home!J23)</f>
        <v>Tunbridge Wells grammar school for boys, Tunbridge Wells, Kent</v>
      </c>
      <c r="Y23" s="16" t="str">
        <f t="shared" ca="1" si="3"/>
        <v/>
      </c>
      <c r="Z23" s="16" t="str">
        <f t="shared" ca="1" si="3"/>
        <v/>
      </c>
      <c r="AA23" s="16" t="str">
        <f t="shared" ca="1" si="3"/>
        <v/>
      </c>
      <c r="AB23" s="16" t="str">
        <f t="shared" ca="1" si="3"/>
        <v/>
      </c>
      <c r="AC23" s="16" t="str">
        <f t="shared" ca="1" si="4"/>
        <v/>
      </c>
      <c r="AD23" s="14" t="str">
        <f t="shared" ca="1" si="11"/>
        <v/>
      </c>
      <c r="AE23" s="17" t="str">
        <f t="shared" ca="1" si="12"/>
        <v/>
      </c>
      <c r="AF23" s="18" t="str">
        <f t="shared" ca="1" si="13"/>
        <v/>
      </c>
      <c r="AG23" s="12">
        <v>134</v>
      </c>
      <c r="AH23" s="19">
        <v>11.56</v>
      </c>
    </row>
    <row r="24" spans="1:34" s="10" customFormat="1" ht="15" customHeight="1" x14ac:dyDescent="0.2">
      <c r="A24" s="10">
        <f t="shared" si="0"/>
        <v>19</v>
      </c>
      <c r="B24" s="173" t="str">
        <f t="shared" ca="1" si="5"/>
        <v>Alikhan Rahimberganov</v>
      </c>
      <c r="C24" s="173"/>
      <c r="D24" s="173"/>
      <c r="E24" s="173"/>
      <c r="F24" s="173"/>
      <c r="G24" s="173"/>
      <c r="H24" s="177" t="str">
        <f t="shared" ca="1" si="6"/>
        <v>Dartford Grammar School, Dartford, Kent</v>
      </c>
      <c r="I24" s="177"/>
      <c r="J24" s="177"/>
      <c r="K24" s="177"/>
      <c r="L24" s="177"/>
      <c r="M24" s="177"/>
      <c r="N24" s="177"/>
      <c r="O24" s="177"/>
      <c r="P24" s="13">
        <f t="shared" si="1"/>
        <v>8.3333333333333332E-3</v>
      </c>
      <c r="Q24" s="8">
        <f t="shared" si="7"/>
        <v>1</v>
      </c>
      <c r="R24" s="22">
        <v>19</v>
      </c>
      <c r="S24" s="14">
        <f ca="1">IF(LEFT(AG24,1)="G","",IF(LEFT(P24,1)="D","",IF(H24="","",COUNTIF($T$6:T24,T24))))</f>
        <v>2</v>
      </c>
      <c r="T24" s="14" t="str">
        <f t="shared" ca="1" si="8"/>
        <v>Dartford Grammar School, Dartford, Kent</v>
      </c>
      <c r="U24" s="15" t="str">
        <f t="shared" ca="1" si="9"/>
        <v>Dartford Grammar School, Dartford, Kent2</v>
      </c>
      <c r="V24" s="14">
        <f t="shared" si="2"/>
        <v>19</v>
      </c>
      <c r="W24" s="14" t="str">
        <f t="shared" ca="1" si="10"/>
        <v/>
      </c>
      <c r="X24" s="14" t="str">
        <f>IF(Home!J24=0,"",Home!J24)</f>
        <v>Walthamstow Hall, Sevenoaks, Kent</v>
      </c>
      <c r="Y24" s="16" t="str">
        <f t="shared" ca="1" si="3"/>
        <v/>
      </c>
      <c r="Z24" s="16" t="str">
        <f t="shared" ca="1" si="3"/>
        <v/>
      </c>
      <c r="AA24" s="16" t="str">
        <f t="shared" ca="1" si="3"/>
        <v/>
      </c>
      <c r="AB24" s="16" t="str">
        <f t="shared" ca="1" si="3"/>
        <v/>
      </c>
      <c r="AC24" s="16" t="str">
        <f t="shared" ca="1" si="4"/>
        <v/>
      </c>
      <c r="AD24" s="14" t="str">
        <f t="shared" ca="1" si="11"/>
        <v/>
      </c>
      <c r="AE24" s="17" t="str">
        <f t="shared" ca="1" si="12"/>
        <v/>
      </c>
      <c r="AF24" s="18" t="str">
        <f t="shared" ca="1" si="13"/>
        <v/>
      </c>
      <c r="AG24" s="12">
        <v>76</v>
      </c>
      <c r="AH24" s="19">
        <v>12</v>
      </c>
    </row>
    <row r="25" spans="1:34" s="10" customFormat="1" ht="15" customHeight="1" x14ac:dyDescent="0.2">
      <c r="A25" s="10">
        <f t="shared" si="0"/>
        <v>20</v>
      </c>
      <c r="B25" s="173" t="str">
        <f t="shared" ca="1" si="5"/>
        <v>Alex Greene</v>
      </c>
      <c r="C25" s="173"/>
      <c r="D25" s="173"/>
      <c r="E25" s="173"/>
      <c r="F25" s="173"/>
      <c r="G25" s="173"/>
      <c r="H25" s="177" t="str">
        <f t="shared" ca="1" si="6"/>
        <v>Sevenoaks School, Sevenoaks, Kent</v>
      </c>
      <c r="I25" s="177"/>
      <c r="J25" s="177"/>
      <c r="K25" s="177"/>
      <c r="L25" s="177"/>
      <c r="M25" s="177"/>
      <c r="N25" s="177"/>
      <c r="O25" s="177"/>
      <c r="P25" s="13">
        <f t="shared" si="1"/>
        <v>8.3449074074074068E-3</v>
      </c>
      <c r="Q25" s="8">
        <f t="shared" si="7"/>
        <v>1</v>
      </c>
      <c r="R25" s="22">
        <v>20</v>
      </c>
      <c r="S25" s="14">
        <f ca="1">IF(LEFT(AG25,1)="G","",IF(LEFT(P25,1)="D","",IF(H25="","",COUNTIF($T$6:T25,T25))))</f>
        <v>2</v>
      </c>
      <c r="T25" s="14" t="str">
        <f t="shared" ca="1" si="8"/>
        <v>Sevenoaks School, Sevenoaks, Kent</v>
      </c>
      <c r="U25" s="15" t="str">
        <f t="shared" ca="1" si="9"/>
        <v>Sevenoaks School, Sevenoaks, Kent2</v>
      </c>
      <c r="V25" s="14">
        <f t="shared" si="2"/>
        <v>20</v>
      </c>
      <c r="W25" s="14" t="str">
        <f t="shared" ca="1" si="10"/>
        <v/>
      </c>
      <c r="X25" s="14" t="str">
        <f>IF(Home!J25=0,"",Home!J25)</f>
        <v>Weald of Kent Grammar School, Tonbridge, Kent</v>
      </c>
      <c r="Y25" s="16" t="str">
        <f t="shared" ca="1" si="3"/>
        <v/>
      </c>
      <c r="Z25" s="16" t="str">
        <f t="shared" ca="1" si="3"/>
        <v/>
      </c>
      <c r="AA25" s="16" t="str">
        <f t="shared" ca="1" si="3"/>
        <v/>
      </c>
      <c r="AB25" s="16" t="str">
        <f t="shared" ca="1" si="3"/>
        <v/>
      </c>
      <c r="AC25" s="16" t="str">
        <f t="shared" ca="1" si="4"/>
        <v/>
      </c>
      <c r="AD25" s="14" t="str">
        <f t="shared" ca="1" si="11"/>
        <v/>
      </c>
      <c r="AE25" s="17" t="str">
        <f t="shared" ca="1" si="12"/>
        <v/>
      </c>
      <c r="AF25" s="18" t="str">
        <f t="shared" ca="1" si="13"/>
        <v/>
      </c>
      <c r="AG25" s="12">
        <v>145</v>
      </c>
      <c r="AH25" s="19">
        <v>12.01</v>
      </c>
    </row>
    <row r="26" spans="1:34" s="10" customFormat="1" ht="15" customHeight="1" x14ac:dyDescent="0.2">
      <c r="A26" s="10">
        <f t="shared" si="0"/>
        <v>21</v>
      </c>
      <c r="B26" s="173" t="str">
        <f t="shared" ca="1" si="5"/>
        <v>Leo Hughes</v>
      </c>
      <c r="C26" s="173"/>
      <c r="D26" s="173"/>
      <c r="E26" s="173"/>
      <c r="F26" s="173"/>
      <c r="G26" s="173"/>
      <c r="H26" s="177" t="str">
        <f t="shared" ref="H26:H89" ca="1" si="14">IFERROR(VLOOKUP(AG26,INDIRECT($U$1),3,0),"")</f>
        <v>The Skinners' School, Tunbridge Wells, Kent</v>
      </c>
      <c r="I26" s="177"/>
      <c r="J26" s="177"/>
      <c r="K26" s="177"/>
      <c r="L26" s="177"/>
      <c r="M26" s="177"/>
      <c r="N26" s="177"/>
      <c r="O26" s="177"/>
      <c r="P26" s="13">
        <f t="shared" si="1"/>
        <v>8.4490740740740741E-3</v>
      </c>
      <c r="Q26" s="8">
        <f t="shared" si="7"/>
        <v>1</v>
      </c>
      <c r="R26" s="22">
        <v>21</v>
      </c>
      <c r="S26" s="14">
        <f ca="1">IF(LEFT(AG26,1)="G","",IF(LEFT(P26,1)="D","",IF(H26="","",COUNTIF($T$6:T26,T26))))</f>
        <v>2</v>
      </c>
      <c r="T26" s="14" t="str">
        <f t="shared" ca="1" si="8"/>
        <v>The Skinners' School, Tunbridge Wells, Kent</v>
      </c>
      <c r="U26" s="15" t="str">
        <f t="shared" ca="1" si="9"/>
        <v>The Skinners' School, Tunbridge Wells, Kent2</v>
      </c>
      <c r="V26" s="14">
        <f t="shared" si="2"/>
        <v>21</v>
      </c>
      <c r="W26" s="14">
        <f t="shared" ca="1" si="10"/>
        <v>2</v>
      </c>
      <c r="X26" s="14" t="str">
        <f>IF(Home!J26=0,"",Home!J26)</f>
        <v>Yardley Court, Tonbridge, Kent</v>
      </c>
      <c r="Y26" s="16">
        <f t="shared" ref="Y26:AB45" ca="1" si="15">IFERROR(VLOOKUP(CONCATENATE($X26,Y$5),$U$6:$V$255,2,0),"")</f>
        <v>3</v>
      </c>
      <c r="Z26" s="16">
        <f t="shared" ca="1" si="15"/>
        <v>7</v>
      </c>
      <c r="AA26" s="16">
        <f t="shared" ca="1" si="15"/>
        <v>9</v>
      </c>
      <c r="AB26" s="16">
        <f t="shared" ca="1" si="15"/>
        <v>10</v>
      </c>
      <c r="AC26" s="16">
        <f t="shared" ca="1" si="4"/>
        <v>29</v>
      </c>
      <c r="AD26" s="14">
        <f t="shared" ca="1" si="11"/>
        <v>2</v>
      </c>
      <c r="AE26" s="17">
        <f t="shared" ca="1" si="12"/>
        <v>0.02</v>
      </c>
      <c r="AF26" s="18">
        <f t="shared" ca="1" si="13"/>
        <v>2.02</v>
      </c>
      <c r="AG26" s="12">
        <v>185</v>
      </c>
      <c r="AH26" s="19">
        <v>12.1</v>
      </c>
    </row>
    <row r="27" spans="1:34" s="10" customFormat="1" ht="15" customHeight="1" x14ac:dyDescent="0.2">
      <c r="A27" s="10">
        <f t="shared" si="0"/>
        <v>22</v>
      </c>
      <c r="B27" s="173" t="str">
        <f t="shared" ca="1" si="5"/>
        <v>Arther Aikin</v>
      </c>
      <c r="C27" s="173"/>
      <c r="D27" s="173"/>
      <c r="E27" s="173"/>
      <c r="F27" s="173"/>
      <c r="G27" s="173"/>
      <c r="H27" s="177" t="str">
        <f t="shared" ca="1" si="14"/>
        <v>Kent College (Canterbury), Canterbury, Kent</v>
      </c>
      <c r="I27" s="177"/>
      <c r="J27" s="177"/>
      <c r="K27" s="177"/>
      <c r="L27" s="177"/>
      <c r="M27" s="177"/>
      <c r="N27" s="177"/>
      <c r="O27" s="177"/>
      <c r="P27" s="13">
        <f t="shared" si="1"/>
        <v>8.5300925925925926E-3</v>
      </c>
      <c r="Q27" s="8">
        <f t="shared" si="7"/>
        <v>1</v>
      </c>
      <c r="R27" s="22">
        <v>22</v>
      </c>
      <c r="S27" s="14">
        <f ca="1">IF(LEFT(AG27,1)="G","",IF(LEFT(P27,1)="D","",IF(H27="","",COUNTIF($T$6:T27,T27))))</f>
        <v>1</v>
      </c>
      <c r="T27" s="14" t="str">
        <f t="shared" ca="1" si="8"/>
        <v>Kent College (Canterbury), Canterbury, Kent</v>
      </c>
      <c r="U27" s="15" t="str">
        <f t="shared" ca="1" si="9"/>
        <v>Kent College (Canterbury), Canterbury, Kent1</v>
      </c>
      <c r="V27" s="14">
        <f t="shared" si="2"/>
        <v>22</v>
      </c>
      <c r="W27" s="14" t="str">
        <f t="shared" ca="1" si="10"/>
        <v/>
      </c>
      <c r="X27" s="14" t="str">
        <f>IF(Home!J27=0,"",Home!J27)</f>
        <v/>
      </c>
      <c r="Y27" s="16" t="str">
        <f t="shared" ca="1" si="15"/>
        <v/>
      </c>
      <c r="Z27" s="16" t="str">
        <f t="shared" ca="1" si="15"/>
        <v/>
      </c>
      <c r="AA27" s="16" t="str">
        <f t="shared" ca="1" si="15"/>
        <v/>
      </c>
      <c r="AB27" s="16" t="str">
        <f t="shared" ca="1" si="15"/>
        <v/>
      </c>
      <c r="AC27" s="16" t="str">
        <f t="shared" ca="1" si="4"/>
        <v/>
      </c>
      <c r="AD27" s="14" t="str">
        <f t="shared" ca="1" si="11"/>
        <v/>
      </c>
      <c r="AE27" s="17" t="str">
        <f t="shared" ca="1" si="12"/>
        <v/>
      </c>
      <c r="AF27" s="18" t="str">
        <f t="shared" ca="1" si="13"/>
        <v/>
      </c>
      <c r="AG27" s="12">
        <v>101</v>
      </c>
      <c r="AH27" s="19">
        <v>12.17</v>
      </c>
    </row>
    <row r="28" spans="1:34" s="10" customFormat="1" ht="15" customHeight="1" x14ac:dyDescent="0.2">
      <c r="A28" s="10">
        <f t="shared" si="0"/>
        <v>23</v>
      </c>
      <c r="B28" s="173" t="str">
        <f t="shared" ca="1" si="5"/>
        <v>Rex Lygo</v>
      </c>
      <c r="C28" s="173"/>
      <c r="D28" s="173"/>
      <c r="E28" s="173"/>
      <c r="F28" s="173"/>
      <c r="G28" s="173"/>
      <c r="H28" s="177" t="str">
        <f t="shared" ca="1" si="14"/>
        <v>Kent College (Canterbury), Canterbury, Kent</v>
      </c>
      <c r="I28" s="177"/>
      <c r="J28" s="177"/>
      <c r="K28" s="177"/>
      <c r="L28" s="177"/>
      <c r="M28" s="177"/>
      <c r="N28" s="177"/>
      <c r="O28" s="177"/>
      <c r="P28" s="13">
        <f t="shared" si="1"/>
        <v>8.5300925925925926E-3</v>
      </c>
      <c r="Q28" s="8">
        <f t="shared" si="7"/>
        <v>1</v>
      </c>
      <c r="R28" s="22">
        <v>23</v>
      </c>
      <c r="S28" s="14">
        <f ca="1">IF(LEFT(AG28,1)="G","",IF(LEFT(P28,1)="D","",IF(H28="","",COUNTIF($T$6:T28,T28))))</f>
        <v>2</v>
      </c>
      <c r="T28" s="14" t="str">
        <f t="shared" ca="1" si="8"/>
        <v>Kent College (Canterbury), Canterbury, Kent</v>
      </c>
      <c r="U28" s="15" t="str">
        <f t="shared" ca="1" si="9"/>
        <v>Kent College (Canterbury), Canterbury, Kent2</v>
      </c>
      <c r="V28" s="14">
        <f t="shared" si="2"/>
        <v>23</v>
      </c>
      <c r="W28" s="14" t="str">
        <f t="shared" ca="1" si="10"/>
        <v/>
      </c>
      <c r="X28" s="14" t="str">
        <f>IF(Home!J28=0,"",Home!J28)</f>
        <v/>
      </c>
      <c r="Y28" s="16" t="str">
        <f t="shared" ca="1" si="15"/>
        <v/>
      </c>
      <c r="Z28" s="16" t="str">
        <f t="shared" ca="1" si="15"/>
        <v/>
      </c>
      <c r="AA28" s="16" t="str">
        <f t="shared" ca="1" si="15"/>
        <v/>
      </c>
      <c r="AB28" s="16" t="str">
        <f t="shared" ca="1" si="15"/>
        <v/>
      </c>
      <c r="AC28" s="16" t="str">
        <f t="shared" ca="1" si="4"/>
        <v/>
      </c>
      <c r="AD28" s="14" t="str">
        <f t="shared" ca="1" si="11"/>
        <v/>
      </c>
      <c r="AE28" s="17" t="str">
        <f t="shared" ca="1" si="12"/>
        <v/>
      </c>
      <c r="AF28" s="18" t="str">
        <f t="shared" ca="1" si="13"/>
        <v/>
      </c>
      <c r="AG28" s="12">
        <v>98</v>
      </c>
      <c r="AH28" s="19">
        <v>12.17</v>
      </c>
    </row>
    <row r="29" spans="1:34" s="10" customFormat="1" ht="15" customHeight="1" x14ac:dyDescent="0.2">
      <c r="A29" s="10">
        <f t="shared" si="0"/>
        <v>24</v>
      </c>
      <c r="B29" s="173" t="str">
        <f t="shared" ca="1" si="5"/>
        <v>Andrei Dragulin</v>
      </c>
      <c r="C29" s="173"/>
      <c r="D29" s="173"/>
      <c r="E29" s="173"/>
      <c r="F29" s="173"/>
      <c r="G29" s="173"/>
      <c r="H29" s="177" t="str">
        <f t="shared" ca="1" si="14"/>
        <v>Dartford Grammar School, Dartford, Kent</v>
      </c>
      <c r="I29" s="177"/>
      <c r="J29" s="177"/>
      <c r="K29" s="177"/>
      <c r="L29" s="177"/>
      <c r="M29" s="177"/>
      <c r="N29" s="177"/>
      <c r="O29" s="177"/>
      <c r="P29" s="13">
        <f t="shared" si="1"/>
        <v>8.5532407407407415E-3</v>
      </c>
      <c r="Q29" s="8">
        <f t="shared" si="7"/>
        <v>1</v>
      </c>
      <c r="R29" s="22">
        <v>24</v>
      </c>
      <c r="S29" s="14">
        <f ca="1">IF(LEFT(AG29,1)="G","",IF(LEFT(P29,1)="D","",IF(H29="","",COUNTIF($T$6:T29,T29))))</f>
        <v>3</v>
      </c>
      <c r="T29" s="14" t="str">
        <f t="shared" ca="1" si="8"/>
        <v>Dartford Grammar School, Dartford, Kent</v>
      </c>
      <c r="U29" s="15" t="str">
        <f t="shared" ca="1" si="9"/>
        <v>Dartford Grammar School, Dartford, Kent3</v>
      </c>
      <c r="V29" s="14">
        <f t="shared" si="2"/>
        <v>24</v>
      </c>
      <c r="W29" s="14" t="str">
        <f t="shared" ca="1" si="10"/>
        <v/>
      </c>
      <c r="X29" s="14" t="str">
        <f>IF(Home!J29=0,"",Home!J29)</f>
        <v/>
      </c>
      <c r="Y29" s="16" t="str">
        <f t="shared" ca="1" si="15"/>
        <v/>
      </c>
      <c r="Z29" s="16" t="str">
        <f t="shared" ca="1" si="15"/>
        <v/>
      </c>
      <c r="AA29" s="16" t="str">
        <f t="shared" ca="1" si="15"/>
        <v/>
      </c>
      <c r="AB29" s="16" t="str">
        <f t="shared" ca="1" si="15"/>
        <v/>
      </c>
      <c r="AC29" s="16" t="str">
        <f t="shared" ca="1" si="4"/>
        <v/>
      </c>
      <c r="AD29" s="14" t="str">
        <f t="shared" ca="1" si="11"/>
        <v/>
      </c>
      <c r="AE29" s="17" t="str">
        <f t="shared" ca="1" si="12"/>
        <v/>
      </c>
      <c r="AF29" s="18" t="str">
        <f t="shared" ca="1" si="13"/>
        <v/>
      </c>
      <c r="AG29" s="12">
        <v>77</v>
      </c>
      <c r="AH29" s="19">
        <v>12.19</v>
      </c>
    </row>
    <row r="30" spans="1:34" s="10" customFormat="1" ht="15" customHeight="1" x14ac:dyDescent="0.2">
      <c r="A30" s="10">
        <f t="shared" si="0"/>
        <v>25</v>
      </c>
      <c r="B30" s="173" t="str">
        <f t="shared" ca="1" si="5"/>
        <v>Dhruv Raut</v>
      </c>
      <c r="C30" s="173"/>
      <c r="D30" s="173"/>
      <c r="E30" s="173"/>
      <c r="F30" s="173"/>
      <c r="G30" s="173"/>
      <c r="H30" s="177" t="str">
        <f t="shared" ca="1" si="14"/>
        <v>Dartford Grammar School, Dartford, Kent</v>
      </c>
      <c r="I30" s="177"/>
      <c r="J30" s="177"/>
      <c r="K30" s="177"/>
      <c r="L30" s="177"/>
      <c r="M30" s="177"/>
      <c r="N30" s="177"/>
      <c r="O30" s="177"/>
      <c r="P30" s="13">
        <f t="shared" si="1"/>
        <v>8.5763888888888903E-3</v>
      </c>
      <c r="Q30" s="8">
        <f t="shared" si="7"/>
        <v>1</v>
      </c>
      <c r="R30" s="22">
        <v>25</v>
      </c>
      <c r="S30" s="14">
        <f ca="1">IF(LEFT(AG30,1)="G","",IF(LEFT(P30,1)="D","",IF(H30="","",COUNTIF($T$6:T30,T30))))</f>
        <v>4</v>
      </c>
      <c r="T30" s="14" t="str">
        <f t="shared" ca="1" si="8"/>
        <v>Dartford Grammar School, Dartford, Kent</v>
      </c>
      <c r="U30" s="15" t="str">
        <f t="shared" ca="1" si="9"/>
        <v>Dartford Grammar School, Dartford, Kent4</v>
      </c>
      <c r="V30" s="14">
        <f t="shared" si="2"/>
        <v>25</v>
      </c>
      <c r="W30" s="14" t="str">
        <f t="shared" ca="1" si="10"/>
        <v/>
      </c>
      <c r="X30" s="14" t="str">
        <f>IF(Home!J30=0,"",Home!J30)</f>
        <v/>
      </c>
      <c r="Y30" s="16" t="str">
        <f t="shared" ca="1" si="15"/>
        <v/>
      </c>
      <c r="Z30" s="16" t="str">
        <f t="shared" ca="1" si="15"/>
        <v/>
      </c>
      <c r="AA30" s="16" t="str">
        <f t="shared" ca="1" si="15"/>
        <v/>
      </c>
      <c r="AB30" s="16" t="str">
        <f t="shared" ca="1" si="15"/>
        <v/>
      </c>
      <c r="AC30" s="16" t="str">
        <f t="shared" ca="1" si="4"/>
        <v/>
      </c>
      <c r="AD30" s="14" t="str">
        <f t="shared" ca="1" si="11"/>
        <v/>
      </c>
      <c r="AE30" s="17" t="str">
        <f t="shared" ca="1" si="12"/>
        <v/>
      </c>
      <c r="AF30" s="18" t="str">
        <f t="shared" ca="1" si="13"/>
        <v/>
      </c>
      <c r="AG30" s="12">
        <v>75</v>
      </c>
      <c r="AH30" s="19">
        <v>12.21</v>
      </c>
    </row>
    <row r="31" spans="1:34" s="10" customFormat="1" ht="15" customHeight="1" x14ac:dyDescent="0.2">
      <c r="A31" s="10">
        <f t="shared" si="0"/>
        <v>26</v>
      </c>
      <c r="B31" s="173" t="str">
        <f t="shared" ca="1" si="5"/>
        <v>Omari Anderson</v>
      </c>
      <c r="C31" s="173"/>
      <c r="D31" s="173"/>
      <c r="E31" s="173"/>
      <c r="F31" s="173"/>
      <c r="G31" s="173"/>
      <c r="H31" s="177" t="str">
        <f t="shared" ca="1" si="14"/>
        <v>Dartford Grammar School, Dartford, Kent</v>
      </c>
      <c r="I31" s="177"/>
      <c r="J31" s="177"/>
      <c r="K31" s="177"/>
      <c r="L31" s="177"/>
      <c r="M31" s="177"/>
      <c r="N31" s="177"/>
      <c r="O31" s="177"/>
      <c r="P31" s="13">
        <f t="shared" si="1"/>
        <v>8.5879629629629639E-3</v>
      </c>
      <c r="Q31" s="8">
        <f t="shared" si="7"/>
        <v>1</v>
      </c>
      <c r="R31" s="22">
        <v>26</v>
      </c>
      <c r="S31" s="14">
        <f ca="1">IF(LEFT(AG31,1)="G","",IF(LEFT(P31,1)="D","",IF(H31="","",COUNTIF($T$6:T31,T31))))</f>
        <v>5</v>
      </c>
      <c r="T31" s="14" t="str">
        <f t="shared" ca="1" si="8"/>
        <v>Dartford Grammar School, Dartford, Kent</v>
      </c>
      <c r="U31" s="15" t="str">
        <f t="shared" ca="1" si="9"/>
        <v>Dartford Grammar School, Dartford, Kent5</v>
      </c>
      <c r="V31" s="14">
        <f t="shared" si="2"/>
        <v>26</v>
      </c>
      <c r="W31" s="14" t="str">
        <f t="shared" ca="1" si="10"/>
        <v/>
      </c>
      <c r="X31" s="14" t="str">
        <f>IF(Home!J31=0,"",Home!J31)</f>
        <v/>
      </c>
      <c r="Y31" s="16" t="str">
        <f t="shared" ca="1" si="15"/>
        <v/>
      </c>
      <c r="Z31" s="16" t="str">
        <f t="shared" ca="1" si="15"/>
        <v/>
      </c>
      <c r="AA31" s="16" t="str">
        <f t="shared" ca="1" si="15"/>
        <v/>
      </c>
      <c r="AB31" s="16" t="str">
        <f t="shared" ca="1" si="15"/>
        <v/>
      </c>
      <c r="AC31" s="16" t="str">
        <f t="shared" ca="1" si="4"/>
        <v/>
      </c>
      <c r="AD31" s="14" t="str">
        <f t="shared" ca="1" si="11"/>
        <v/>
      </c>
      <c r="AE31" s="17" t="str">
        <f t="shared" ca="1" si="12"/>
        <v/>
      </c>
      <c r="AF31" s="18" t="str">
        <f t="shared" ca="1" si="13"/>
        <v/>
      </c>
      <c r="AG31" s="12">
        <v>79</v>
      </c>
      <c r="AH31" s="19">
        <v>12.22</v>
      </c>
    </row>
    <row r="32" spans="1:34" s="10" customFormat="1" ht="15" customHeight="1" x14ac:dyDescent="0.2">
      <c r="A32" s="10">
        <f t="shared" si="0"/>
        <v>27</v>
      </c>
      <c r="B32" s="173" t="str">
        <f t="shared" ca="1" si="5"/>
        <v>Ted Spender</v>
      </c>
      <c r="C32" s="173"/>
      <c r="D32" s="173"/>
      <c r="E32" s="173"/>
      <c r="F32" s="173"/>
      <c r="G32" s="173"/>
      <c r="H32" s="177" t="str">
        <f t="shared" ca="1" si="14"/>
        <v>The Skinners' School, Tunbridge Wells, Kent</v>
      </c>
      <c r="I32" s="177"/>
      <c r="J32" s="177"/>
      <c r="K32" s="177"/>
      <c r="L32" s="177"/>
      <c r="M32" s="177"/>
      <c r="N32" s="177"/>
      <c r="O32" s="177"/>
      <c r="P32" s="13">
        <f t="shared" si="1"/>
        <v>8.611111111111111E-3</v>
      </c>
      <c r="Q32" s="8">
        <f t="shared" si="7"/>
        <v>1</v>
      </c>
      <c r="R32" s="22">
        <v>27</v>
      </c>
      <c r="S32" s="14">
        <f ca="1">IF(LEFT(AG32,1)="G","",IF(LEFT(P32,1)="D","",IF(H32="","",COUNTIF($T$6:T32,T32))))</f>
        <v>3</v>
      </c>
      <c r="T32" s="14" t="str">
        <f t="shared" ca="1" si="8"/>
        <v>The Skinners' School, Tunbridge Wells, Kent</v>
      </c>
      <c r="U32" s="15" t="str">
        <f t="shared" ca="1" si="9"/>
        <v>The Skinners' School, Tunbridge Wells, Kent3</v>
      </c>
      <c r="V32" s="14">
        <f t="shared" si="2"/>
        <v>27</v>
      </c>
      <c r="W32" s="14" t="str">
        <f t="shared" ca="1" si="10"/>
        <v/>
      </c>
      <c r="X32" s="14" t="str">
        <f>IF(Home!J32=0,"",Home!J32)</f>
        <v/>
      </c>
      <c r="Y32" s="16" t="str">
        <f t="shared" ca="1" si="15"/>
        <v/>
      </c>
      <c r="Z32" s="16" t="str">
        <f t="shared" ca="1" si="15"/>
        <v/>
      </c>
      <c r="AA32" s="16" t="str">
        <f t="shared" ca="1" si="15"/>
        <v/>
      </c>
      <c r="AB32" s="16" t="str">
        <f t="shared" ca="1" si="15"/>
        <v/>
      </c>
      <c r="AC32" s="16" t="str">
        <f t="shared" ca="1" si="4"/>
        <v/>
      </c>
      <c r="AD32" s="14" t="str">
        <f t="shared" ca="1" si="11"/>
        <v/>
      </c>
      <c r="AE32" s="17" t="str">
        <f t="shared" ca="1" si="12"/>
        <v/>
      </c>
      <c r="AF32" s="18" t="str">
        <f t="shared" ca="1" si="13"/>
        <v/>
      </c>
      <c r="AG32" s="12">
        <v>183</v>
      </c>
      <c r="AH32" s="19">
        <v>12.24</v>
      </c>
    </row>
    <row r="33" spans="1:34" s="10" customFormat="1" ht="15" customHeight="1" x14ac:dyDescent="0.2">
      <c r="A33" s="10">
        <f t="shared" si="0"/>
        <v>28</v>
      </c>
      <c r="B33" s="173" t="str">
        <f t="shared" ca="1" si="5"/>
        <v>Milo Palmer</v>
      </c>
      <c r="C33" s="173"/>
      <c r="D33" s="173"/>
      <c r="E33" s="173"/>
      <c r="F33" s="173"/>
      <c r="G33" s="173"/>
      <c r="H33" s="177" t="str">
        <f t="shared" ca="1" si="14"/>
        <v>Cranbrook School, Cranbrook, Kent</v>
      </c>
      <c r="I33" s="177"/>
      <c r="J33" s="177"/>
      <c r="K33" s="177"/>
      <c r="L33" s="177"/>
      <c r="M33" s="177"/>
      <c r="N33" s="177"/>
      <c r="O33" s="177"/>
      <c r="P33" s="13">
        <f t="shared" si="1"/>
        <v>8.6342592592592599E-3</v>
      </c>
      <c r="Q33" s="8">
        <f t="shared" si="7"/>
        <v>1</v>
      </c>
      <c r="R33" s="22">
        <v>28</v>
      </c>
      <c r="S33" s="14">
        <f ca="1">IF(LEFT(AG33,1)="G","",IF(LEFT(P33,1)="D","",IF(H33="","",COUNTIF($T$6:T33,T33))))</f>
        <v>2</v>
      </c>
      <c r="T33" s="14" t="str">
        <f t="shared" ca="1" si="8"/>
        <v>Cranbrook School, Cranbrook, Kent</v>
      </c>
      <c r="U33" s="15" t="str">
        <f t="shared" ca="1" si="9"/>
        <v>Cranbrook School, Cranbrook, Kent2</v>
      </c>
      <c r="V33" s="14">
        <f t="shared" si="2"/>
        <v>28</v>
      </c>
      <c r="W33" s="14" t="str">
        <f t="shared" ca="1" si="10"/>
        <v/>
      </c>
      <c r="X33" s="14" t="str">
        <f>IF(Home!J33=0,"",Home!J33)</f>
        <v/>
      </c>
      <c r="Y33" s="16" t="str">
        <f t="shared" ca="1" si="15"/>
        <v/>
      </c>
      <c r="Z33" s="16" t="str">
        <f t="shared" ca="1" si="15"/>
        <v/>
      </c>
      <c r="AA33" s="16" t="str">
        <f t="shared" ca="1" si="15"/>
        <v/>
      </c>
      <c r="AB33" s="16" t="str">
        <f t="shared" ca="1" si="15"/>
        <v/>
      </c>
      <c r="AC33" s="16" t="str">
        <f t="shared" ca="1" si="4"/>
        <v/>
      </c>
      <c r="AD33" s="14" t="str">
        <f t="shared" ca="1" si="11"/>
        <v/>
      </c>
      <c r="AE33" s="17" t="str">
        <f t="shared" ca="1" si="12"/>
        <v/>
      </c>
      <c r="AF33" s="18" t="str">
        <f t="shared" ca="1" si="13"/>
        <v/>
      </c>
      <c r="AG33" s="12">
        <v>52</v>
      </c>
      <c r="AH33" s="19">
        <v>12.26</v>
      </c>
    </row>
    <row r="34" spans="1:34" s="10" customFormat="1" ht="15" customHeight="1" x14ac:dyDescent="0.2">
      <c r="A34" s="10">
        <f t="shared" si="0"/>
        <v>29</v>
      </c>
      <c r="B34" s="173" t="str">
        <f t="shared" ca="1" si="5"/>
        <v>George Pollard</v>
      </c>
      <c r="C34" s="173"/>
      <c r="D34" s="173"/>
      <c r="E34" s="173"/>
      <c r="F34" s="173"/>
      <c r="G34" s="173"/>
      <c r="H34" s="177" t="str">
        <f t="shared" ca="1" si="14"/>
        <v>Darrick Wood School, Orpington, Kent</v>
      </c>
      <c r="I34" s="177"/>
      <c r="J34" s="177"/>
      <c r="K34" s="177"/>
      <c r="L34" s="177"/>
      <c r="M34" s="177"/>
      <c r="N34" s="177"/>
      <c r="O34" s="177"/>
      <c r="P34" s="13">
        <f t="shared" si="1"/>
        <v>8.6458333333333335E-3</v>
      </c>
      <c r="Q34" s="8">
        <f t="shared" si="7"/>
        <v>1</v>
      </c>
      <c r="R34" s="22">
        <v>29</v>
      </c>
      <c r="S34" s="14">
        <f ca="1">IF(LEFT(AG34,1)="G","",IF(LEFT(P34,1)="D","",IF(H34="","",COUNTIF($T$6:T34,T34))))</f>
        <v>2</v>
      </c>
      <c r="T34" s="14" t="str">
        <f t="shared" ca="1" si="8"/>
        <v>Darrick Wood School, Orpington, Kent</v>
      </c>
      <c r="U34" s="15" t="str">
        <f t="shared" ca="1" si="9"/>
        <v>Darrick Wood School, Orpington, Kent2</v>
      </c>
      <c r="V34" s="14">
        <f t="shared" si="2"/>
        <v>29</v>
      </c>
      <c r="W34" s="14" t="str">
        <f t="shared" ca="1" si="10"/>
        <v/>
      </c>
      <c r="X34" s="14" t="str">
        <f>IF(Home!J34=0,"",Home!J34)</f>
        <v/>
      </c>
      <c r="Y34" s="16" t="str">
        <f t="shared" ca="1" si="15"/>
        <v/>
      </c>
      <c r="Z34" s="16" t="str">
        <f t="shared" ca="1" si="15"/>
        <v/>
      </c>
      <c r="AA34" s="16" t="str">
        <f t="shared" ca="1" si="15"/>
        <v/>
      </c>
      <c r="AB34" s="16" t="str">
        <f t="shared" ca="1" si="15"/>
        <v/>
      </c>
      <c r="AC34" s="16" t="str">
        <f t="shared" ca="1" si="4"/>
        <v/>
      </c>
      <c r="AD34" s="14" t="str">
        <f t="shared" ca="1" si="11"/>
        <v/>
      </c>
      <c r="AE34" s="17" t="str">
        <f t="shared" ca="1" si="12"/>
        <v/>
      </c>
      <c r="AF34" s="18" t="str">
        <f t="shared" ca="1" si="13"/>
        <v/>
      </c>
      <c r="AG34" s="12">
        <v>65</v>
      </c>
      <c r="AH34" s="19">
        <v>12.27</v>
      </c>
    </row>
    <row r="35" spans="1:34" s="10" customFormat="1" ht="15" customHeight="1" x14ac:dyDescent="0.2">
      <c r="A35" s="10">
        <f t="shared" si="0"/>
        <v>30</v>
      </c>
      <c r="B35" s="173" t="str">
        <f t="shared" ca="1" si="5"/>
        <v xml:space="preserve">James Ross </v>
      </c>
      <c r="C35" s="173"/>
      <c r="D35" s="173"/>
      <c r="E35" s="173"/>
      <c r="F35" s="173"/>
      <c r="G35" s="173"/>
      <c r="H35" s="177" t="str">
        <f t="shared" ca="1" si="14"/>
        <v>Sevenoaks School, Sevenoaks, Kent</v>
      </c>
      <c r="I35" s="177"/>
      <c r="J35" s="177"/>
      <c r="K35" s="177"/>
      <c r="L35" s="177"/>
      <c r="M35" s="177"/>
      <c r="N35" s="177"/>
      <c r="O35" s="177"/>
      <c r="P35" s="13">
        <f t="shared" si="1"/>
        <v>8.6458333333333335E-3</v>
      </c>
      <c r="Q35" s="8">
        <f t="shared" si="7"/>
        <v>1</v>
      </c>
      <c r="R35" s="22">
        <v>30</v>
      </c>
      <c r="S35" s="14">
        <f ca="1">IF(LEFT(AG35,1)="G","",IF(LEFT(P35,1)="D","",IF(H35="","",COUNTIF($T$6:T35,T35))))</f>
        <v>3</v>
      </c>
      <c r="T35" s="14" t="str">
        <f t="shared" ca="1" si="8"/>
        <v>Sevenoaks School, Sevenoaks, Kent</v>
      </c>
      <c r="U35" s="15" t="str">
        <f t="shared" ca="1" si="9"/>
        <v>Sevenoaks School, Sevenoaks, Kent3</v>
      </c>
      <c r="V35" s="14">
        <f t="shared" si="2"/>
        <v>30</v>
      </c>
      <c r="W35" s="14" t="str">
        <f t="shared" ca="1" si="10"/>
        <v/>
      </c>
      <c r="X35" s="14" t="str">
        <f>IF(Home!J35=0,"",Home!J35)</f>
        <v/>
      </c>
      <c r="Y35" s="16" t="str">
        <f t="shared" ca="1" si="15"/>
        <v/>
      </c>
      <c r="Z35" s="16" t="str">
        <f t="shared" ca="1" si="15"/>
        <v/>
      </c>
      <c r="AA35" s="16" t="str">
        <f t="shared" ca="1" si="15"/>
        <v/>
      </c>
      <c r="AB35" s="16" t="str">
        <f t="shared" ca="1" si="15"/>
        <v/>
      </c>
      <c r="AC35" s="16" t="str">
        <f t="shared" ca="1" si="4"/>
        <v/>
      </c>
      <c r="AD35" s="14" t="str">
        <f t="shared" ca="1" si="11"/>
        <v/>
      </c>
      <c r="AE35" s="17" t="str">
        <f t="shared" ca="1" si="12"/>
        <v/>
      </c>
      <c r="AF35" s="18" t="str">
        <f t="shared" ca="1" si="13"/>
        <v/>
      </c>
      <c r="AG35" s="12">
        <v>150</v>
      </c>
      <c r="AH35" s="19">
        <v>12.27</v>
      </c>
    </row>
    <row r="36" spans="1:34" s="10" customFormat="1" ht="15" customHeight="1" x14ac:dyDescent="0.2">
      <c r="A36" s="10">
        <f t="shared" si="0"/>
        <v>31</v>
      </c>
      <c r="B36" s="173" t="str">
        <f t="shared" ca="1" si="5"/>
        <v>George Lancaster</v>
      </c>
      <c r="C36" s="173"/>
      <c r="D36" s="173"/>
      <c r="E36" s="173"/>
      <c r="F36" s="173"/>
      <c r="G36" s="173"/>
      <c r="H36" s="177" t="str">
        <f t="shared" ca="1" si="14"/>
        <v>The Skinners' School, Tunbridge Wells, Kent</v>
      </c>
      <c r="I36" s="177"/>
      <c r="J36" s="177"/>
      <c r="K36" s="177"/>
      <c r="L36" s="177"/>
      <c r="M36" s="177"/>
      <c r="N36" s="177"/>
      <c r="O36" s="177"/>
      <c r="P36" s="13">
        <f t="shared" si="1"/>
        <v>8.6574074074074053E-3</v>
      </c>
      <c r="Q36" s="8">
        <f t="shared" si="7"/>
        <v>1</v>
      </c>
      <c r="R36" s="22">
        <v>31</v>
      </c>
      <c r="S36" s="14">
        <f ca="1">IF(LEFT(AG36,1)="G","",IF(LEFT(P36,1)="D","",IF(H36="","",COUNTIF($T$6:T36,T36))))</f>
        <v>4</v>
      </c>
      <c r="T36" s="14" t="str">
        <f t="shared" ca="1" si="8"/>
        <v>The Skinners' School, Tunbridge Wells, Kent</v>
      </c>
      <c r="U36" s="15" t="str">
        <f t="shared" ca="1" si="9"/>
        <v>The Skinners' School, Tunbridge Wells, Kent4</v>
      </c>
      <c r="V36" s="14">
        <f t="shared" si="2"/>
        <v>31</v>
      </c>
      <c r="W36" s="14" t="str">
        <f t="shared" ca="1" si="10"/>
        <v/>
      </c>
      <c r="X36" s="14" t="str">
        <f>IF(Home!J36=0,"",Home!J36)</f>
        <v/>
      </c>
      <c r="Y36" s="16" t="str">
        <f t="shared" ca="1" si="15"/>
        <v/>
      </c>
      <c r="Z36" s="16" t="str">
        <f t="shared" ca="1" si="15"/>
        <v/>
      </c>
      <c r="AA36" s="16" t="str">
        <f t="shared" ca="1" si="15"/>
        <v/>
      </c>
      <c r="AB36" s="16" t="str">
        <f t="shared" ca="1" si="15"/>
        <v/>
      </c>
      <c r="AC36" s="16" t="str">
        <f t="shared" ca="1" si="4"/>
        <v/>
      </c>
      <c r="AD36" s="14" t="str">
        <f t="shared" ca="1" si="11"/>
        <v/>
      </c>
      <c r="AE36" s="17" t="str">
        <f t="shared" ca="1" si="12"/>
        <v/>
      </c>
      <c r="AF36" s="18" t="str">
        <f t="shared" ca="1" si="13"/>
        <v/>
      </c>
      <c r="AG36" s="12">
        <v>182</v>
      </c>
      <c r="AH36" s="19">
        <v>12.28</v>
      </c>
    </row>
    <row r="37" spans="1:34" s="10" customFormat="1" ht="15" customHeight="1" x14ac:dyDescent="0.2">
      <c r="A37" s="10">
        <f t="shared" si="0"/>
        <v>32</v>
      </c>
      <c r="B37" s="173" t="str">
        <f t="shared" ca="1" si="5"/>
        <v>Rory Bowman</v>
      </c>
      <c r="C37" s="173"/>
      <c r="D37" s="173"/>
      <c r="E37" s="173"/>
      <c r="F37" s="173"/>
      <c r="G37" s="173"/>
      <c r="H37" s="177" t="str">
        <f t="shared" ca="1" si="14"/>
        <v>Sevenoaks School, Sevenoaks, Kent</v>
      </c>
      <c r="I37" s="177"/>
      <c r="J37" s="177"/>
      <c r="K37" s="177"/>
      <c r="L37" s="177"/>
      <c r="M37" s="177"/>
      <c r="N37" s="177"/>
      <c r="O37" s="177"/>
      <c r="P37" s="13">
        <f t="shared" si="1"/>
        <v>8.6805555555555577E-3</v>
      </c>
      <c r="Q37" s="8">
        <f t="shared" si="7"/>
        <v>1</v>
      </c>
      <c r="R37" s="22">
        <v>32</v>
      </c>
      <c r="S37" s="14">
        <f ca="1">IF(LEFT(AG37,1)="G","",IF(LEFT(P37,1)="D","",IF(H37="","",COUNTIF($T$6:T37,T37))))</f>
        <v>4</v>
      </c>
      <c r="T37" s="14" t="str">
        <f t="shared" ca="1" si="8"/>
        <v>Sevenoaks School, Sevenoaks, Kent</v>
      </c>
      <c r="U37" s="15" t="str">
        <f t="shared" ca="1" si="9"/>
        <v>Sevenoaks School, Sevenoaks, Kent4</v>
      </c>
      <c r="V37" s="14">
        <f t="shared" si="2"/>
        <v>32</v>
      </c>
      <c r="W37" s="14" t="str">
        <f t="shared" ca="1" si="10"/>
        <v/>
      </c>
      <c r="X37" s="14" t="str">
        <f>IF(Home!J37=0,"",Home!J37)</f>
        <v/>
      </c>
      <c r="Y37" s="16" t="str">
        <f t="shared" ca="1" si="15"/>
        <v/>
      </c>
      <c r="Z37" s="16" t="str">
        <f t="shared" ca="1" si="15"/>
        <v/>
      </c>
      <c r="AA37" s="16" t="str">
        <f t="shared" ca="1" si="15"/>
        <v/>
      </c>
      <c r="AB37" s="16" t="str">
        <f t="shared" ca="1" si="15"/>
        <v/>
      </c>
      <c r="AC37" s="16" t="str">
        <f t="shared" ca="1" si="4"/>
        <v/>
      </c>
      <c r="AD37" s="14" t="str">
        <f t="shared" ca="1" si="11"/>
        <v/>
      </c>
      <c r="AE37" s="17" t="str">
        <f t="shared" ca="1" si="12"/>
        <v/>
      </c>
      <c r="AF37" s="18" t="str">
        <f t="shared" ca="1" si="13"/>
        <v/>
      </c>
      <c r="AG37" s="12">
        <v>151</v>
      </c>
      <c r="AH37" s="19">
        <v>12.3</v>
      </c>
    </row>
    <row r="38" spans="1:34" s="10" customFormat="1" ht="15" customHeight="1" x14ac:dyDescent="0.2">
      <c r="A38" s="10">
        <f t="shared" si="0"/>
        <v>33</v>
      </c>
      <c r="B38" s="173" t="str">
        <f t="shared" ca="1" si="5"/>
        <v>Lee Lewis</v>
      </c>
      <c r="C38" s="173"/>
      <c r="D38" s="173"/>
      <c r="E38" s="173"/>
      <c r="F38" s="173"/>
      <c r="G38" s="173"/>
      <c r="H38" s="177" t="str">
        <f t="shared" ca="1" si="14"/>
        <v>Darrick Wood School, Orpington, Kent</v>
      </c>
      <c r="I38" s="177"/>
      <c r="J38" s="177"/>
      <c r="K38" s="177"/>
      <c r="L38" s="177"/>
      <c r="M38" s="177"/>
      <c r="N38" s="177"/>
      <c r="O38" s="177"/>
      <c r="P38" s="13">
        <f t="shared" si="1"/>
        <v>8.7847222222222215E-3</v>
      </c>
      <c r="Q38" s="8">
        <f t="shared" si="7"/>
        <v>1</v>
      </c>
      <c r="R38" s="22">
        <v>33</v>
      </c>
      <c r="S38" s="14">
        <f ca="1">IF(LEFT(AG38,1)="G","",IF(LEFT(P38,1)="D","",IF(H38="","",COUNTIF($T$6:T38,T38))))</f>
        <v>3</v>
      </c>
      <c r="T38" s="14" t="str">
        <f t="shared" ca="1" si="8"/>
        <v>Darrick Wood School, Orpington, Kent</v>
      </c>
      <c r="U38" s="15" t="str">
        <f t="shared" ca="1" si="9"/>
        <v>Darrick Wood School, Orpington, Kent3</v>
      </c>
      <c r="V38" s="14">
        <f t="shared" si="2"/>
        <v>33</v>
      </c>
      <c r="W38" s="14" t="str">
        <f t="shared" ca="1" si="10"/>
        <v/>
      </c>
      <c r="X38" s="14" t="str">
        <f>IF(Home!J38=0,"",Home!J38)</f>
        <v/>
      </c>
      <c r="Y38" s="16" t="str">
        <f t="shared" ca="1" si="15"/>
        <v/>
      </c>
      <c r="Z38" s="16" t="str">
        <f t="shared" ca="1" si="15"/>
        <v/>
      </c>
      <c r="AA38" s="16" t="str">
        <f t="shared" ca="1" si="15"/>
        <v/>
      </c>
      <c r="AB38" s="16" t="str">
        <f t="shared" ca="1" si="15"/>
        <v/>
      </c>
      <c r="AC38" s="16" t="str">
        <f t="shared" ca="1" si="4"/>
        <v/>
      </c>
      <c r="AD38" s="14" t="str">
        <f t="shared" ca="1" si="11"/>
        <v/>
      </c>
      <c r="AE38" s="17" t="str">
        <f t="shared" ca="1" si="12"/>
        <v/>
      </c>
      <c r="AF38" s="18" t="str">
        <f t="shared" ca="1" si="13"/>
        <v/>
      </c>
      <c r="AG38" s="12">
        <v>66</v>
      </c>
      <c r="AH38" s="19">
        <v>12.39</v>
      </c>
    </row>
    <row r="39" spans="1:34" s="10" customFormat="1" ht="15" customHeight="1" x14ac:dyDescent="0.2">
      <c r="A39" s="10">
        <f t="shared" si="0"/>
        <v>34</v>
      </c>
      <c r="B39" s="173" t="str">
        <f t="shared" ca="1" si="5"/>
        <v>James Dimond</v>
      </c>
      <c r="C39" s="173"/>
      <c r="D39" s="173"/>
      <c r="E39" s="173"/>
      <c r="F39" s="173"/>
      <c r="G39" s="173"/>
      <c r="H39" s="177" t="str">
        <f t="shared" ca="1" si="14"/>
        <v>The New Beacon School, Sevenoaks, Kent</v>
      </c>
      <c r="I39" s="177"/>
      <c r="J39" s="177"/>
      <c r="K39" s="177"/>
      <c r="L39" s="177"/>
      <c r="M39" s="177"/>
      <c r="N39" s="177"/>
      <c r="O39" s="177"/>
      <c r="P39" s="13">
        <f t="shared" si="1"/>
        <v>8.7962962962962968E-3</v>
      </c>
      <c r="Q39" s="8">
        <f t="shared" si="7"/>
        <v>1</v>
      </c>
      <c r="R39" s="22">
        <v>34</v>
      </c>
      <c r="S39" s="14">
        <f ca="1">IF(LEFT(AG39,1)="G","",IF(LEFT(P39,1)="D","",IF(H39="","",COUNTIF($T$6:T39,T39))))</f>
        <v>1</v>
      </c>
      <c r="T39" s="14" t="str">
        <f t="shared" ca="1" si="8"/>
        <v>The New Beacon School, Sevenoaks, Kent</v>
      </c>
      <c r="U39" s="15" t="str">
        <f t="shared" ca="1" si="9"/>
        <v>The New Beacon School, Sevenoaks, Kent1</v>
      </c>
      <c r="V39" s="14">
        <f t="shared" si="2"/>
        <v>34</v>
      </c>
      <c r="W39" s="14" t="str">
        <f t="shared" ca="1" si="10"/>
        <v/>
      </c>
      <c r="X39" s="14" t="str">
        <f>IF(Home!J39=0,"",Home!J39)</f>
        <v/>
      </c>
      <c r="Y39" s="16" t="str">
        <f t="shared" ca="1" si="15"/>
        <v/>
      </c>
      <c r="Z39" s="16" t="str">
        <f t="shared" ca="1" si="15"/>
        <v/>
      </c>
      <c r="AA39" s="16" t="str">
        <f t="shared" ca="1" si="15"/>
        <v/>
      </c>
      <c r="AB39" s="16" t="str">
        <f t="shared" ca="1" si="15"/>
        <v/>
      </c>
      <c r="AC39" s="16" t="str">
        <f t="shared" ca="1" si="4"/>
        <v/>
      </c>
      <c r="AD39" s="14" t="str">
        <f t="shared" ca="1" si="11"/>
        <v/>
      </c>
      <c r="AE39" s="17" t="str">
        <f t="shared" ca="1" si="12"/>
        <v/>
      </c>
      <c r="AF39" s="18" t="str">
        <f t="shared" ca="1" si="13"/>
        <v/>
      </c>
      <c r="AG39" s="12">
        <v>169</v>
      </c>
      <c r="AH39" s="19">
        <v>12.4</v>
      </c>
    </row>
    <row r="40" spans="1:34" s="10" customFormat="1" ht="15" customHeight="1" x14ac:dyDescent="0.2">
      <c r="A40" s="10">
        <f t="shared" si="0"/>
        <v>35</v>
      </c>
      <c r="B40" s="173" t="str">
        <f t="shared" ca="1" si="5"/>
        <v>James Dimond</v>
      </c>
      <c r="C40" s="173"/>
      <c r="D40" s="173"/>
      <c r="E40" s="173"/>
      <c r="F40" s="173"/>
      <c r="G40" s="173"/>
      <c r="H40" s="177" t="str">
        <f t="shared" ca="1" si="14"/>
        <v>Bennett Memorial Diocesan School, Tunbridge Wells, Kent</v>
      </c>
      <c r="I40" s="177"/>
      <c r="J40" s="177"/>
      <c r="K40" s="177"/>
      <c r="L40" s="177"/>
      <c r="M40" s="177"/>
      <c r="N40" s="177"/>
      <c r="O40" s="177"/>
      <c r="P40" s="13">
        <f t="shared" si="1"/>
        <v>8.8657407407407417E-3</v>
      </c>
      <c r="Q40" s="8">
        <f t="shared" si="7"/>
        <v>1</v>
      </c>
      <c r="R40" s="22">
        <v>35</v>
      </c>
      <c r="S40" s="14">
        <f ca="1">IF(LEFT(AG40,1)="G","",IF(LEFT(P40,1)="D","",IF(H40="","",COUNTIF($T$6:T40,T40))))</f>
        <v>1</v>
      </c>
      <c r="T40" s="14" t="str">
        <f t="shared" ca="1" si="8"/>
        <v>Bennett Memorial Diocesan School, Tunbridge Wells, Kent</v>
      </c>
      <c r="U40" s="15" t="str">
        <f t="shared" ca="1" si="9"/>
        <v>Bennett Memorial Diocesan School, Tunbridge Wells, Kent1</v>
      </c>
      <c r="V40" s="14">
        <f t="shared" si="2"/>
        <v>35</v>
      </c>
      <c r="W40" s="14" t="str">
        <f t="shared" ca="1" si="10"/>
        <v/>
      </c>
      <c r="X40" s="14" t="str">
        <f>IF(Home!J40=0,"",Home!J40)</f>
        <v/>
      </c>
      <c r="Y40" s="16" t="str">
        <f t="shared" ca="1" si="15"/>
        <v/>
      </c>
      <c r="Z40" s="16" t="str">
        <f t="shared" ca="1" si="15"/>
        <v/>
      </c>
      <c r="AA40" s="16" t="str">
        <f t="shared" ca="1" si="15"/>
        <v/>
      </c>
      <c r="AB40" s="16" t="str">
        <f t="shared" ca="1" si="15"/>
        <v/>
      </c>
      <c r="AC40" s="16" t="str">
        <f t="shared" ca="1" si="4"/>
        <v/>
      </c>
      <c r="AD40" s="14" t="str">
        <f t="shared" ca="1" si="11"/>
        <v/>
      </c>
      <c r="AE40" s="17" t="str">
        <f t="shared" ca="1" si="12"/>
        <v/>
      </c>
      <c r="AF40" s="18" t="str">
        <f t="shared" ca="1" si="13"/>
        <v/>
      </c>
      <c r="AG40" s="12">
        <v>1</v>
      </c>
      <c r="AH40" s="19">
        <v>12.46</v>
      </c>
    </row>
    <row r="41" spans="1:34" s="10" customFormat="1" ht="15" customHeight="1" x14ac:dyDescent="0.2">
      <c r="A41" s="10">
        <f t="shared" si="0"/>
        <v>36</v>
      </c>
      <c r="B41" s="173" t="str">
        <f t="shared" ca="1" si="5"/>
        <v>Ishaan Bhattacharya</v>
      </c>
      <c r="C41" s="173"/>
      <c r="D41" s="173"/>
      <c r="E41" s="173"/>
      <c r="F41" s="173"/>
      <c r="G41" s="173"/>
      <c r="H41" s="177" t="str">
        <f t="shared" ca="1" si="14"/>
        <v>Kent College (Canterbury), Canterbury, Kent</v>
      </c>
      <c r="I41" s="177"/>
      <c r="J41" s="177"/>
      <c r="K41" s="177"/>
      <c r="L41" s="177"/>
      <c r="M41" s="177"/>
      <c r="N41" s="177"/>
      <c r="O41" s="177"/>
      <c r="P41" s="13">
        <f t="shared" si="1"/>
        <v>8.9236111111111113E-3</v>
      </c>
      <c r="Q41" s="8">
        <f t="shared" si="7"/>
        <v>1</v>
      </c>
      <c r="R41" s="22">
        <v>36</v>
      </c>
      <c r="S41" s="14">
        <f ca="1">IF(LEFT(AG41,1)="G","",IF(LEFT(P41,1)="D","",IF(H41="","",COUNTIF($T$6:T41,T41))))</f>
        <v>3</v>
      </c>
      <c r="T41" s="14" t="str">
        <f t="shared" ca="1" si="8"/>
        <v>Kent College (Canterbury), Canterbury, Kent</v>
      </c>
      <c r="U41" s="15" t="str">
        <f t="shared" ca="1" si="9"/>
        <v>Kent College (Canterbury), Canterbury, Kent3</v>
      </c>
      <c r="V41" s="14">
        <f t="shared" si="2"/>
        <v>36</v>
      </c>
      <c r="W41" s="14" t="str">
        <f t="shared" ca="1" si="10"/>
        <v/>
      </c>
      <c r="X41" s="14" t="str">
        <f>IF(Home!J41=0,"",Home!J41)</f>
        <v/>
      </c>
      <c r="Y41" s="16" t="str">
        <f t="shared" ca="1" si="15"/>
        <v/>
      </c>
      <c r="Z41" s="16" t="str">
        <f t="shared" ca="1" si="15"/>
        <v/>
      </c>
      <c r="AA41" s="16" t="str">
        <f t="shared" ca="1" si="15"/>
        <v/>
      </c>
      <c r="AB41" s="16" t="str">
        <f t="shared" ca="1" si="15"/>
        <v/>
      </c>
      <c r="AC41" s="16" t="str">
        <f t="shared" ca="1" si="4"/>
        <v/>
      </c>
      <c r="AD41" s="14" t="str">
        <f t="shared" ca="1" si="11"/>
        <v/>
      </c>
      <c r="AE41" s="17" t="str">
        <f t="shared" ca="1" si="12"/>
        <v/>
      </c>
      <c r="AF41" s="18" t="str">
        <f t="shared" ca="1" si="13"/>
        <v/>
      </c>
      <c r="AG41" s="12">
        <v>100</v>
      </c>
      <c r="AH41" s="19">
        <v>12.51</v>
      </c>
    </row>
    <row r="42" spans="1:34" s="10" customFormat="1" ht="15" customHeight="1" x14ac:dyDescent="0.2">
      <c r="A42" s="10">
        <f t="shared" si="0"/>
        <v>37</v>
      </c>
      <c r="B42" s="173" t="str">
        <f t="shared" ca="1" si="5"/>
        <v>Thomas Crabtree</v>
      </c>
      <c r="C42" s="173"/>
      <c r="D42" s="173"/>
      <c r="E42" s="173"/>
      <c r="F42" s="173"/>
      <c r="G42" s="173"/>
      <c r="H42" s="177" t="str">
        <f t="shared" ca="1" si="14"/>
        <v>Chislehurst and Sidcup Grammar School, Sidcup, Kent</v>
      </c>
      <c r="I42" s="177"/>
      <c r="J42" s="177"/>
      <c r="K42" s="177"/>
      <c r="L42" s="177"/>
      <c r="M42" s="177"/>
      <c r="N42" s="177"/>
      <c r="O42" s="177"/>
      <c r="P42" s="13">
        <f t="shared" si="1"/>
        <v>8.958333333333332E-3</v>
      </c>
      <c r="Q42" s="8">
        <f t="shared" si="7"/>
        <v>1</v>
      </c>
      <c r="R42" s="22">
        <v>37</v>
      </c>
      <c r="S42" s="14">
        <f ca="1">IF(LEFT(AG42,1)="G","",IF(LEFT(P42,1)="D","",IF(H42="","",COUNTIF($T$6:T42,T42))))</f>
        <v>3</v>
      </c>
      <c r="T42" s="14" t="str">
        <f t="shared" ca="1" si="8"/>
        <v>Chislehurst and Sidcup Grammar School, Sidcup, Kent</v>
      </c>
      <c r="U42" s="15" t="str">
        <f t="shared" ca="1" si="9"/>
        <v>Chislehurst and Sidcup Grammar School, Sidcup, Kent3</v>
      </c>
      <c r="V42" s="14">
        <f t="shared" si="2"/>
        <v>37</v>
      </c>
      <c r="W42" s="14" t="str">
        <f t="shared" ca="1" si="10"/>
        <v/>
      </c>
      <c r="X42" s="14" t="str">
        <f>IF(Home!J42=0,"",Home!J42)</f>
        <v/>
      </c>
      <c r="Y42" s="16" t="str">
        <f t="shared" ca="1" si="15"/>
        <v/>
      </c>
      <c r="Z42" s="16" t="str">
        <f t="shared" ca="1" si="15"/>
        <v/>
      </c>
      <c r="AA42" s="16" t="str">
        <f t="shared" ca="1" si="15"/>
        <v/>
      </c>
      <c r="AB42" s="16" t="str">
        <f t="shared" ca="1" si="15"/>
        <v/>
      </c>
      <c r="AC42" s="16" t="str">
        <f t="shared" ca="1" si="4"/>
        <v/>
      </c>
      <c r="AD42" s="14" t="str">
        <f t="shared" ca="1" si="11"/>
        <v/>
      </c>
      <c r="AE42" s="17" t="str">
        <f t="shared" ca="1" si="12"/>
        <v/>
      </c>
      <c r="AF42" s="18" t="str">
        <f t="shared" ca="1" si="13"/>
        <v/>
      </c>
      <c r="AG42" s="12">
        <v>38</v>
      </c>
      <c r="AH42" s="19">
        <v>12.54</v>
      </c>
    </row>
    <row r="43" spans="1:34" s="10" customFormat="1" ht="15" customHeight="1" x14ac:dyDescent="0.2">
      <c r="A43" s="10">
        <f t="shared" si="0"/>
        <v>38</v>
      </c>
      <c r="B43" s="173" t="str">
        <f t="shared" ca="1" si="5"/>
        <v>Ben Bailey</v>
      </c>
      <c r="C43" s="173"/>
      <c r="D43" s="173"/>
      <c r="E43" s="173"/>
      <c r="F43" s="173"/>
      <c r="G43" s="173"/>
      <c r="H43" s="177" t="str">
        <f t="shared" ca="1" si="14"/>
        <v>The Skinners' School, Tunbridge Wells, Kent</v>
      </c>
      <c r="I43" s="177"/>
      <c r="J43" s="177"/>
      <c r="K43" s="177"/>
      <c r="L43" s="177"/>
      <c r="M43" s="177"/>
      <c r="N43" s="177"/>
      <c r="O43" s="177"/>
      <c r="P43" s="13">
        <f t="shared" si="1"/>
        <v>8.9699074074074091E-3</v>
      </c>
      <c r="Q43" s="8">
        <f t="shared" si="7"/>
        <v>1</v>
      </c>
      <c r="R43" s="22">
        <v>38</v>
      </c>
      <c r="S43" s="14">
        <f ca="1">IF(LEFT(AG43,1)="G","",IF(LEFT(P43,1)="D","",IF(H43="","",COUNTIF($T$6:T43,T43))))</f>
        <v>5</v>
      </c>
      <c r="T43" s="14" t="str">
        <f t="shared" ca="1" si="8"/>
        <v>The Skinners' School, Tunbridge Wells, Kent</v>
      </c>
      <c r="U43" s="15" t="str">
        <f t="shared" ca="1" si="9"/>
        <v>The Skinners' School, Tunbridge Wells, Kent5</v>
      </c>
      <c r="V43" s="14">
        <f t="shared" si="2"/>
        <v>38</v>
      </c>
      <c r="W43" s="14" t="str">
        <f t="shared" ca="1" si="10"/>
        <v/>
      </c>
      <c r="X43" s="14" t="str">
        <f>IF(Home!J43=0,"",Home!J43)</f>
        <v/>
      </c>
      <c r="Y43" s="16" t="str">
        <f t="shared" ca="1" si="15"/>
        <v/>
      </c>
      <c r="Z43" s="16" t="str">
        <f t="shared" ca="1" si="15"/>
        <v/>
      </c>
      <c r="AA43" s="16" t="str">
        <f t="shared" ca="1" si="15"/>
        <v/>
      </c>
      <c r="AB43" s="16" t="str">
        <f t="shared" ca="1" si="15"/>
        <v/>
      </c>
      <c r="AC43" s="16" t="str">
        <f t="shared" ca="1" si="4"/>
        <v/>
      </c>
      <c r="AD43" s="14" t="str">
        <f t="shared" ca="1" si="11"/>
        <v/>
      </c>
      <c r="AE43" s="17" t="str">
        <f t="shared" ca="1" si="12"/>
        <v/>
      </c>
      <c r="AF43" s="18" t="str">
        <f t="shared" ca="1" si="13"/>
        <v/>
      </c>
      <c r="AG43" s="12">
        <v>187</v>
      </c>
      <c r="AH43" s="19">
        <v>12.55</v>
      </c>
    </row>
    <row r="44" spans="1:34" s="10" customFormat="1" ht="15" customHeight="1" x14ac:dyDescent="0.2">
      <c r="A44" s="10">
        <f t="shared" si="0"/>
        <v>39</v>
      </c>
      <c r="B44" s="173" t="str">
        <f t="shared" ca="1" si="5"/>
        <v>Finley Telfer</v>
      </c>
      <c r="C44" s="173"/>
      <c r="D44" s="173"/>
      <c r="E44" s="173"/>
      <c r="F44" s="173"/>
      <c r="G44" s="173"/>
      <c r="H44" s="177" t="str">
        <f t="shared" ca="1" si="14"/>
        <v>The Skinners' School, Tunbridge Wells, Kent</v>
      </c>
      <c r="I44" s="177"/>
      <c r="J44" s="177"/>
      <c r="K44" s="177"/>
      <c r="L44" s="177"/>
      <c r="M44" s="177"/>
      <c r="N44" s="177"/>
      <c r="O44" s="177"/>
      <c r="P44" s="13">
        <f t="shared" si="1"/>
        <v>8.9814814814814809E-3</v>
      </c>
      <c r="Q44" s="8">
        <f t="shared" si="7"/>
        <v>1</v>
      </c>
      <c r="R44" s="22">
        <v>39</v>
      </c>
      <c r="S44" s="14">
        <f ca="1">IF(LEFT(AG44,1)="G","",IF(LEFT(P44,1)="D","",IF(H44="","",COUNTIF($T$6:T44,T44))))</f>
        <v>6</v>
      </c>
      <c r="T44" s="14" t="str">
        <f t="shared" ca="1" si="8"/>
        <v>The Skinners' School, Tunbridge Wells, Kent</v>
      </c>
      <c r="U44" s="15" t="str">
        <f t="shared" ca="1" si="9"/>
        <v>The Skinners' School, Tunbridge Wells, Kent6</v>
      </c>
      <c r="V44" s="14">
        <f t="shared" si="2"/>
        <v>39</v>
      </c>
      <c r="W44" s="14" t="str">
        <f t="shared" ca="1" si="10"/>
        <v/>
      </c>
      <c r="X44" s="14" t="str">
        <f>IF(Home!J44=0,"",Home!J44)</f>
        <v/>
      </c>
      <c r="Y44" s="16" t="str">
        <f t="shared" ca="1" si="15"/>
        <v/>
      </c>
      <c r="Z44" s="16" t="str">
        <f t="shared" ca="1" si="15"/>
        <v/>
      </c>
      <c r="AA44" s="16" t="str">
        <f t="shared" ca="1" si="15"/>
        <v/>
      </c>
      <c r="AB44" s="16" t="str">
        <f t="shared" ca="1" si="15"/>
        <v/>
      </c>
      <c r="AC44" s="16" t="str">
        <f t="shared" ca="1" si="4"/>
        <v/>
      </c>
      <c r="AD44" s="14" t="str">
        <f t="shared" ca="1" si="11"/>
        <v/>
      </c>
      <c r="AE44" s="17" t="str">
        <f t="shared" ca="1" si="12"/>
        <v/>
      </c>
      <c r="AF44" s="18" t="str">
        <f t="shared" ca="1" si="13"/>
        <v/>
      </c>
      <c r="AG44" s="12">
        <v>184</v>
      </c>
      <c r="AH44" s="19">
        <v>12.56</v>
      </c>
    </row>
    <row r="45" spans="1:34" s="10" customFormat="1" ht="15" customHeight="1" x14ac:dyDescent="0.2">
      <c r="A45" s="10">
        <f t="shared" si="0"/>
        <v>40</v>
      </c>
      <c r="B45" s="173" t="str">
        <f t="shared" ca="1" si="5"/>
        <v>Kian Bendon-Brodie</v>
      </c>
      <c r="C45" s="173"/>
      <c r="D45" s="173"/>
      <c r="E45" s="173"/>
      <c r="F45" s="173"/>
      <c r="G45" s="173"/>
      <c r="H45" s="177" t="str">
        <f t="shared" ca="1" si="14"/>
        <v>Dartford Grammar School, Dartford, Kent</v>
      </c>
      <c r="I45" s="177"/>
      <c r="J45" s="177"/>
      <c r="K45" s="177"/>
      <c r="L45" s="177"/>
      <c r="M45" s="177"/>
      <c r="N45" s="177"/>
      <c r="O45" s="177"/>
      <c r="P45" s="13">
        <f t="shared" si="1"/>
        <v>9.0162037037037034E-3</v>
      </c>
      <c r="Q45" s="8">
        <f t="shared" si="7"/>
        <v>1</v>
      </c>
      <c r="R45" s="22">
        <v>40</v>
      </c>
      <c r="S45" s="14">
        <f ca="1">IF(LEFT(AG45,1)="G","",IF(LEFT(P45,1)="D","",IF(H45="","",COUNTIF($T$6:T45,T45))))</f>
        <v>6</v>
      </c>
      <c r="T45" s="14" t="str">
        <f t="shared" ca="1" si="8"/>
        <v>Dartford Grammar School, Dartford, Kent</v>
      </c>
      <c r="U45" s="15" t="str">
        <f t="shared" ca="1" si="9"/>
        <v>Dartford Grammar School, Dartford, Kent6</v>
      </c>
      <c r="V45" s="14">
        <f t="shared" si="2"/>
        <v>40</v>
      </c>
      <c r="W45" s="14" t="str">
        <f t="shared" ca="1" si="10"/>
        <v/>
      </c>
      <c r="X45" s="14" t="str">
        <f>IF(Home!J45=0,"",Home!J45)</f>
        <v/>
      </c>
      <c r="Y45" s="16" t="str">
        <f t="shared" ca="1" si="15"/>
        <v/>
      </c>
      <c r="Z45" s="16" t="str">
        <f t="shared" ca="1" si="15"/>
        <v/>
      </c>
      <c r="AA45" s="16" t="str">
        <f t="shared" ca="1" si="15"/>
        <v/>
      </c>
      <c r="AB45" s="16" t="str">
        <f t="shared" ca="1" si="15"/>
        <v/>
      </c>
      <c r="AC45" s="16" t="str">
        <f t="shared" ca="1" si="4"/>
        <v/>
      </c>
      <c r="AD45" s="14" t="str">
        <f t="shared" ca="1" si="11"/>
        <v/>
      </c>
      <c r="AE45" s="17" t="str">
        <f t="shared" ca="1" si="12"/>
        <v/>
      </c>
      <c r="AF45" s="18" t="str">
        <f t="shared" ca="1" si="13"/>
        <v/>
      </c>
      <c r="AG45" s="12">
        <v>78</v>
      </c>
      <c r="AH45" s="19">
        <v>12.59</v>
      </c>
    </row>
    <row r="46" spans="1:34" s="10" customFormat="1" ht="15" customHeight="1" x14ac:dyDescent="0.2">
      <c r="A46" s="10">
        <f t="shared" si="0"/>
        <v>41</v>
      </c>
      <c r="B46" s="173" t="str">
        <f t="shared" ca="1" si="5"/>
        <v>Seth Denham</v>
      </c>
      <c r="C46" s="173"/>
      <c r="D46" s="173"/>
      <c r="E46" s="173"/>
      <c r="F46" s="173"/>
      <c r="G46" s="173"/>
      <c r="H46" s="177" t="str">
        <f t="shared" ca="1" si="14"/>
        <v>Darrick Wood School, Orpington, Kent</v>
      </c>
      <c r="I46" s="177"/>
      <c r="J46" s="177"/>
      <c r="K46" s="177"/>
      <c r="L46" s="177"/>
      <c r="M46" s="177"/>
      <c r="N46" s="177"/>
      <c r="O46" s="177"/>
      <c r="P46" s="13">
        <f t="shared" si="1"/>
        <v>9.0277777777777769E-3</v>
      </c>
      <c r="Q46" s="8">
        <f t="shared" si="7"/>
        <v>1</v>
      </c>
      <c r="R46" s="22">
        <v>41</v>
      </c>
      <c r="S46" s="14">
        <f ca="1">IF(LEFT(AG46,1)="G","",IF(LEFT(P46,1)="D","",IF(H46="","",COUNTIF($T$6:T46,T46))))</f>
        <v>4</v>
      </c>
      <c r="T46" s="14" t="str">
        <f t="shared" ca="1" si="8"/>
        <v>Darrick Wood School, Orpington, Kent</v>
      </c>
      <c r="U46" s="15" t="str">
        <f t="shared" ca="1" si="9"/>
        <v>Darrick Wood School, Orpington, Kent4</v>
      </c>
      <c r="V46" s="14">
        <f t="shared" si="2"/>
        <v>41</v>
      </c>
      <c r="W46" s="14" t="str">
        <f t="shared" ca="1" si="10"/>
        <v/>
      </c>
      <c r="X46" s="14" t="str">
        <f>IF(Home!J46=0,"",Home!J46)</f>
        <v>Total Entries by age group</v>
      </c>
      <c r="Y46" s="16" t="str">
        <f t="shared" ref="Y46:AB65" ca="1" si="16">IFERROR(VLOOKUP(CONCATENATE($X46,Y$5),$U$6:$V$255,2,0),"")</f>
        <v/>
      </c>
      <c r="Z46" s="16" t="str">
        <f t="shared" ca="1" si="16"/>
        <v/>
      </c>
      <c r="AA46" s="16" t="str">
        <f t="shared" ca="1" si="16"/>
        <v/>
      </c>
      <c r="AB46" s="16" t="str">
        <f t="shared" ca="1" si="16"/>
        <v/>
      </c>
      <c r="AC46" s="16" t="str">
        <f t="shared" ca="1" si="4"/>
        <v/>
      </c>
      <c r="AD46" s="14" t="str">
        <f t="shared" ca="1" si="11"/>
        <v/>
      </c>
      <c r="AE46" s="17" t="str">
        <f t="shared" ca="1" si="12"/>
        <v/>
      </c>
      <c r="AF46" s="18" t="str">
        <f t="shared" ca="1" si="13"/>
        <v/>
      </c>
      <c r="AG46" s="12">
        <v>63</v>
      </c>
      <c r="AH46" s="19">
        <v>13</v>
      </c>
    </row>
    <row r="47" spans="1:34" s="10" customFormat="1" ht="15" customHeight="1" x14ac:dyDescent="0.2">
      <c r="A47" s="10">
        <f t="shared" si="0"/>
        <v>42</v>
      </c>
      <c r="B47" s="173" t="str">
        <f t="shared" ca="1" si="5"/>
        <v>James Melrose</v>
      </c>
      <c r="C47" s="173"/>
      <c r="D47" s="173"/>
      <c r="E47" s="173"/>
      <c r="F47" s="173"/>
      <c r="G47" s="173"/>
      <c r="H47" s="177" t="str">
        <f t="shared" ca="1" si="14"/>
        <v>Maidstone Grammar School, Maidstone, Kent</v>
      </c>
      <c r="I47" s="177"/>
      <c r="J47" s="177"/>
      <c r="K47" s="177"/>
      <c r="L47" s="177"/>
      <c r="M47" s="177"/>
      <c r="N47" s="177"/>
      <c r="O47" s="177"/>
      <c r="P47" s="13">
        <f t="shared" si="1"/>
        <v>9.0624999999999994E-3</v>
      </c>
      <c r="Q47" s="8">
        <f t="shared" si="7"/>
        <v>1</v>
      </c>
      <c r="R47" s="22">
        <v>42</v>
      </c>
      <c r="S47" s="14">
        <f ca="1">IF(LEFT(AG47,1)="G","",IF(LEFT(P47,1)="D","",IF(H47="","",COUNTIF($T$6:T47,T47))))</f>
        <v>2</v>
      </c>
      <c r="T47" s="14" t="str">
        <f t="shared" ca="1" si="8"/>
        <v>Maidstone Grammar School, Maidstone, Kent</v>
      </c>
      <c r="U47" s="15" t="str">
        <f t="shared" ca="1" si="9"/>
        <v>Maidstone Grammar School, Maidstone, Kent2</v>
      </c>
      <c r="V47" s="14">
        <f t="shared" si="2"/>
        <v>42</v>
      </c>
      <c r="W47" s="14" t="str">
        <f t="shared" ca="1" si="10"/>
        <v/>
      </c>
      <c r="X47" s="14" t="str">
        <f>IF(Home!J47=0,"",Home!J47)</f>
        <v/>
      </c>
      <c r="Y47" s="16" t="str">
        <f t="shared" ca="1" si="16"/>
        <v/>
      </c>
      <c r="Z47" s="16" t="str">
        <f t="shared" ca="1" si="16"/>
        <v/>
      </c>
      <c r="AA47" s="16" t="str">
        <f t="shared" ca="1" si="16"/>
        <v/>
      </c>
      <c r="AB47" s="16" t="str">
        <f t="shared" ca="1" si="16"/>
        <v/>
      </c>
      <c r="AC47" s="16" t="str">
        <f t="shared" ca="1" si="4"/>
        <v/>
      </c>
      <c r="AD47" s="14" t="str">
        <f t="shared" ca="1" si="11"/>
        <v/>
      </c>
      <c r="AE47" s="17" t="str">
        <f t="shared" ca="1" si="12"/>
        <v/>
      </c>
      <c r="AF47" s="18" t="str">
        <f t="shared" ca="1" si="13"/>
        <v/>
      </c>
      <c r="AG47" s="12">
        <v>137</v>
      </c>
      <c r="AH47" s="19">
        <v>13.03</v>
      </c>
    </row>
    <row r="48" spans="1:34" s="10" customFormat="1" ht="15" customHeight="1" x14ac:dyDescent="0.2">
      <c r="A48" s="10">
        <f t="shared" si="0"/>
        <v>43</v>
      </c>
      <c r="B48" s="173" t="str">
        <f t="shared" ca="1" si="5"/>
        <v>Jensen Barber</v>
      </c>
      <c r="C48" s="173"/>
      <c r="D48" s="173"/>
      <c r="E48" s="173"/>
      <c r="F48" s="173"/>
      <c r="G48" s="173"/>
      <c r="H48" s="177" t="str">
        <f t="shared" ca="1" si="14"/>
        <v>Kent College (Canterbury), Canterbury, Kent</v>
      </c>
      <c r="I48" s="177"/>
      <c r="J48" s="177"/>
      <c r="K48" s="177"/>
      <c r="L48" s="177"/>
      <c r="M48" s="177"/>
      <c r="N48" s="177"/>
      <c r="O48" s="177"/>
      <c r="P48" s="13">
        <f t="shared" si="1"/>
        <v>9.1550925925925931E-3</v>
      </c>
      <c r="Q48" s="8">
        <f t="shared" si="7"/>
        <v>1</v>
      </c>
      <c r="R48" s="22">
        <v>43</v>
      </c>
      <c r="S48" s="14">
        <f ca="1">IF(LEFT(AG48,1)="G","",IF(LEFT(P48,1)="D","",IF(H48="","",COUNTIF($T$6:T48,T48))))</f>
        <v>4</v>
      </c>
      <c r="T48" s="14" t="str">
        <f t="shared" ca="1" si="8"/>
        <v>Kent College (Canterbury), Canterbury, Kent</v>
      </c>
      <c r="U48" s="15" t="str">
        <f t="shared" ca="1" si="9"/>
        <v>Kent College (Canterbury), Canterbury, Kent4</v>
      </c>
      <c r="V48" s="14">
        <f t="shared" si="2"/>
        <v>43</v>
      </c>
      <c r="W48" s="14" t="str">
        <f t="shared" ca="1" si="10"/>
        <v/>
      </c>
      <c r="X48" s="14" t="str">
        <f>IF(Home!J48=0,"",Home!J48)</f>
        <v/>
      </c>
      <c r="Y48" s="16" t="str">
        <f t="shared" ca="1" si="16"/>
        <v/>
      </c>
      <c r="Z48" s="16" t="str">
        <f t="shared" ca="1" si="16"/>
        <v/>
      </c>
      <c r="AA48" s="16" t="str">
        <f t="shared" ca="1" si="16"/>
        <v/>
      </c>
      <c r="AB48" s="16" t="str">
        <f t="shared" ca="1" si="16"/>
        <v/>
      </c>
      <c r="AC48" s="16" t="str">
        <f t="shared" ca="1" si="4"/>
        <v/>
      </c>
      <c r="AD48" s="14" t="str">
        <f t="shared" ca="1" si="11"/>
        <v/>
      </c>
      <c r="AE48" s="17" t="str">
        <f t="shared" ca="1" si="12"/>
        <v/>
      </c>
      <c r="AF48" s="18" t="str">
        <f t="shared" ca="1" si="13"/>
        <v/>
      </c>
      <c r="AG48" s="12">
        <v>102</v>
      </c>
      <c r="AH48" s="19">
        <v>13.11</v>
      </c>
    </row>
    <row r="49" spans="1:34" s="10" customFormat="1" ht="15" customHeight="1" x14ac:dyDescent="0.2">
      <c r="A49" s="10">
        <f t="shared" si="0"/>
        <v>44</v>
      </c>
      <c r="B49" s="173" t="str">
        <f t="shared" ca="1" si="5"/>
        <v>Archie Norris</v>
      </c>
      <c r="C49" s="173"/>
      <c r="D49" s="173"/>
      <c r="E49" s="173"/>
      <c r="F49" s="173"/>
      <c r="G49" s="173"/>
      <c r="H49" s="177" t="str">
        <f t="shared" ca="1" si="14"/>
        <v>Darrick Wood School, Orpington, Kent</v>
      </c>
      <c r="I49" s="177"/>
      <c r="J49" s="177"/>
      <c r="K49" s="177"/>
      <c r="L49" s="177"/>
      <c r="M49" s="177"/>
      <c r="N49" s="177"/>
      <c r="O49" s="177"/>
      <c r="P49" s="13">
        <f t="shared" si="1"/>
        <v>9.166666666666665E-3</v>
      </c>
      <c r="Q49" s="8">
        <f t="shared" si="7"/>
        <v>1</v>
      </c>
      <c r="R49" s="22">
        <v>44</v>
      </c>
      <c r="S49" s="14">
        <f ca="1">IF(LEFT(AG49,1)="G","",IF(LEFT(P49,1)="D","",IF(H49="","",COUNTIF($T$6:T49,T49))))</f>
        <v>5</v>
      </c>
      <c r="T49" s="14" t="str">
        <f t="shared" ca="1" si="8"/>
        <v>Darrick Wood School, Orpington, Kent</v>
      </c>
      <c r="U49" s="15" t="str">
        <f t="shared" ca="1" si="9"/>
        <v>Darrick Wood School, Orpington, Kent5</v>
      </c>
      <c r="V49" s="14">
        <f t="shared" si="2"/>
        <v>44</v>
      </c>
      <c r="W49" s="14" t="str">
        <f t="shared" ca="1" si="10"/>
        <v/>
      </c>
      <c r="X49" s="14" t="str">
        <f>IF(Home!J49=0,"",Home!J49)</f>
        <v/>
      </c>
      <c r="Y49" s="16" t="str">
        <f t="shared" ca="1" si="16"/>
        <v/>
      </c>
      <c r="Z49" s="16" t="str">
        <f t="shared" ca="1" si="16"/>
        <v/>
      </c>
      <c r="AA49" s="16" t="str">
        <f t="shared" ca="1" si="16"/>
        <v/>
      </c>
      <c r="AB49" s="16" t="str">
        <f t="shared" ca="1" si="16"/>
        <v/>
      </c>
      <c r="AC49" s="16" t="str">
        <f t="shared" ca="1" si="4"/>
        <v/>
      </c>
      <c r="AD49" s="14" t="str">
        <f t="shared" ca="1" si="11"/>
        <v/>
      </c>
      <c r="AE49" s="17" t="str">
        <f t="shared" ca="1" si="12"/>
        <v/>
      </c>
      <c r="AF49" s="18" t="str">
        <f t="shared" ca="1" si="13"/>
        <v/>
      </c>
      <c r="AG49" s="12">
        <v>64</v>
      </c>
      <c r="AH49" s="19">
        <v>13.12</v>
      </c>
    </row>
    <row r="50" spans="1:34" s="10" customFormat="1" ht="15" customHeight="1" x14ac:dyDescent="0.2">
      <c r="A50" s="10">
        <f t="shared" si="0"/>
        <v>45</v>
      </c>
      <c r="B50" s="173" t="str">
        <f t="shared" ca="1" si="5"/>
        <v>Jack Tibbits</v>
      </c>
      <c r="C50" s="173"/>
      <c r="D50" s="173"/>
      <c r="E50" s="173"/>
      <c r="F50" s="173"/>
      <c r="G50" s="173"/>
      <c r="H50" s="177" t="str">
        <f t="shared" ca="1" si="14"/>
        <v>Maidstone Grammar School, Maidstone, Kent</v>
      </c>
      <c r="I50" s="177"/>
      <c r="J50" s="177"/>
      <c r="K50" s="177"/>
      <c r="L50" s="177"/>
      <c r="M50" s="177"/>
      <c r="N50" s="177"/>
      <c r="O50" s="177"/>
      <c r="P50" s="13">
        <f t="shared" si="1"/>
        <v>9.166666666666665E-3</v>
      </c>
      <c r="Q50" s="8">
        <f t="shared" si="7"/>
        <v>1</v>
      </c>
      <c r="R50" s="22">
        <v>45</v>
      </c>
      <c r="S50" s="14">
        <f ca="1">IF(LEFT(AG50,1)="G","",IF(LEFT(P50,1)="D","",IF(H50="","",COUNTIF($T$6:T50,T50))))</f>
        <v>3</v>
      </c>
      <c r="T50" s="14" t="str">
        <f t="shared" ca="1" si="8"/>
        <v>Maidstone Grammar School, Maidstone, Kent</v>
      </c>
      <c r="U50" s="15" t="str">
        <f t="shared" ca="1" si="9"/>
        <v>Maidstone Grammar School, Maidstone, Kent3</v>
      </c>
      <c r="V50" s="14">
        <f t="shared" si="2"/>
        <v>45</v>
      </c>
      <c r="W50" s="14" t="str">
        <f t="shared" ca="1" si="10"/>
        <v/>
      </c>
      <c r="X50" s="14" t="str">
        <f>IF(Home!J50=0,"",Home!J50)</f>
        <v/>
      </c>
      <c r="Y50" s="16" t="str">
        <f t="shared" ca="1" si="16"/>
        <v/>
      </c>
      <c r="Z50" s="16" t="str">
        <f t="shared" ca="1" si="16"/>
        <v/>
      </c>
      <c r="AA50" s="16" t="str">
        <f t="shared" ca="1" si="16"/>
        <v/>
      </c>
      <c r="AB50" s="16" t="str">
        <f t="shared" ca="1" si="16"/>
        <v/>
      </c>
      <c r="AC50" s="16" t="str">
        <f t="shared" ca="1" si="4"/>
        <v/>
      </c>
      <c r="AD50" s="14" t="str">
        <f t="shared" ca="1" si="11"/>
        <v/>
      </c>
      <c r="AE50" s="17" t="str">
        <f t="shared" ca="1" si="12"/>
        <v/>
      </c>
      <c r="AF50" s="18" t="str">
        <f t="shared" ca="1" si="13"/>
        <v/>
      </c>
      <c r="AG50" s="12">
        <v>140</v>
      </c>
      <c r="AH50" s="19">
        <v>13.12</v>
      </c>
    </row>
    <row r="51" spans="1:34" s="10" customFormat="1" ht="15" customHeight="1" x14ac:dyDescent="0.2">
      <c r="A51" s="10">
        <f t="shared" si="0"/>
        <v>46</v>
      </c>
      <c r="B51" s="173" t="str">
        <f t="shared" ca="1" si="5"/>
        <v>Kaya Remzi</v>
      </c>
      <c r="C51" s="173"/>
      <c r="D51" s="173"/>
      <c r="E51" s="173"/>
      <c r="F51" s="173"/>
      <c r="G51" s="173"/>
      <c r="H51" s="177" t="str">
        <f t="shared" ca="1" si="14"/>
        <v>Bennett Memorial Diocesan School, Tunbridge Wells, Kent</v>
      </c>
      <c r="I51" s="177"/>
      <c r="J51" s="177"/>
      <c r="K51" s="177"/>
      <c r="L51" s="177"/>
      <c r="M51" s="177"/>
      <c r="N51" s="177"/>
      <c r="O51" s="177"/>
      <c r="P51" s="13">
        <f t="shared" si="1"/>
        <v>9.2013888888888892E-3</v>
      </c>
      <c r="Q51" s="8">
        <f t="shared" si="7"/>
        <v>1</v>
      </c>
      <c r="R51" s="22">
        <v>46</v>
      </c>
      <c r="S51" s="14">
        <f ca="1">IF(LEFT(AG51,1)="G","",IF(LEFT(P51,1)="D","",IF(H51="","",COUNTIF($T$6:T51,T51))))</f>
        <v>2</v>
      </c>
      <c r="T51" s="14" t="str">
        <f t="shared" ca="1" si="8"/>
        <v>Bennett Memorial Diocesan School, Tunbridge Wells, Kent</v>
      </c>
      <c r="U51" s="15" t="str">
        <f t="shared" ca="1" si="9"/>
        <v>Bennett Memorial Diocesan School, Tunbridge Wells, Kent2</v>
      </c>
      <c r="V51" s="14">
        <f t="shared" si="2"/>
        <v>46</v>
      </c>
      <c r="W51" s="14" t="str">
        <f t="shared" ca="1" si="10"/>
        <v/>
      </c>
      <c r="X51" s="14" t="str">
        <f>IF(Home!J51=0,"",Home!J51)</f>
        <v/>
      </c>
      <c r="Y51" s="16" t="str">
        <f t="shared" ca="1" si="16"/>
        <v/>
      </c>
      <c r="Z51" s="16" t="str">
        <f t="shared" ca="1" si="16"/>
        <v/>
      </c>
      <c r="AA51" s="16" t="str">
        <f t="shared" ca="1" si="16"/>
        <v/>
      </c>
      <c r="AB51" s="16" t="str">
        <f t="shared" ca="1" si="16"/>
        <v/>
      </c>
      <c r="AC51" s="16" t="str">
        <f t="shared" ca="1" si="4"/>
        <v/>
      </c>
      <c r="AD51" s="14" t="str">
        <f t="shared" ca="1" si="11"/>
        <v/>
      </c>
      <c r="AE51" s="17" t="str">
        <f t="shared" ca="1" si="12"/>
        <v/>
      </c>
      <c r="AF51" s="18" t="str">
        <f t="shared" ca="1" si="13"/>
        <v/>
      </c>
      <c r="AG51" s="12">
        <v>2</v>
      </c>
      <c r="AH51" s="19">
        <v>13.15</v>
      </c>
    </row>
    <row r="52" spans="1:34" s="10" customFormat="1" ht="15" customHeight="1" x14ac:dyDescent="0.2">
      <c r="A52" s="10">
        <f t="shared" si="0"/>
        <v>47</v>
      </c>
      <c r="B52" s="173" t="str">
        <f t="shared" ca="1" si="5"/>
        <v>Ernest Giles</v>
      </c>
      <c r="C52" s="173"/>
      <c r="D52" s="173"/>
      <c r="E52" s="173"/>
      <c r="F52" s="173"/>
      <c r="G52" s="173"/>
      <c r="H52" s="177" t="str">
        <f t="shared" ca="1" si="14"/>
        <v>Bennett Memorial Diocesan School, Tunbridge Wells, Kent</v>
      </c>
      <c r="I52" s="177"/>
      <c r="J52" s="177"/>
      <c r="K52" s="177"/>
      <c r="L52" s="177"/>
      <c r="M52" s="177"/>
      <c r="N52" s="177"/>
      <c r="O52" s="177"/>
      <c r="P52" s="13">
        <f t="shared" si="1"/>
        <v>9.2013888888888892E-3</v>
      </c>
      <c r="Q52" s="8">
        <f t="shared" si="7"/>
        <v>1</v>
      </c>
      <c r="R52" s="22">
        <v>47</v>
      </c>
      <c r="S52" s="14">
        <f ca="1">IF(LEFT(AG52,1)="G","",IF(LEFT(P52,1)="D","",IF(H52="","",COUNTIF($T$6:T52,T52))))</f>
        <v>3</v>
      </c>
      <c r="T52" s="14" t="str">
        <f t="shared" ca="1" si="8"/>
        <v>Bennett Memorial Diocesan School, Tunbridge Wells, Kent</v>
      </c>
      <c r="U52" s="15" t="str">
        <f t="shared" ca="1" si="9"/>
        <v>Bennett Memorial Diocesan School, Tunbridge Wells, Kent3</v>
      </c>
      <c r="V52" s="14">
        <f t="shared" si="2"/>
        <v>47</v>
      </c>
      <c r="W52" s="14" t="str">
        <f t="shared" ca="1" si="10"/>
        <v/>
      </c>
      <c r="X52" s="14" t="str">
        <f>IF(Home!J52=0,"",Home!J52)</f>
        <v/>
      </c>
      <c r="Y52" s="16" t="str">
        <f t="shared" ca="1" si="16"/>
        <v/>
      </c>
      <c r="Z52" s="16" t="str">
        <f t="shared" ca="1" si="16"/>
        <v/>
      </c>
      <c r="AA52" s="16" t="str">
        <f t="shared" ca="1" si="16"/>
        <v/>
      </c>
      <c r="AB52" s="16" t="str">
        <f t="shared" ca="1" si="16"/>
        <v/>
      </c>
      <c r="AC52" s="16" t="str">
        <f t="shared" ca="1" si="4"/>
        <v/>
      </c>
      <c r="AD52" s="14" t="str">
        <f t="shared" ca="1" si="11"/>
        <v/>
      </c>
      <c r="AE52" s="17" t="str">
        <f t="shared" ca="1" si="12"/>
        <v/>
      </c>
      <c r="AF52" s="18" t="str">
        <f t="shared" ca="1" si="13"/>
        <v/>
      </c>
      <c r="AG52" s="12">
        <v>4</v>
      </c>
      <c r="AH52" s="19">
        <v>13.15</v>
      </c>
    </row>
    <row r="53" spans="1:34" s="10" customFormat="1" ht="15" customHeight="1" x14ac:dyDescent="0.2">
      <c r="A53" s="10">
        <f t="shared" si="0"/>
        <v>48</v>
      </c>
      <c r="B53" s="173" t="str">
        <f t="shared" ca="1" si="5"/>
        <v>Alex Webb</v>
      </c>
      <c r="C53" s="173"/>
      <c r="D53" s="173"/>
      <c r="E53" s="173"/>
      <c r="F53" s="173"/>
      <c r="G53" s="173"/>
      <c r="H53" s="177" t="str">
        <f t="shared" ca="1" si="14"/>
        <v>Sevenoaks School, Sevenoaks, Kent</v>
      </c>
      <c r="I53" s="177"/>
      <c r="J53" s="177"/>
      <c r="K53" s="177"/>
      <c r="L53" s="177"/>
      <c r="M53" s="177"/>
      <c r="N53" s="177"/>
      <c r="O53" s="177"/>
      <c r="P53" s="13">
        <f t="shared" si="1"/>
        <v>9.2824074074074094E-3</v>
      </c>
      <c r="Q53" s="8">
        <f t="shared" si="7"/>
        <v>1</v>
      </c>
      <c r="R53" s="22">
        <v>48</v>
      </c>
      <c r="S53" s="14">
        <f ca="1">IF(LEFT(AG53,1)="G","",IF(LEFT(P53,1)="D","",IF(H53="","",COUNTIF($T$6:T53,T53))))</f>
        <v>5</v>
      </c>
      <c r="T53" s="14" t="str">
        <f t="shared" ca="1" si="8"/>
        <v>Sevenoaks School, Sevenoaks, Kent</v>
      </c>
      <c r="U53" s="15" t="str">
        <f t="shared" ca="1" si="9"/>
        <v>Sevenoaks School, Sevenoaks, Kent5</v>
      </c>
      <c r="V53" s="14">
        <f t="shared" si="2"/>
        <v>48</v>
      </c>
      <c r="W53" s="14" t="str">
        <f t="shared" ca="1" si="10"/>
        <v/>
      </c>
      <c r="X53" s="14" t="str">
        <f>IF(Home!J53=0,"",Home!J53)</f>
        <v/>
      </c>
      <c r="Y53" s="16" t="str">
        <f t="shared" ca="1" si="16"/>
        <v/>
      </c>
      <c r="Z53" s="16" t="str">
        <f t="shared" ca="1" si="16"/>
        <v/>
      </c>
      <c r="AA53" s="16" t="str">
        <f t="shared" ca="1" si="16"/>
        <v/>
      </c>
      <c r="AB53" s="16" t="str">
        <f t="shared" ca="1" si="16"/>
        <v/>
      </c>
      <c r="AC53" s="16" t="str">
        <f t="shared" ca="1" si="4"/>
        <v/>
      </c>
      <c r="AD53" s="14" t="str">
        <f t="shared" ca="1" si="11"/>
        <v/>
      </c>
      <c r="AE53" s="17" t="str">
        <f t="shared" ca="1" si="12"/>
        <v/>
      </c>
      <c r="AF53" s="18" t="str">
        <f t="shared" ca="1" si="13"/>
        <v/>
      </c>
      <c r="AG53" s="12">
        <v>146</v>
      </c>
      <c r="AH53" s="19">
        <v>13.22</v>
      </c>
    </row>
    <row r="54" spans="1:34" s="10" customFormat="1" ht="15" customHeight="1" x14ac:dyDescent="0.2">
      <c r="A54" s="10">
        <f t="shared" si="0"/>
        <v>49</v>
      </c>
      <c r="B54" s="173" t="str">
        <f t="shared" ca="1" si="5"/>
        <v>Albie Jeanes</v>
      </c>
      <c r="C54" s="173"/>
      <c r="D54" s="173"/>
      <c r="E54" s="173"/>
      <c r="F54" s="173"/>
      <c r="G54" s="173"/>
      <c r="H54" s="177" t="str">
        <f t="shared" ca="1" si="14"/>
        <v>Kent College (Canterbury), Canterbury, Kent</v>
      </c>
      <c r="I54" s="177"/>
      <c r="J54" s="177"/>
      <c r="K54" s="177"/>
      <c r="L54" s="177"/>
      <c r="M54" s="177"/>
      <c r="N54" s="177"/>
      <c r="O54" s="177"/>
      <c r="P54" s="13">
        <f t="shared" si="1"/>
        <v>9.2824074074074094E-3</v>
      </c>
      <c r="Q54" s="8">
        <f t="shared" si="7"/>
        <v>1</v>
      </c>
      <c r="R54" s="22">
        <v>49</v>
      </c>
      <c r="S54" s="14">
        <f ca="1">IF(LEFT(AG54,1)="G","",IF(LEFT(P54,1)="D","",IF(H54="","",COUNTIF($T$6:T54,T54))))</f>
        <v>5</v>
      </c>
      <c r="T54" s="14" t="str">
        <f t="shared" ca="1" si="8"/>
        <v>Kent College (Canterbury), Canterbury, Kent</v>
      </c>
      <c r="U54" s="15" t="str">
        <f t="shared" ca="1" si="9"/>
        <v>Kent College (Canterbury), Canterbury, Kent5</v>
      </c>
      <c r="V54" s="14">
        <f t="shared" si="2"/>
        <v>49</v>
      </c>
      <c r="W54" s="14" t="str">
        <f t="shared" ca="1" si="10"/>
        <v/>
      </c>
      <c r="X54" s="14" t="str">
        <f>IF(Home!J54=0,"",Home!J54)</f>
        <v/>
      </c>
      <c r="Y54" s="16" t="str">
        <f t="shared" ca="1" si="16"/>
        <v/>
      </c>
      <c r="Z54" s="16" t="str">
        <f t="shared" ca="1" si="16"/>
        <v/>
      </c>
      <c r="AA54" s="16" t="str">
        <f t="shared" ca="1" si="16"/>
        <v/>
      </c>
      <c r="AB54" s="16" t="str">
        <f t="shared" ca="1" si="16"/>
        <v/>
      </c>
      <c r="AC54" s="16" t="str">
        <f t="shared" ca="1" si="4"/>
        <v/>
      </c>
      <c r="AD54" s="14" t="str">
        <f t="shared" ca="1" si="11"/>
        <v/>
      </c>
      <c r="AE54" s="17" t="str">
        <f t="shared" ca="1" si="12"/>
        <v/>
      </c>
      <c r="AF54" s="18" t="str">
        <f t="shared" ca="1" si="13"/>
        <v/>
      </c>
      <c r="AG54" s="12">
        <v>99</v>
      </c>
      <c r="AH54" s="19">
        <v>13.22</v>
      </c>
    </row>
    <row r="55" spans="1:34" s="10" customFormat="1" ht="15" customHeight="1" x14ac:dyDescent="0.2">
      <c r="A55" s="10">
        <f t="shared" si="0"/>
        <v>50</v>
      </c>
      <c r="B55" s="173" t="str">
        <f t="shared" ca="1" si="5"/>
        <v>Jim Sellick</v>
      </c>
      <c r="C55" s="173"/>
      <c r="D55" s="173"/>
      <c r="E55" s="173"/>
      <c r="F55" s="173"/>
      <c r="G55" s="173"/>
      <c r="H55" s="177" t="str">
        <f t="shared" ca="1" si="14"/>
        <v>Cranbrook School, Cranbrook, Kent</v>
      </c>
      <c r="I55" s="177"/>
      <c r="J55" s="177"/>
      <c r="K55" s="177"/>
      <c r="L55" s="177"/>
      <c r="M55" s="177"/>
      <c r="N55" s="177"/>
      <c r="O55" s="177"/>
      <c r="P55" s="13">
        <f t="shared" si="1"/>
        <v>9.3171296296296301E-3</v>
      </c>
      <c r="Q55" s="8">
        <f t="shared" si="7"/>
        <v>1</v>
      </c>
      <c r="R55" s="22">
        <v>50</v>
      </c>
      <c r="S55" s="14">
        <f ca="1">IF(LEFT(AG55,1)="G","",IF(LEFT(P55,1)="D","",IF(H55="","",COUNTIF($T$6:T55,T55))))</f>
        <v>3</v>
      </c>
      <c r="T55" s="14" t="str">
        <f t="shared" ca="1" si="8"/>
        <v>Cranbrook School, Cranbrook, Kent</v>
      </c>
      <c r="U55" s="15" t="str">
        <f t="shared" ca="1" si="9"/>
        <v>Cranbrook School, Cranbrook, Kent3</v>
      </c>
      <c r="V55" s="14">
        <f t="shared" si="2"/>
        <v>50</v>
      </c>
      <c r="W55" s="14" t="str">
        <f t="shared" ca="1" si="10"/>
        <v/>
      </c>
      <c r="X55" s="14" t="str">
        <f>IF(Home!J55=0,"",Home!J55)</f>
        <v/>
      </c>
      <c r="Y55" s="16" t="str">
        <f t="shared" ca="1" si="16"/>
        <v/>
      </c>
      <c r="Z55" s="16" t="str">
        <f t="shared" ca="1" si="16"/>
        <v/>
      </c>
      <c r="AA55" s="16" t="str">
        <f t="shared" ca="1" si="16"/>
        <v/>
      </c>
      <c r="AB55" s="16" t="str">
        <f t="shared" ca="1" si="16"/>
        <v/>
      </c>
      <c r="AC55" s="16" t="str">
        <f t="shared" ca="1" si="4"/>
        <v/>
      </c>
      <c r="AD55" s="14" t="str">
        <f t="shared" ca="1" si="11"/>
        <v/>
      </c>
      <c r="AE55" s="17" t="str">
        <f t="shared" ca="1" si="12"/>
        <v/>
      </c>
      <c r="AF55" s="18" t="str">
        <f t="shared" ca="1" si="13"/>
        <v/>
      </c>
      <c r="AG55" s="12">
        <v>50</v>
      </c>
      <c r="AH55" s="19">
        <v>13.25</v>
      </c>
    </row>
    <row r="56" spans="1:34" s="10" customFormat="1" ht="15" customHeight="1" x14ac:dyDescent="0.2">
      <c r="A56" s="10">
        <f t="shared" si="0"/>
        <v>51</v>
      </c>
      <c r="B56" s="173" t="str">
        <f t="shared" ca="1" si="5"/>
        <v>Arlo Cocking</v>
      </c>
      <c r="C56" s="173"/>
      <c r="D56" s="173"/>
      <c r="E56" s="173"/>
      <c r="F56" s="173"/>
      <c r="G56" s="173"/>
      <c r="H56" s="177" t="str">
        <f t="shared" ca="1" si="14"/>
        <v>Kent College (Canterbury), Canterbury, Kent</v>
      </c>
      <c r="I56" s="177"/>
      <c r="J56" s="177"/>
      <c r="K56" s="177"/>
      <c r="L56" s="177"/>
      <c r="M56" s="177"/>
      <c r="N56" s="177"/>
      <c r="O56" s="177"/>
      <c r="P56" s="13">
        <f t="shared" si="1"/>
        <v>9.3750000000000014E-3</v>
      </c>
      <c r="Q56" s="8">
        <f t="shared" si="7"/>
        <v>1</v>
      </c>
      <c r="R56" s="22">
        <v>51</v>
      </c>
      <c r="S56" s="14">
        <f ca="1">IF(LEFT(AG56,1)="G","",IF(LEFT(P56,1)="D","",IF(H56="","",COUNTIF($T$6:T56,T56))))</f>
        <v>6</v>
      </c>
      <c r="T56" s="14" t="str">
        <f t="shared" ca="1" si="8"/>
        <v>Kent College (Canterbury), Canterbury, Kent</v>
      </c>
      <c r="U56" s="15" t="str">
        <f t="shared" ca="1" si="9"/>
        <v>Kent College (Canterbury), Canterbury, Kent6</v>
      </c>
      <c r="V56" s="14">
        <f t="shared" si="2"/>
        <v>51</v>
      </c>
      <c r="W56" s="14" t="str">
        <f t="shared" ca="1" si="10"/>
        <v/>
      </c>
      <c r="X56" s="14" t="str">
        <f>IF(Home!J56=0,"",Home!J56)</f>
        <v/>
      </c>
      <c r="Y56" s="16" t="str">
        <f t="shared" ca="1" si="16"/>
        <v/>
      </c>
      <c r="Z56" s="16" t="str">
        <f t="shared" ca="1" si="16"/>
        <v/>
      </c>
      <c r="AA56" s="16" t="str">
        <f t="shared" ca="1" si="16"/>
        <v/>
      </c>
      <c r="AB56" s="16" t="str">
        <f t="shared" ca="1" si="16"/>
        <v/>
      </c>
      <c r="AC56" s="16" t="str">
        <f t="shared" ca="1" si="4"/>
        <v/>
      </c>
      <c r="AD56" s="14" t="str">
        <f t="shared" ca="1" si="11"/>
        <v/>
      </c>
      <c r="AE56" s="17" t="str">
        <f t="shared" ca="1" si="12"/>
        <v/>
      </c>
      <c r="AF56" s="18" t="str">
        <f t="shared" ca="1" si="13"/>
        <v/>
      </c>
      <c r="AG56" s="12">
        <v>97</v>
      </c>
      <c r="AH56" s="19">
        <v>13.3</v>
      </c>
    </row>
    <row r="57" spans="1:34" s="10" customFormat="1" ht="15" customHeight="1" x14ac:dyDescent="0.2">
      <c r="A57" s="10">
        <f t="shared" si="0"/>
        <v>52</v>
      </c>
      <c r="B57" s="173" t="str">
        <f t="shared" ca="1" si="5"/>
        <v>Aubrey Twyman</v>
      </c>
      <c r="C57" s="173"/>
      <c r="D57" s="173"/>
      <c r="E57" s="173"/>
      <c r="F57" s="173"/>
      <c r="G57" s="173"/>
      <c r="H57" s="177" t="str">
        <f t="shared" ca="1" si="14"/>
        <v>Cranbrook School, Cranbrook, Kent</v>
      </c>
      <c r="I57" s="177"/>
      <c r="J57" s="177"/>
      <c r="K57" s="177"/>
      <c r="L57" s="177"/>
      <c r="M57" s="177"/>
      <c r="N57" s="177"/>
      <c r="O57" s="177"/>
      <c r="P57" s="13">
        <f t="shared" si="1"/>
        <v>9.3981481481481485E-3</v>
      </c>
      <c r="Q57" s="8">
        <f t="shared" si="7"/>
        <v>1</v>
      </c>
      <c r="R57" s="22">
        <v>52</v>
      </c>
      <c r="S57" s="14">
        <f ca="1">IF(LEFT(AG57,1)="G","",IF(LEFT(P57,1)="D","",IF(H57="","",COUNTIF($T$6:T57,T57))))</f>
        <v>4</v>
      </c>
      <c r="T57" s="14" t="str">
        <f t="shared" ca="1" si="8"/>
        <v>Cranbrook School, Cranbrook, Kent</v>
      </c>
      <c r="U57" s="15" t="str">
        <f t="shared" ca="1" si="9"/>
        <v>Cranbrook School, Cranbrook, Kent4</v>
      </c>
      <c r="V57" s="14">
        <f t="shared" si="2"/>
        <v>52</v>
      </c>
      <c r="W57" s="14" t="str">
        <f t="shared" ca="1" si="10"/>
        <v/>
      </c>
      <c r="X57" s="14" t="str">
        <f>IF(Home!J57=0,"",Home!J57)</f>
        <v/>
      </c>
      <c r="Y57" s="16" t="str">
        <f t="shared" ca="1" si="16"/>
        <v/>
      </c>
      <c r="Z57" s="16" t="str">
        <f t="shared" ca="1" si="16"/>
        <v/>
      </c>
      <c r="AA57" s="16" t="str">
        <f t="shared" ca="1" si="16"/>
        <v/>
      </c>
      <c r="AB57" s="16" t="str">
        <f t="shared" ca="1" si="16"/>
        <v/>
      </c>
      <c r="AC57" s="16" t="str">
        <f t="shared" ca="1" si="4"/>
        <v/>
      </c>
      <c r="AD57" s="14" t="str">
        <f t="shared" ca="1" si="11"/>
        <v/>
      </c>
      <c r="AE57" s="17" t="str">
        <f t="shared" ca="1" si="12"/>
        <v/>
      </c>
      <c r="AF57" s="18" t="str">
        <f t="shared" ca="1" si="13"/>
        <v/>
      </c>
      <c r="AG57" s="12">
        <v>51</v>
      </c>
      <c r="AH57" s="19">
        <v>13.32</v>
      </c>
    </row>
    <row r="58" spans="1:34" s="10" customFormat="1" ht="15" customHeight="1" x14ac:dyDescent="0.2">
      <c r="A58" s="10">
        <f t="shared" si="0"/>
        <v>53</v>
      </c>
      <c r="B58" s="173" t="str">
        <f t="shared" ca="1" si="5"/>
        <v>Dominic Cleaver</v>
      </c>
      <c r="C58" s="173"/>
      <c r="D58" s="173"/>
      <c r="E58" s="173"/>
      <c r="F58" s="173"/>
      <c r="G58" s="173"/>
      <c r="H58" s="177" t="str">
        <f t="shared" ca="1" si="14"/>
        <v>Bennett Memorial Diocesan School, Tunbridge Wells, Kent</v>
      </c>
      <c r="I58" s="177"/>
      <c r="J58" s="177"/>
      <c r="K58" s="177"/>
      <c r="L58" s="177"/>
      <c r="M58" s="177"/>
      <c r="N58" s="177"/>
      <c r="O58" s="177"/>
      <c r="P58" s="13">
        <f t="shared" si="1"/>
        <v>9.4097222222222221E-3</v>
      </c>
      <c r="Q58" s="8">
        <f t="shared" si="7"/>
        <v>1</v>
      </c>
      <c r="R58" s="22">
        <v>53</v>
      </c>
      <c r="S58" s="14">
        <f ca="1">IF(LEFT(AG58,1)="G","",IF(LEFT(P58,1)="D","",IF(H58="","",COUNTIF($T$6:T58,T58))))</f>
        <v>4</v>
      </c>
      <c r="T58" s="14" t="str">
        <f t="shared" ca="1" si="8"/>
        <v>Bennett Memorial Diocesan School, Tunbridge Wells, Kent</v>
      </c>
      <c r="U58" s="15" t="str">
        <f t="shared" ca="1" si="9"/>
        <v>Bennett Memorial Diocesan School, Tunbridge Wells, Kent4</v>
      </c>
      <c r="V58" s="14">
        <f t="shared" si="2"/>
        <v>53</v>
      </c>
      <c r="W58" s="14" t="str">
        <f t="shared" ca="1" si="10"/>
        <v/>
      </c>
      <c r="X58" s="14" t="str">
        <f>IF(Home!J58=0,"",Home!J58)</f>
        <v/>
      </c>
      <c r="Y58" s="16" t="str">
        <f t="shared" ca="1" si="16"/>
        <v/>
      </c>
      <c r="Z58" s="16" t="str">
        <f t="shared" ca="1" si="16"/>
        <v/>
      </c>
      <c r="AA58" s="16" t="str">
        <f t="shared" ca="1" si="16"/>
        <v/>
      </c>
      <c r="AB58" s="16" t="str">
        <f t="shared" ca="1" si="16"/>
        <v/>
      </c>
      <c r="AC58" s="16" t="str">
        <f t="shared" ca="1" si="4"/>
        <v/>
      </c>
      <c r="AD58" s="14" t="str">
        <f t="shared" ca="1" si="11"/>
        <v/>
      </c>
      <c r="AE58" s="17" t="str">
        <f t="shared" ca="1" si="12"/>
        <v/>
      </c>
      <c r="AF58" s="18" t="str">
        <f t="shared" ca="1" si="13"/>
        <v/>
      </c>
      <c r="AG58" s="12">
        <v>3</v>
      </c>
      <c r="AH58" s="19">
        <v>13.33</v>
      </c>
    </row>
    <row r="59" spans="1:34" s="10" customFormat="1" ht="15" customHeight="1" x14ac:dyDescent="0.2">
      <c r="A59" s="10">
        <f t="shared" si="0"/>
        <v>54</v>
      </c>
      <c r="B59" s="173" t="str">
        <f t="shared" ca="1" si="5"/>
        <v>Ernest Giles</v>
      </c>
      <c r="C59" s="173"/>
      <c r="D59" s="173"/>
      <c r="E59" s="173"/>
      <c r="F59" s="173"/>
      <c r="G59" s="173"/>
      <c r="H59" s="177" t="str">
        <f t="shared" ca="1" si="14"/>
        <v>The New Beacon School, Sevenoaks, Kent</v>
      </c>
      <c r="I59" s="177"/>
      <c r="J59" s="177"/>
      <c r="K59" s="177"/>
      <c r="L59" s="177"/>
      <c r="M59" s="177"/>
      <c r="N59" s="177"/>
      <c r="O59" s="177"/>
      <c r="P59" s="13">
        <f t="shared" si="1"/>
        <v>9.5023148148148141E-3</v>
      </c>
      <c r="Q59" s="8">
        <f t="shared" si="7"/>
        <v>1</v>
      </c>
      <c r="R59" s="22">
        <v>54</v>
      </c>
      <c r="S59" s="14">
        <f ca="1">IF(LEFT(AG59,1)="G","",IF(LEFT(P59,1)="D","",IF(H59="","",COUNTIF($T$6:T59,T59))))</f>
        <v>2</v>
      </c>
      <c r="T59" s="14" t="str">
        <f t="shared" ca="1" si="8"/>
        <v>The New Beacon School, Sevenoaks, Kent</v>
      </c>
      <c r="U59" s="15" t="str">
        <f t="shared" ca="1" si="9"/>
        <v>The New Beacon School, Sevenoaks, Kent2</v>
      </c>
      <c r="V59" s="14">
        <f t="shared" si="2"/>
        <v>54</v>
      </c>
      <c r="W59" s="14" t="str">
        <f t="shared" ca="1" si="10"/>
        <v/>
      </c>
      <c r="X59" s="14" t="str">
        <f>IF(Home!J59=0,"",Home!J59)</f>
        <v/>
      </c>
      <c r="Y59" s="16" t="str">
        <f t="shared" ca="1" si="16"/>
        <v/>
      </c>
      <c r="Z59" s="16" t="str">
        <f t="shared" ca="1" si="16"/>
        <v/>
      </c>
      <c r="AA59" s="16" t="str">
        <f t="shared" ca="1" si="16"/>
        <v/>
      </c>
      <c r="AB59" s="16" t="str">
        <f t="shared" ca="1" si="16"/>
        <v/>
      </c>
      <c r="AC59" s="16" t="str">
        <f t="shared" ca="1" si="4"/>
        <v/>
      </c>
      <c r="AD59" s="14" t="str">
        <f t="shared" ca="1" si="11"/>
        <v/>
      </c>
      <c r="AE59" s="17" t="str">
        <f t="shared" ca="1" si="12"/>
        <v/>
      </c>
      <c r="AF59" s="18" t="str">
        <f t="shared" ca="1" si="13"/>
        <v/>
      </c>
      <c r="AG59" s="12">
        <v>172</v>
      </c>
      <c r="AH59" s="19">
        <v>13.41</v>
      </c>
    </row>
    <row r="60" spans="1:34" s="10" customFormat="1" ht="15" customHeight="1" x14ac:dyDescent="0.2">
      <c r="A60" s="10">
        <f t="shared" si="0"/>
        <v>55</v>
      </c>
      <c r="B60" s="173" t="str">
        <f t="shared" ca="1" si="5"/>
        <v>Gethin Carlisle</v>
      </c>
      <c r="C60" s="173"/>
      <c r="D60" s="173"/>
      <c r="E60" s="173"/>
      <c r="F60" s="173"/>
      <c r="G60" s="173"/>
      <c r="H60" s="177" t="str">
        <f t="shared" ca="1" si="14"/>
        <v>Maidstone Grammar School, Maidstone, Kent</v>
      </c>
      <c r="I60" s="177"/>
      <c r="J60" s="177"/>
      <c r="K60" s="177"/>
      <c r="L60" s="177"/>
      <c r="M60" s="177"/>
      <c r="N60" s="177"/>
      <c r="O60" s="177"/>
      <c r="P60" s="13">
        <f t="shared" si="1"/>
        <v>9.6527777777777758E-3</v>
      </c>
      <c r="Q60" s="8">
        <f t="shared" si="7"/>
        <v>1</v>
      </c>
      <c r="R60" s="22">
        <v>55</v>
      </c>
      <c r="S60" s="14">
        <f ca="1">IF(LEFT(AG60,1)="G","",IF(LEFT(P60,1)="D","",IF(H60="","",COUNTIF($T$6:T60,T60))))</f>
        <v>4</v>
      </c>
      <c r="T60" s="14" t="str">
        <f t="shared" ca="1" si="8"/>
        <v>Maidstone Grammar School, Maidstone, Kent</v>
      </c>
      <c r="U60" s="15" t="str">
        <f t="shared" ca="1" si="9"/>
        <v>Maidstone Grammar School, Maidstone, Kent4</v>
      </c>
      <c r="V60" s="14">
        <f t="shared" si="2"/>
        <v>55</v>
      </c>
      <c r="W60" s="14" t="str">
        <f t="shared" ca="1" si="10"/>
        <v/>
      </c>
      <c r="X60" s="14" t="str">
        <f>IF(Home!J60=0,"",Home!J60)</f>
        <v/>
      </c>
      <c r="Y60" s="16" t="str">
        <f t="shared" ca="1" si="16"/>
        <v/>
      </c>
      <c r="Z60" s="16" t="str">
        <f t="shared" ca="1" si="16"/>
        <v/>
      </c>
      <c r="AA60" s="16" t="str">
        <f t="shared" ca="1" si="16"/>
        <v/>
      </c>
      <c r="AB60" s="16" t="str">
        <f t="shared" ca="1" si="16"/>
        <v/>
      </c>
      <c r="AC60" s="16" t="str">
        <f t="shared" ca="1" si="4"/>
        <v/>
      </c>
      <c r="AD60" s="14" t="str">
        <f t="shared" ca="1" si="11"/>
        <v/>
      </c>
      <c r="AE60" s="17" t="str">
        <f t="shared" ca="1" si="12"/>
        <v/>
      </c>
      <c r="AF60" s="18" t="str">
        <f t="shared" ca="1" si="13"/>
        <v/>
      </c>
      <c r="AG60" s="12">
        <v>138</v>
      </c>
      <c r="AH60" s="19">
        <v>13.54</v>
      </c>
    </row>
    <row r="61" spans="1:34" s="10" customFormat="1" ht="15" customHeight="1" x14ac:dyDescent="0.2">
      <c r="A61" s="10">
        <f t="shared" si="0"/>
        <v>56</v>
      </c>
      <c r="B61" s="173" t="str">
        <f t="shared" ca="1" si="5"/>
        <v>Christopher Menzies</v>
      </c>
      <c r="C61" s="173"/>
      <c r="D61" s="173"/>
      <c r="E61" s="173"/>
      <c r="F61" s="173"/>
      <c r="G61" s="173"/>
      <c r="H61" s="177" t="str">
        <f t="shared" ca="1" si="14"/>
        <v>Bennett Memorial Diocesan School, Tunbridge Wells, Kent</v>
      </c>
      <c r="I61" s="177"/>
      <c r="J61" s="177"/>
      <c r="K61" s="177"/>
      <c r="L61" s="177"/>
      <c r="M61" s="177"/>
      <c r="N61" s="177"/>
      <c r="O61" s="177"/>
      <c r="P61" s="13">
        <f t="shared" si="1"/>
        <v>9.6759259259259264E-3</v>
      </c>
      <c r="Q61" s="8">
        <f t="shared" si="7"/>
        <v>1</v>
      </c>
      <c r="R61" s="22">
        <v>56</v>
      </c>
      <c r="S61" s="14">
        <f ca="1">IF(LEFT(AG61,1)="G","",IF(LEFT(P61,1)="D","",IF(H61="","",COUNTIF($T$6:T61,T61))))</f>
        <v>5</v>
      </c>
      <c r="T61" s="14" t="str">
        <f t="shared" ca="1" si="8"/>
        <v>Bennett Memorial Diocesan School, Tunbridge Wells, Kent</v>
      </c>
      <c r="U61" s="15" t="str">
        <f t="shared" ca="1" si="9"/>
        <v>Bennett Memorial Diocesan School, Tunbridge Wells, Kent5</v>
      </c>
      <c r="V61" s="14">
        <f t="shared" si="2"/>
        <v>56</v>
      </c>
      <c r="W61" s="14" t="str">
        <f t="shared" ca="1" si="10"/>
        <v/>
      </c>
      <c r="X61" s="14" t="str">
        <f>IF(Home!J61=0,"",Home!J61)</f>
        <v/>
      </c>
      <c r="Y61" s="16" t="str">
        <f t="shared" ca="1" si="16"/>
        <v/>
      </c>
      <c r="Z61" s="16" t="str">
        <f t="shared" ca="1" si="16"/>
        <v/>
      </c>
      <c r="AA61" s="16" t="str">
        <f t="shared" ca="1" si="16"/>
        <v/>
      </c>
      <c r="AB61" s="16" t="str">
        <f t="shared" ca="1" si="16"/>
        <v/>
      </c>
      <c r="AC61" s="16" t="str">
        <f t="shared" ca="1" si="4"/>
        <v/>
      </c>
      <c r="AD61" s="14" t="str">
        <f t="shared" ca="1" si="11"/>
        <v/>
      </c>
      <c r="AE61" s="17" t="str">
        <f t="shared" ca="1" si="12"/>
        <v/>
      </c>
      <c r="AF61" s="18" t="str">
        <f t="shared" ca="1" si="13"/>
        <v/>
      </c>
      <c r="AG61" s="12">
        <v>5</v>
      </c>
      <c r="AH61" s="19">
        <v>13.56</v>
      </c>
    </row>
    <row r="62" spans="1:34" s="10" customFormat="1" ht="15" customHeight="1" x14ac:dyDescent="0.2">
      <c r="A62" s="10">
        <f t="shared" si="0"/>
        <v>57</v>
      </c>
      <c r="B62" s="173" t="str">
        <f t="shared" ca="1" si="5"/>
        <v>Harrison Curd</v>
      </c>
      <c r="C62" s="173"/>
      <c r="D62" s="173"/>
      <c r="E62" s="173"/>
      <c r="F62" s="173"/>
      <c r="G62" s="173"/>
      <c r="H62" s="177" t="str">
        <f t="shared" ca="1" si="14"/>
        <v>The New Beacon School, Sevenoaks, Kent</v>
      </c>
      <c r="I62" s="177"/>
      <c r="J62" s="177"/>
      <c r="K62" s="177"/>
      <c r="L62" s="177"/>
      <c r="M62" s="177"/>
      <c r="N62" s="177"/>
      <c r="O62" s="177"/>
      <c r="P62" s="13">
        <f t="shared" si="1"/>
        <v>9.8032407407407408E-3</v>
      </c>
      <c r="Q62" s="8">
        <f t="shared" si="7"/>
        <v>1</v>
      </c>
      <c r="R62" s="22">
        <v>57</v>
      </c>
      <c r="S62" s="14">
        <f ca="1">IF(LEFT(AG62,1)="G","",IF(LEFT(P62,1)="D","",IF(H62="","",COUNTIF($T$6:T62,T62))))</f>
        <v>3</v>
      </c>
      <c r="T62" s="14" t="str">
        <f t="shared" ca="1" si="8"/>
        <v>The New Beacon School, Sevenoaks, Kent</v>
      </c>
      <c r="U62" s="15" t="str">
        <f t="shared" ca="1" si="9"/>
        <v>The New Beacon School, Sevenoaks, Kent3</v>
      </c>
      <c r="V62" s="14">
        <f t="shared" si="2"/>
        <v>57</v>
      </c>
      <c r="W62" s="14" t="str">
        <f t="shared" ca="1" si="10"/>
        <v/>
      </c>
      <c r="X62" s="14" t="str">
        <f>IF(Home!J62=0,"",Home!J62)</f>
        <v/>
      </c>
      <c r="Y62" s="16" t="str">
        <f t="shared" ca="1" si="16"/>
        <v/>
      </c>
      <c r="Z62" s="16" t="str">
        <f t="shared" ca="1" si="16"/>
        <v/>
      </c>
      <c r="AA62" s="16" t="str">
        <f t="shared" ca="1" si="16"/>
        <v/>
      </c>
      <c r="AB62" s="16" t="str">
        <f t="shared" ca="1" si="16"/>
        <v/>
      </c>
      <c r="AC62" s="16" t="str">
        <f t="shared" ca="1" si="4"/>
        <v/>
      </c>
      <c r="AD62" s="14" t="str">
        <f t="shared" ca="1" si="11"/>
        <v/>
      </c>
      <c r="AE62" s="17" t="str">
        <f t="shared" ca="1" si="12"/>
        <v/>
      </c>
      <c r="AF62" s="18" t="str">
        <f t="shared" ca="1" si="13"/>
        <v/>
      </c>
      <c r="AG62" s="12">
        <v>176</v>
      </c>
      <c r="AH62" s="19">
        <v>14.07</v>
      </c>
    </row>
    <row r="63" spans="1:34" s="10" customFormat="1" ht="15" customHeight="1" x14ac:dyDescent="0.2">
      <c r="A63" s="10">
        <f t="shared" si="0"/>
        <v>58</v>
      </c>
      <c r="B63" s="173" t="str">
        <f t="shared" ca="1" si="5"/>
        <v>Dominic Cleaver</v>
      </c>
      <c r="C63" s="173"/>
      <c r="D63" s="173"/>
      <c r="E63" s="173"/>
      <c r="F63" s="173"/>
      <c r="G63" s="173"/>
      <c r="H63" s="177" t="str">
        <f t="shared" ca="1" si="14"/>
        <v>The New Beacon School, Sevenoaks, Kent</v>
      </c>
      <c r="I63" s="177"/>
      <c r="J63" s="177"/>
      <c r="K63" s="177"/>
      <c r="L63" s="177"/>
      <c r="M63" s="177"/>
      <c r="N63" s="177"/>
      <c r="O63" s="177"/>
      <c r="P63" s="13">
        <f t="shared" si="1"/>
        <v>9.8148148148148144E-3</v>
      </c>
      <c r="Q63" s="8">
        <f t="shared" si="7"/>
        <v>1</v>
      </c>
      <c r="R63" s="22">
        <v>58</v>
      </c>
      <c r="S63" s="14">
        <f ca="1">IF(LEFT(AG63,1)="G","",IF(LEFT(P63,1)="D","",IF(H63="","",COUNTIF($T$6:T63,T63))))</f>
        <v>4</v>
      </c>
      <c r="T63" s="14" t="str">
        <f t="shared" ca="1" si="8"/>
        <v>The New Beacon School, Sevenoaks, Kent</v>
      </c>
      <c r="U63" s="15" t="str">
        <f t="shared" ca="1" si="9"/>
        <v>The New Beacon School, Sevenoaks, Kent4</v>
      </c>
      <c r="V63" s="14">
        <f t="shared" si="2"/>
        <v>58</v>
      </c>
      <c r="W63" s="14" t="str">
        <f t="shared" ca="1" si="10"/>
        <v/>
      </c>
      <c r="X63" s="14" t="str">
        <f>IF(Home!J63=0,"",Home!J63)</f>
        <v/>
      </c>
      <c r="Y63" s="16" t="str">
        <f t="shared" ca="1" si="16"/>
        <v/>
      </c>
      <c r="Z63" s="16" t="str">
        <f t="shared" ca="1" si="16"/>
        <v/>
      </c>
      <c r="AA63" s="16" t="str">
        <f t="shared" ca="1" si="16"/>
        <v/>
      </c>
      <c r="AB63" s="16" t="str">
        <f t="shared" ca="1" si="16"/>
        <v/>
      </c>
      <c r="AC63" s="16" t="str">
        <f t="shared" ca="1" si="4"/>
        <v/>
      </c>
      <c r="AD63" s="14" t="str">
        <f t="shared" ca="1" si="11"/>
        <v/>
      </c>
      <c r="AE63" s="17" t="str">
        <f t="shared" ca="1" si="12"/>
        <v/>
      </c>
      <c r="AF63" s="18" t="str">
        <f t="shared" ca="1" si="13"/>
        <v/>
      </c>
      <c r="AG63" s="12">
        <v>171</v>
      </c>
      <c r="AH63" s="19">
        <v>14.08</v>
      </c>
    </row>
    <row r="64" spans="1:34" s="10" customFormat="1" ht="15" customHeight="1" x14ac:dyDescent="0.2">
      <c r="A64" s="10">
        <f t="shared" si="0"/>
        <v>59</v>
      </c>
      <c r="B64" s="173" t="str">
        <f t="shared" ca="1" si="5"/>
        <v>Sachin Balasundaran</v>
      </c>
      <c r="C64" s="173"/>
      <c r="D64" s="173"/>
      <c r="E64" s="173"/>
      <c r="F64" s="173"/>
      <c r="G64" s="173"/>
      <c r="H64" s="177" t="str">
        <f t="shared" ca="1" si="14"/>
        <v>Maidstone Grammar School, Maidstone, Kent</v>
      </c>
      <c r="I64" s="177"/>
      <c r="J64" s="177"/>
      <c r="K64" s="177"/>
      <c r="L64" s="177"/>
      <c r="M64" s="177"/>
      <c r="N64" s="177"/>
      <c r="O64" s="177"/>
      <c r="P64" s="13">
        <f t="shared" si="1"/>
        <v>9.8263888888888897E-3</v>
      </c>
      <c r="Q64" s="8">
        <f t="shared" si="7"/>
        <v>1</v>
      </c>
      <c r="R64" s="22">
        <v>59</v>
      </c>
      <c r="S64" s="14">
        <f ca="1">IF(LEFT(AG64,1)="G","",IF(LEFT(P64,1)="D","",IF(H64="","",COUNTIF($T$6:T64,T64))))</f>
        <v>5</v>
      </c>
      <c r="T64" s="14" t="str">
        <f t="shared" ca="1" si="8"/>
        <v>Maidstone Grammar School, Maidstone, Kent</v>
      </c>
      <c r="U64" s="15" t="str">
        <f t="shared" ca="1" si="9"/>
        <v>Maidstone Grammar School, Maidstone, Kent5</v>
      </c>
      <c r="V64" s="14">
        <f t="shared" si="2"/>
        <v>59</v>
      </c>
      <c r="W64" s="14" t="str">
        <f t="shared" ca="1" si="10"/>
        <v/>
      </c>
      <c r="X64" s="14" t="str">
        <f>IF(Home!J64=0,"",Home!J64)</f>
        <v/>
      </c>
      <c r="Y64" s="16" t="str">
        <f t="shared" ca="1" si="16"/>
        <v/>
      </c>
      <c r="Z64" s="16" t="str">
        <f t="shared" ca="1" si="16"/>
        <v/>
      </c>
      <c r="AA64" s="16" t="str">
        <f t="shared" ca="1" si="16"/>
        <v/>
      </c>
      <c r="AB64" s="16" t="str">
        <f t="shared" ca="1" si="16"/>
        <v/>
      </c>
      <c r="AC64" s="16" t="str">
        <f t="shared" ca="1" si="4"/>
        <v/>
      </c>
      <c r="AD64" s="14" t="str">
        <f t="shared" ca="1" si="11"/>
        <v/>
      </c>
      <c r="AE64" s="17" t="str">
        <f t="shared" ca="1" si="12"/>
        <v/>
      </c>
      <c r="AF64" s="18" t="str">
        <f t="shared" ca="1" si="13"/>
        <v/>
      </c>
      <c r="AG64" s="12">
        <v>139</v>
      </c>
      <c r="AH64" s="19">
        <v>14.09</v>
      </c>
    </row>
    <row r="65" spans="1:34" s="10" customFormat="1" ht="15" customHeight="1" x14ac:dyDescent="0.2">
      <c r="A65" s="10">
        <f t="shared" si="0"/>
        <v>60</v>
      </c>
      <c r="B65" s="173" t="str">
        <f t="shared" ca="1" si="5"/>
        <v>Christopher Menzies</v>
      </c>
      <c r="C65" s="173"/>
      <c r="D65" s="173"/>
      <c r="E65" s="173"/>
      <c r="F65" s="173"/>
      <c r="G65" s="173"/>
      <c r="H65" s="177" t="str">
        <f t="shared" ca="1" si="14"/>
        <v>The New Beacon School, Sevenoaks, Kent</v>
      </c>
      <c r="I65" s="177"/>
      <c r="J65" s="177"/>
      <c r="K65" s="177"/>
      <c r="L65" s="177"/>
      <c r="M65" s="177"/>
      <c r="N65" s="177"/>
      <c r="O65" s="177"/>
      <c r="P65" s="13">
        <f t="shared" si="1"/>
        <v>1.0451388888888887E-2</v>
      </c>
      <c r="Q65" s="8">
        <f t="shared" si="7"/>
        <v>1</v>
      </c>
      <c r="R65" s="22">
        <v>60</v>
      </c>
      <c r="S65" s="14">
        <f ca="1">IF(LEFT(AG65,1)="G","",IF(LEFT(P65,1)="D","",IF(H65="","",COUNTIF($T$6:T65,T65))))</f>
        <v>5</v>
      </c>
      <c r="T65" s="14" t="str">
        <f t="shared" ca="1" si="8"/>
        <v>The New Beacon School, Sevenoaks, Kent</v>
      </c>
      <c r="U65" s="15" t="str">
        <f t="shared" ca="1" si="9"/>
        <v>The New Beacon School, Sevenoaks, Kent5</v>
      </c>
      <c r="V65" s="14">
        <f t="shared" si="2"/>
        <v>60</v>
      </c>
      <c r="W65" s="14" t="str">
        <f t="shared" ca="1" si="10"/>
        <v/>
      </c>
      <c r="X65" s="14" t="str">
        <f>IF(Home!J65=0,"",Home!J65)</f>
        <v/>
      </c>
      <c r="Y65" s="16" t="str">
        <f t="shared" ca="1" si="16"/>
        <v/>
      </c>
      <c r="Z65" s="16" t="str">
        <f t="shared" ca="1" si="16"/>
        <v/>
      </c>
      <c r="AA65" s="16" t="str">
        <f t="shared" ca="1" si="16"/>
        <v/>
      </c>
      <c r="AB65" s="16" t="str">
        <f t="shared" ca="1" si="16"/>
        <v/>
      </c>
      <c r="AC65" s="16" t="str">
        <f t="shared" ca="1" si="4"/>
        <v/>
      </c>
      <c r="AD65" s="14" t="str">
        <f t="shared" ca="1" si="11"/>
        <v/>
      </c>
      <c r="AE65" s="17" t="str">
        <f t="shared" ca="1" si="12"/>
        <v/>
      </c>
      <c r="AF65" s="18" t="str">
        <f t="shared" ca="1" si="13"/>
        <v/>
      </c>
      <c r="AG65" s="12">
        <v>173</v>
      </c>
      <c r="AH65" s="19">
        <v>15.03</v>
      </c>
    </row>
    <row r="66" spans="1:34" s="10" customFormat="1" ht="15" customHeight="1" x14ac:dyDescent="0.2">
      <c r="A66" s="10">
        <f t="shared" si="0"/>
        <v>61</v>
      </c>
      <c r="B66" s="173" t="str">
        <f t="shared" ca="1" si="5"/>
        <v/>
      </c>
      <c r="C66" s="173"/>
      <c r="D66" s="173"/>
      <c r="E66" s="173"/>
      <c r="F66" s="173"/>
      <c r="G66" s="173"/>
      <c r="H66" s="177" t="str">
        <f t="shared" ca="1" si="14"/>
        <v/>
      </c>
      <c r="I66" s="177"/>
      <c r="J66" s="177"/>
      <c r="K66" s="177"/>
      <c r="L66" s="177"/>
      <c r="M66" s="177"/>
      <c r="N66" s="177"/>
      <c r="O66" s="177"/>
      <c r="P66" s="13">
        <f t="shared" si="1"/>
        <v>0</v>
      </c>
      <c r="Q66" s="8" t="str">
        <f t="shared" si="7"/>
        <v/>
      </c>
      <c r="R66" s="22">
        <v>61</v>
      </c>
      <c r="S66" s="14" t="str">
        <f ca="1">IF(LEFT(AG66,1)="G","",IF(LEFT(P66,1)="D","",IF(H66="","",COUNTIF($T$6:T66,T66))))</f>
        <v/>
      </c>
      <c r="T66" s="14" t="str">
        <f t="shared" ca="1" si="8"/>
        <v/>
      </c>
      <c r="U66" s="15" t="str">
        <f t="shared" ca="1" si="9"/>
        <v/>
      </c>
      <c r="V66" s="14">
        <f t="shared" si="2"/>
        <v>61</v>
      </c>
      <c r="W66" s="14" t="str">
        <f t="shared" ca="1" si="10"/>
        <v/>
      </c>
      <c r="X66" s="14" t="str">
        <f>IF(Home!J66=0,"",Home!J66)</f>
        <v/>
      </c>
      <c r="Y66" s="16" t="str">
        <f t="shared" ref="Y66:AB85" ca="1" si="17">IFERROR(VLOOKUP(CONCATENATE($X66,Y$5),$U$6:$V$255,2,0),"")</f>
        <v/>
      </c>
      <c r="Z66" s="16" t="str">
        <f t="shared" ca="1" si="17"/>
        <v/>
      </c>
      <c r="AA66" s="16" t="str">
        <f t="shared" ca="1" si="17"/>
        <v/>
      </c>
      <c r="AB66" s="16" t="str">
        <f t="shared" ca="1" si="17"/>
        <v/>
      </c>
      <c r="AC66" s="16" t="str">
        <f t="shared" ca="1" si="4"/>
        <v/>
      </c>
      <c r="AD66" s="14" t="str">
        <f t="shared" ca="1" si="11"/>
        <v/>
      </c>
      <c r="AE66" s="17" t="str">
        <f t="shared" ca="1" si="12"/>
        <v/>
      </c>
      <c r="AF66" s="18" t="str">
        <f t="shared" ca="1" si="13"/>
        <v/>
      </c>
      <c r="AG66" s="12"/>
      <c r="AH66" s="19"/>
    </row>
    <row r="67" spans="1:34" s="10" customFormat="1" ht="15" customHeight="1" x14ac:dyDescent="0.2">
      <c r="A67" s="10">
        <f t="shared" si="0"/>
        <v>62</v>
      </c>
      <c r="B67" s="173" t="str">
        <f t="shared" ca="1" si="5"/>
        <v/>
      </c>
      <c r="C67" s="173"/>
      <c r="D67" s="173"/>
      <c r="E67" s="173"/>
      <c r="F67" s="173"/>
      <c r="G67" s="173"/>
      <c r="H67" s="177" t="str">
        <f t="shared" ca="1" si="14"/>
        <v/>
      </c>
      <c r="I67" s="177"/>
      <c r="J67" s="177"/>
      <c r="K67" s="177"/>
      <c r="L67" s="177"/>
      <c r="M67" s="177"/>
      <c r="N67" s="177"/>
      <c r="O67" s="177"/>
      <c r="P67" s="13">
        <f t="shared" si="1"/>
        <v>0</v>
      </c>
      <c r="Q67" s="8" t="str">
        <f t="shared" si="7"/>
        <v/>
      </c>
      <c r="R67" s="22">
        <v>62</v>
      </c>
      <c r="S67" s="14" t="str">
        <f ca="1">IF(LEFT(AG67,1)="G","",IF(LEFT(P67,1)="D","",IF(H67="","",COUNTIF($T$6:T67,T67))))</f>
        <v/>
      </c>
      <c r="T67" s="14" t="str">
        <f t="shared" ca="1" si="8"/>
        <v/>
      </c>
      <c r="U67" s="15" t="str">
        <f t="shared" ca="1" si="9"/>
        <v/>
      </c>
      <c r="V67" s="14">
        <f t="shared" si="2"/>
        <v>62</v>
      </c>
      <c r="W67" s="14" t="str">
        <f t="shared" ca="1" si="10"/>
        <v/>
      </c>
      <c r="X67" s="14" t="str">
        <f>IF(Home!J67=0,"",Home!J67)</f>
        <v/>
      </c>
      <c r="Y67" s="16" t="str">
        <f t="shared" ca="1" si="17"/>
        <v/>
      </c>
      <c r="Z67" s="16" t="str">
        <f t="shared" ca="1" si="17"/>
        <v/>
      </c>
      <c r="AA67" s="16" t="str">
        <f t="shared" ca="1" si="17"/>
        <v/>
      </c>
      <c r="AB67" s="16" t="str">
        <f t="shared" ca="1" si="17"/>
        <v/>
      </c>
      <c r="AC67" s="16" t="str">
        <f t="shared" ca="1" si="4"/>
        <v/>
      </c>
      <c r="AD67" s="14" t="str">
        <f t="shared" ca="1" si="11"/>
        <v/>
      </c>
      <c r="AE67" s="17" t="str">
        <f t="shared" ca="1" si="12"/>
        <v/>
      </c>
      <c r="AF67" s="18" t="str">
        <f t="shared" ca="1" si="13"/>
        <v/>
      </c>
      <c r="AG67" s="12"/>
      <c r="AH67" s="19"/>
    </row>
    <row r="68" spans="1:34" s="10" customFormat="1" ht="15" customHeight="1" x14ac:dyDescent="0.2">
      <c r="A68" s="10">
        <f t="shared" si="0"/>
        <v>63</v>
      </c>
      <c r="B68" s="173" t="str">
        <f t="shared" ca="1" si="5"/>
        <v/>
      </c>
      <c r="C68" s="173"/>
      <c r="D68" s="173"/>
      <c r="E68" s="173"/>
      <c r="F68" s="173"/>
      <c r="G68" s="173"/>
      <c r="H68" s="177" t="str">
        <f t="shared" ca="1" si="14"/>
        <v/>
      </c>
      <c r="I68" s="177"/>
      <c r="J68" s="177"/>
      <c r="K68" s="177"/>
      <c r="L68" s="177"/>
      <c r="M68" s="177"/>
      <c r="N68" s="177"/>
      <c r="O68" s="177"/>
      <c r="P68" s="13">
        <f t="shared" si="1"/>
        <v>0</v>
      </c>
      <c r="Q68" s="8" t="str">
        <f t="shared" si="7"/>
        <v/>
      </c>
      <c r="R68" s="22">
        <v>63</v>
      </c>
      <c r="S68" s="14" t="str">
        <f ca="1">IF(LEFT(AG68,1)="G","",IF(LEFT(P68,1)="D","",IF(H68="","",COUNTIF($T$6:T68,T68))))</f>
        <v/>
      </c>
      <c r="T68" s="14" t="str">
        <f t="shared" ca="1" si="8"/>
        <v/>
      </c>
      <c r="U68" s="15" t="str">
        <f t="shared" ca="1" si="9"/>
        <v/>
      </c>
      <c r="V68" s="14">
        <f t="shared" si="2"/>
        <v>63</v>
      </c>
      <c r="W68" s="14" t="str">
        <f t="shared" ca="1" si="10"/>
        <v/>
      </c>
      <c r="X68" s="14" t="str">
        <f>IF(Home!J68=0,"",Home!J68)</f>
        <v/>
      </c>
      <c r="Y68" s="16" t="str">
        <f t="shared" ca="1" si="17"/>
        <v/>
      </c>
      <c r="Z68" s="16" t="str">
        <f t="shared" ca="1" si="17"/>
        <v/>
      </c>
      <c r="AA68" s="16" t="str">
        <f t="shared" ca="1" si="17"/>
        <v/>
      </c>
      <c r="AB68" s="16" t="str">
        <f t="shared" ca="1" si="17"/>
        <v/>
      </c>
      <c r="AC68" s="16" t="str">
        <f t="shared" ca="1" si="4"/>
        <v/>
      </c>
      <c r="AD68" s="14" t="str">
        <f t="shared" ca="1" si="11"/>
        <v/>
      </c>
      <c r="AE68" s="17" t="str">
        <f t="shared" ca="1" si="12"/>
        <v/>
      </c>
      <c r="AF68" s="18" t="str">
        <f t="shared" ca="1" si="13"/>
        <v/>
      </c>
      <c r="AG68" s="12"/>
      <c r="AH68" s="19"/>
    </row>
    <row r="69" spans="1:34" s="10" customFormat="1" ht="15" customHeight="1" x14ac:dyDescent="0.2">
      <c r="A69" s="10">
        <f t="shared" si="0"/>
        <v>64</v>
      </c>
      <c r="B69" s="173" t="str">
        <f t="shared" ca="1" si="5"/>
        <v/>
      </c>
      <c r="C69" s="173"/>
      <c r="D69" s="173"/>
      <c r="E69" s="173"/>
      <c r="F69" s="173"/>
      <c r="G69" s="173"/>
      <c r="H69" s="177" t="str">
        <f t="shared" ca="1" si="14"/>
        <v/>
      </c>
      <c r="I69" s="177"/>
      <c r="J69" s="177"/>
      <c r="K69" s="177"/>
      <c r="L69" s="177"/>
      <c r="M69" s="177"/>
      <c r="N69" s="177"/>
      <c r="O69" s="177"/>
      <c r="P69" s="13">
        <f t="shared" si="1"/>
        <v>0</v>
      </c>
      <c r="Q69" s="8" t="str">
        <f t="shared" si="7"/>
        <v/>
      </c>
      <c r="R69" s="22">
        <v>64</v>
      </c>
      <c r="S69" s="14" t="str">
        <f ca="1">IF(LEFT(AG69,1)="G","",IF(LEFT(P69,1)="D","",IF(H69="","",COUNTIF($T$6:T69,T69))))</f>
        <v/>
      </c>
      <c r="T69" s="14" t="str">
        <f t="shared" ca="1" si="8"/>
        <v/>
      </c>
      <c r="U69" s="15" t="str">
        <f t="shared" ca="1" si="9"/>
        <v/>
      </c>
      <c r="V69" s="14">
        <f t="shared" si="2"/>
        <v>64</v>
      </c>
      <c r="W69" s="14" t="str">
        <f t="shared" ca="1" si="10"/>
        <v/>
      </c>
      <c r="X69" s="14" t="str">
        <f>IF(Home!J69=0,"",Home!J69)</f>
        <v/>
      </c>
      <c r="Y69" s="16" t="str">
        <f t="shared" ca="1" si="17"/>
        <v/>
      </c>
      <c r="Z69" s="16" t="str">
        <f t="shared" ca="1" si="17"/>
        <v/>
      </c>
      <c r="AA69" s="16" t="str">
        <f t="shared" ca="1" si="17"/>
        <v/>
      </c>
      <c r="AB69" s="16" t="str">
        <f t="shared" ca="1" si="17"/>
        <v/>
      </c>
      <c r="AC69" s="16" t="str">
        <f t="shared" ca="1" si="4"/>
        <v/>
      </c>
      <c r="AD69" s="14" t="str">
        <f t="shared" ca="1" si="11"/>
        <v/>
      </c>
      <c r="AE69" s="17" t="str">
        <f t="shared" ca="1" si="12"/>
        <v/>
      </c>
      <c r="AF69" s="18" t="str">
        <f t="shared" ca="1" si="13"/>
        <v/>
      </c>
      <c r="AG69" s="12"/>
      <c r="AH69" s="19"/>
    </row>
    <row r="70" spans="1:34" s="10" customFormat="1" ht="15" customHeight="1" x14ac:dyDescent="0.2">
      <c r="A70" s="10">
        <f t="shared" ref="A70:A133" si="18">IF(LEFT(P70,1)="D","",R70)</f>
        <v>65</v>
      </c>
      <c r="B70" s="173" t="str">
        <f t="shared" ref="B70:B133" ca="1" si="19">IFERROR(VLOOKUP(AG70,INDIRECT($U$1),2,0),"")</f>
        <v/>
      </c>
      <c r="C70" s="173"/>
      <c r="D70" s="173"/>
      <c r="E70" s="173"/>
      <c r="F70" s="173"/>
      <c r="G70" s="173"/>
      <c r="H70" s="177" t="str">
        <f t="shared" ca="1" si="14"/>
        <v/>
      </c>
      <c r="I70" s="177"/>
      <c r="J70" s="177"/>
      <c r="K70" s="177"/>
      <c r="L70" s="177"/>
      <c r="M70" s="177"/>
      <c r="N70" s="177"/>
      <c r="O70" s="177"/>
      <c r="P70" s="13">
        <f t="shared" ref="P70:P133" si="20">IF(AH70="",0,IF(LEFT(AH70,1)="D",AH70,(INT(AH70)*60+(AH70-INT(AH70))*100)/86400))</f>
        <v>0</v>
      </c>
      <c r="Q70" s="8" t="str">
        <f t="shared" si="7"/>
        <v/>
      </c>
      <c r="R70" s="22">
        <v>65</v>
      </c>
      <c r="S70" s="14" t="str">
        <f ca="1">IF(LEFT(AG70,1)="G","",IF(LEFT(P70,1)="D","",IF(H70="","",COUNTIF($T$6:T70,T70))))</f>
        <v/>
      </c>
      <c r="T70" s="14" t="str">
        <f t="shared" ref="T70:T133" ca="1" si="21">IF(LEFT(AG70,1)="G","",IF(LEFT(P70,1)="D","",H70))</f>
        <v/>
      </c>
      <c r="U70" s="15" t="str">
        <f t="shared" ca="1" si="9"/>
        <v/>
      </c>
      <c r="V70" s="14">
        <f t="shared" ref="V70:V133" si="22">A70</f>
        <v>65</v>
      </c>
      <c r="W70" s="14" t="str">
        <f t="shared" ca="1" si="10"/>
        <v/>
      </c>
      <c r="X70" s="14" t="str">
        <f>IF(Home!J70=0,"",Home!J70)</f>
        <v/>
      </c>
      <c r="Y70" s="16" t="str">
        <f t="shared" ca="1" si="17"/>
        <v/>
      </c>
      <c r="Z70" s="16" t="str">
        <f t="shared" ca="1" si="17"/>
        <v/>
      </c>
      <c r="AA70" s="16" t="str">
        <f t="shared" ca="1" si="17"/>
        <v/>
      </c>
      <c r="AB70" s="16" t="str">
        <f t="shared" ca="1" si="17"/>
        <v/>
      </c>
      <c r="AC70" s="16" t="str">
        <f t="shared" ref="AC70:AC133" ca="1" si="23">IF(AB70="","",SUM(Y70:AB70))</f>
        <v/>
      </c>
      <c r="AD70" s="14" t="str">
        <f t="shared" ca="1" si="11"/>
        <v/>
      </c>
      <c r="AE70" s="17" t="str">
        <f t="shared" ca="1" si="12"/>
        <v/>
      </c>
      <c r="AF70" s="18" t="str">
        <f t="shared" ca="1" si="13"/>
        <v/>
      </c>
      <c r="AG70" s="12"/>
      <c r="AH70" s="19"/>
    </row>
    <row r="71" spans="1:34" s="10" customFormat="1" ht="15" customHeight="1" x14ac:dyDescent="0.2">
      <c r="A71" s="10">
        <f t="shared" si="18"/>
        <v>66</v>
      </c>
      <c r="B71" s="173" t="str">
        <f t="shared" ca="1" si="19"/>
        <v/>
      </c>
      <c r="C71" s="173"/>
      <c r="D71" s="173"/>
      <c r="E71" s="173"/>
      <c r="F71" s="173"/>
      <c r="G71" s="173"/>
      <c r="H71" s="177" t="str">
        <f t="shared" ca="1" si="14"/>
        <v/>
      </c>
      <c r="I71" s="177"/>
      <c r="J71" s="177"/>
      <c r="K71" s="177"/>
      <c r="L71" s="177"/>
      <c r="M71" s="177"/>
      <c r="N71" s="177"/>
      <c r="O71" s="177"/>
      <c r="P71" s="13">
        <f t="shared" si="20"/>
        <v>0</v>
      </c>
      <c r="Q71" s="8" t="str">
        <f t="shared" ref="Q71:Q134" si="24">IF(AG71="","",1)</f>
        <v/>
      </c>
      <c r="R71" s="22">
        <v>66</v>
      </c>
      <c r="S71" s="14" t="str">
        <f ca="1">IF(LEFT(AG71,1)="G","",IF(LEFT(P71,1)="D","",IF(H71="","",COUNTIF($T$6:T71,T71))))</f>
        <v/>
      </c>
      <c r="T71" s="14" t="str">
        <f t="shared" ca="1" si="21"/>
        <v/>
      </c>
      <c r="U71" s="15" t="str">
        <f t="shared" ref="U71:U134" ca="1" si="25">CONCATENATE(T71,S71)</f>
        <v/>
      </c>
      <c r="V71" s="14">
        <f t="shared" si="22"/>
        <v>66</v>
      </c>
      <c r="W71" s="14" t="str">
        <f t="shared" ref="W71:W134" ca="1" si="26">IF($AF71="","",RANK($AF71,$AF$6:$AF$255,1))</f>
        <v/>
      </c>
      <c r="X71" s="14" t="str">
        <f>IF(Home!J71=0,"",Home!J71)</f>
        <v/>
      </c>
      <c r="Y71" s="16" t="str">
        <f t="shared" ca="1" si="17"/>
        <v/>
      </c>
      <c r="Z71" s="16" t="str">
        <f t="shared" ca="1" si="17"/>
        <v/>
      </c>
      <c r="AA71" s="16" t="str">
        <f t="shared" ca="1" si="17"/>
        <v/>
      </c>
      <c r="AB71" s="16" t="str">
        <f t="shared" ca="1" si="17"/>
        <v/>
      </c>
      <c r="AC71" s="16" t="str">
        <f t="shared" ca="1" si="23"/>
        <v/>
      </c>
      <c r="AD71" s="14" t="str">
        <f t="shared" ref="AD71:AD134" ca="1" si="27">IF($AC71="","",RANK($AC71,$AC$6:$AC$255,1))</f>
        <v/>
      </c>
      <c r="AE71" s="17" t="str">
        <f t="shared" ref="AE71:AE134" ca="1" si="28">IF($Y71="","",RANK($Y71,$Y$6:$Y$255,1)/100)</f>
        <v/>
      </c>
      <c r="AF71" s="18" t="str">
        <f t="shared" ref="AF71:AF134" ca="1" si="29">IF(AD71="","",AD71+AE71)</f>
        <v/>
      </c>
      <c r="AG71" s="12"/>
      <c r="AH71" s="19"/>
    </row>
    <row r="72" spans="1:34" s="10" customFormat="1" ht="15" customHeight="1" x14ac:dyDescent="0.2">
      <c r="A72" s="10">
        <f t="shared" si="18"/>
        <v>67</v>
      </c>
      <c r="B72" s="173" t="str">
        <f t="shared" ca="1" si="19"/>
        <v/>
      </c>
      <c r="C72" s="173"/>
      <c r="D72" s="173"/>
      <c r="E72" s="173"/>
      <c r="F72" s="173"/>
      <c r="G72" s="173"/>
      <c r="H72" s="177" t="str">
        <f t="shared" ca="1" si="14"/>
        <v/>
      </c>
      <c r="I72" s="177"/>
      <c r="J72" s="177"/>
      <c r="K72" s="177"/>
      <c r="L72" s="177"/>
      <c r="M72" s="177"/>
      <c r="N72" s="177"/>
      <c r="O72" s="177"/>
      <c r="P72" s="13">
        <f t="shared" si="20"/>
        <v>0</v>
      </c>
      <c r="Q72" s="8" t="str">
        <f t="shared" si="24"/>
        <v/>
      </c>
      <c r="R72" s="22">
        <v>67</v>
      </c>
      <c r="S72" s="14" t="str">
        <f ca="1">IF(LEFT(AG72,1)="G","",IF(LEFT(P72,1)="D","",IF(H72="","",COUNTIF($T$6:T72,T72))))</f>
        <v/>
      </c>
      <c r="T72" s="14" t="str">
        <f t="shared" ca="1" si="21"/>
        <v/>
      </c>
      <c r="U72" s="15" t="str">
        <f t="shared" ca="1" si="25"/>
        <v/>
      </c>
      <c r="V72" s="14">
        <f t="shared" si="22"/>
        <v>67</v>
      </c>
      <c r="W72" s="14" t="str">
        <f t="shared" ca="1" si="26"/>
        <v/>
      </c>
      <c r="X72" s="14" t="str">
        <f>IF(Home!J72=0,"",Home!J72)</f>
        <v/>
      </c>
      <c r="Y72" s="16" t="str">
        <f t="shared" ca="1" si="17"/>
        <v/>
      </c>
      <c r="Z72" s="16" t="str">
        <f t="shared" ca="1" si="17"/>
        <v/>
      </c>
      <c r="AA72" s="16" t="str">
        <f t="shared" ca="1" si="17"/>
        <v/>
      </c>
      <c r="AB72" s="16" t="str">
        <f t="shared" ca="1" si="17"/>
        <v/>
      </c>
      <c r="AC72" s="16" t="str">
        <f t="shared" ca="1" si="23"/>
        <v/>
      </c>
      <c r="AD72" s="14" t="str">
        <f t="shared" ca="1" si="27"/>
        <v/>
      </c>
      <c r="AE72" s="17" t="str">
        <f t="shared" ca="1" si="28"/>
        <v/>
      </c>
      <c r="AF72" s="18" t="str">
        <f t="shared" ca="1" si="29"/>
        <v/>
      </c>
      <c r="AG72" s="12"/>
      <c r="AH72" s="19"/>
    </row>
    <row r="73" spans="1:34" s="10" customFormat="1" ht="15" customHeight="1" x14ac:dyDescent="0.2">
      <c r="A73" s="10">
        <f t="shared" si="18"/>
        <v>68</v>
      </c>
      <c r="B73" s="173" t="str">
        <f t="shared" ca="1" si="19"/>
        <v/>
      </c>
      <c r="C73" s="173"/>
      <c r="D73" s="173"/>
      <c r="E73" s="173"/>
      <c r="F73" s="173"/>
      <c r="G73" s="173"/>
      <c r="H73" s="177" t="str">
        <f t="shared" ca="1" si="14"/>
        <v/>
      </c>
      <c r="I73" s="177"/>
      <c r="J73" s="177"/>
      <c r="K73" s="177"/>
      <c r="L73" s="177"/>
      <c r="M73" s="177"/>
      <c r="N73" s="177"/>
      <c r="O73" s="177"/>
      <c r="P73" s="13">
        <f t="shared" si="20"/>
        <v>0</v>
      </c>
      <c r="Q73" s="8" t="str">
        <f t="shared" si="24"/>
        <v/>
      </c>
      <c r="R73" s="22">
        <v>68</v>
      </c>
      <c r="S73" s="14" t="str">
        <f ca="1">IF(LEFT(AG73,1)="G","",IF(LEFT(P73,1)="D","",IF(H73="","",COUNTIF($T$6:T73,T73))))</f>
        <v/>
      </c>
      <c r="T73" s="14" t="str">
        <f t="shared" ca="1" si="21"/>
        <v/>
      </c>
      <c r="U73" s="15" t="str">
        <f t="shared" ca="1" si="25"/>
        <v/>
      </c>
      <c r="V73" s="14">
        <f t="shared" si="22"/>
        <v>68</v>
      </c>
      <c r="W73" s="14" t="str">
        <f t="shared" ca="1" si="26"/>
        <v/>
      </c>
      <c r="X73" s="14" t="str">
        <f>IF(Home!J73=0,"",Home!J73)</f>
        <v/>
      </c>
      <c r="Y73" s="16" t="str">
        <f t="shared" ca="1" si="17"/>
        <v/>
      </c>
      <c r="Z73" s="16" t="str">
        <f t="shared" ca="1" si="17"/>
        <v/>
      </c>
      <c r="AA73" s="16" t="str">
        <f t="shared" ca="1" si="17"/>
        <v/>
      </c>
      <c r="AB73" s="16" t="str">
        <f t="shared" ca="1" si="17"/>
        <v/>
      </c>
      <c r="AC73" s="16" t="str">
        <f t="shared" ca="1" si="23"/>
        <v/>
      </c>
      <c r="AD73" s="14" t="str">
        <f t="shared" ca="1" si="27"/>
        <v/>
      </c>
      <c r="AE73" s="17" t="str">
        <f t="shared" ca="1" si="28"/>
        <v/>
      </c>
      <c r="AF73" s="18" t="str">
        <f t="shared" ca="1" si="29"/>
        <v/>
      </c>
      <c r="AG73" s="12"/>
      <c r="AH73" s="19"/>
    </row>
    <row r="74" spans="1:34" s="10" customFormat="1" ht="15" customHeight="1" x14ac:dyDescent="0.2">
      <c r="A74" s="10">
        <f t="shared" si="18"/>
        <v>69</v>
      </c>
      <c r="B74" s="173" t="str">
        <f t="shared" ca="1" si="19"/>
        <v/>
      </c>
      <c r="C74" s="173"/>
      <c r="D74" s="173"/>
      <c r="E74" s="173"/>
      <c r="F74" s="173"/>
      <c r="G74" s="173"/>
      <c r="H74" s="177" t="str">
        <f t="shared" ca="1" si="14"/>
        <v/>
      </c>
      <c r="I74" s="177"/>
      <c r="J74" s="177"/>
      <c r="K74" s="177"/>
      <c r="L74" s="177"/>
      <c r="M74" s="177"/>
      <c r="N74" s="177"/>
      <c r="O74" s="177"/>
      <c r="P74" s="13">
        <f t="shared" si="20"/>
        <v>0</v>
      </c>
      <c r="Q74" s="8" t="str">
        <f t="shared" si="24"/>
        <v/>
      </c>
      <c r="R74" s="22">
        <v>69</v>
      </c>
      <c r="S74" s="14" t="str">
        <f ca="1">IF(LEFT(AG74,1)="G","",IF(LEFT(P74,1)="D","",IF(H74="","",COUNTIF($T$6:T74,T74))))</f>
        <v/>
      </c>
      <c r="T74" s="14" t="str">
        <f t="shared" ca="1" si="21"/>
        <v/>
      </c>
      <c r="U74" s="15" t="str">
        <f t="shared" ca="1" si="25"/>
        <v/>
      </c>
      <c r="V74" s="14">
        <f t="shared" si="22"/>
        <v>69</v>
      </c>
      <c r="W74" s="14" t="str">
        <f t="shared" ca="1" si="26"/>
        <v/>
      </c>
      <c r="X74" s="14" t="str">
        <f>IF(Home!J74=0,"",Home!J74)</f>
        <v/>
      </c>
      <c r="Y74" s="16" t="str">
        <f t="shared" ca="1" si="17"/>
        <v/>
      </c>
      <c r="Z74" s="16" t="str">
        <f t="shared" ca="1" si="17"/>
        <v/>
      </c>
      <c r="AA74" s="16" t="str">
        <f t="shared" ca="1" si="17"/>
        <v/>
      </c>
      <c r="AB74" s="16" t="str">
        <f t="shared" ca="1" si="17"/>
        <v/>
      </c>
      <c r="AC74" s="16" t="str">
        <f t="shared" ca="1" si="23"/>
        <v/>
      </c>
      <c r="AD74" s="14" t="str">
        <f t="shared" ca="1" si="27"/>
        <v/>
      </c>
      <c r="AE74" s="17" t="str">
        <f t="shared" ca="1" si="28"/>
        <v/>
      </c>
      <c r="AF74" s="18" t="str">
        <f t="shared" ca="1" si="29"/>
        <v/>
      </c>
      <c r="AG74" s="12"/>
      <c r="AH74" s="19"/>
    </row>
    <row r="75" spans="1:34" s="10" customFormat="1" ht="15" customHeight="1" x14ac:dyDescent="0.2">
      <c r="A75" s="10">
        <f t="shared" si="18"/>
        <v>70</v>
      </c>
      <c r="B75" s="173" t="str">
        <f t="shared" ca="1" si="19"/>
        <v/>
      </c>
      <c r="C75" s="173"/>
      <c r="D75" s="173"/>
      <c r="E75" s="173"/>
      <c r="F75" s="173"/>
      <c r="G75" s="173"/>
      <c r="H75" s="177" t="str">
        <f t="shared" ca="1" si="14"/>
        <v/>
      </c>
      <c r="I75" s="177"/>
      <c r="J75" s="177"/>
      <c r="K75" s="177"/>
      <c r="L75" s="177"/>
      <c r="M75" s="177"/>
      <c r="N75" s="177"/>
      <c r="O75" s="177"/>
      <c r="P75" s="13">
        <f t="shared" si="20"/>
        <v>0</v>
      </c>
      <c r="Q75" s="8" t="str">
        <f t="shared" si="24"/>
        <v/>
      </c>
      <c r="R75" s="22">
        <v>70</v>
      </c>
      <c r="S75" s="14" t="str">
        <f ca="1">IF(LEFT(AG75,1)="G","",IF(LEFT(P75,1)="D","",IF(H75="","",COUNTIF($T$6:T75,T75))))</f>
        <v/>
      </c>
      <c r="T75" s="14" t="str">
        <f t="shared" ca="1" si="21"/>
        <v/>
      </c>
      <c r="U75" s="15" t="str">
        <f t="shared" ca="1" si="25"/>
        <v/>
      </c>
      <c r="V75" s="14">
        <f t="shared" si="22"/>
        <v>70</v>
      </c>
      <c r="W75" s="14" t="str">
        <f t="shared" ca="1" si="26"/>
        <v/>
      </c>
      <c r="X75" s="14" t="str">
        <f>IF(Home!J75=0,"",Home!J75)</f>
        <v/>
      </c>
      <c r="Y75" s="16" t="str">
        <f t="shared" ca="1" si="17"/>
        <v/>
      </c>
      <c r="Z75" s="16" t="str">
        <f t="shared" ca="1" si="17"/>
        <v/>
      </c>
      <c r="AA75" s="16" t="str">
        <f t="shared" ca="1" si="17"/>
        <v/>
      </c>
      <c r="AB75" s="16" t="str">
        <f t="shared" ca="1" si="17"/>
        <v/>
      </c>
      <c r="AC75" s="16" t="str">
        <f t="shared" ca="1" si="23"/>
        <v/>
      </c>
      <c r="AD75" s="14" t="str">
        <f t="shared" ca="1" si="27"/>
        <v/>
      </c>
      <c r="AE75" s="17" t="str">
        <f t="shared" ca="1" si="28"/>
        <v/>
      </c>
      <c r="AF75" s="18" t="str">
        <f t="shared" ca="1" si="29"/>
        <v/>
      </c>
      <c r="AG75" s="12"/>
      <c r="AH75" s="19"/>
    </row>
    <row r="76" spans="1:34" s="10" customFormat="1" ht="15" customHeight="1" x14ac:dyDescent="0.2">
      <c r="A76" s="10">
        <f t="shared" si="18"/>
        <v>71</v>
      </c>
      <c r="B76" s="173" t="str">
        <f t="shared" ca="1" si="19"/>
        <v/>
      </c>
      <c r="C76" s="173"/>
      <c r="D76" s="173"/>
      <c r="E76" s="173"/>
      <c r="F76" s="173"/>
      <c r="G76" s="173"/>
      <c r="H76" s="177" t="str">
        <f t="shared" ca="1" si="14"/>
        <v/>
      </c>
      <c r="I76" s="177"/>
      <c r="J76" s="177"/>
      <c r="K76" s="177"/>
      <c r="L76" s="177"/>
      <c r="M76" s="177"/>
      <c r="N76" s="177"/>
      <c r="O76" s="177"/>
      <c r="P76" s="13">
        <f t="shared" si="20"/>
        <v>0</v>
      </c>
      <c r="Q76" s="8" t="str">
        <f t="shared" si="24"/>
        <v/>
      </c>
      <c r="R76" s="22">
        <v>71</v>
      </c>
      <c r="S76" s="14" t="str">
        <f ca="1">IF(LEFT(AG76,1)="G","",IF(LEFT(P76,1)="D","",IF(H76="","",COUNTIF($T$6:T76,T76))))</f>
        <v/>
      </c>
      <c r="T76" s="14" t="str">
        <f t="shared" ca="1" si="21"/>
        <v/>
      </c>
      <c r="U76" s="15" t="str">
        <f t="shared" ca="1" si="25"/>
        <v/>
      </c>
      <c r="V76" s="14">
        <f t="shared" si="22"/>
        <v>71</v>
      </c>
      <c r="W76" s="14" t="str">
        <f t="shared" ca="1" si="26"/>
        <v/>
      </c>
      <c r="X76" s="14" t="str">
        <f>IF(Home!J76=0,"",Home!J76)</f>
        <v/>
      </c>
      <c r="Y76" s="16" t="str">
        <f t="shared" ca="1" si="17"/>
        <v/>
      </c>
      <c r="Z76" s="16" t="str">
        <f t="shared" ca="1" si="17"/>
        <v/>
      </c>
      <c r="AA76" s="16" t="str">
        <f t="shared" ca="1" si="17"/>
        <v/>
      </c>
      <c r="AB76" s="16" t="str">
        <f t="shared" ca="1" si="17"/>
        <v/>
      </c>
      <c r="AC76" s="16" t="str">
        <f t="shared" ca="1" si="23"/>
        <v/>
      </c>
      <c r="AD76" s="14" t="str">
        <f t="shared" ca="1" si="27"/>
        <v/>
      </c>
      <c r="AE76" s="17" t="str">
        <f t="shared" ca="1" si="28"/>
        <v/>
      </c>
      <c r="AF76" s="18" t="str">
        <f t="shared" ca="1" si="29"/>
        <v/>
      </c>
      <c r="AG76" s="12"/>
      <c r="AH76" s="19"/>
    </row>
    <row r="77" spans="1:34" s="10" customFormat="1" ht="15" customHeight="1" x14ac:dyDescent="0.2">
      <c r="A77" s="10">
        <f t="shared" si="18"/>
        <v>72</v>
      </c>
      <c r="B77" s="173" t="str">
        <f t="shared" ca="1" si="19"/>
        <v/>
      </c>
      <c r="C77" s="173"/>
      <c r="D77" s="173"/>
      <c r="E77" s="173"/>
      <c r="F77" s="173"/>
      <c r="G77" s="173"/>
      <c r="H77" s="177" t="str">
        <f t="shared" ca="1" si="14"/>
        <v/>
      </c>
      <c r="I77" s="177"/>
      <c r="J77" s="177"/>
      <c r="K77" s="177"/>
      <c r="L77" s="177"/>
      <c r="M77" s="177"/>
      <c r="N77" s="177"/>
      <c r="O77" s="177"/>
      <c r="P77" s="13">
        <f t="shared" si="20"/>
        <v>0</v>
      </c>
      <c r="Q77" s="8" t="str">
        <f t="shared" si="24"/>
        <v/>
      </c>
      <c r="R77" s="22">
        <v>72</v>
      </c>
      <c r="S77" s="14" t="str">
        <f ca="1">IF(LEFT(AG77,1)="G","",IF(LEFT(P77,1)="D","",IF(H77="","",COUNTIF($T$6:T77,T77))))</f>
        <v/>
      </c>
      <c r="T77" s="14" t="str">
        <f t="shared" ca="1" si="21"/>
        <v/>
      </c>
      <c r="U77" s="15" t="str">
        <f t="shared" ca="1" si="25"/>
        <v/>
      </c>
      <c r="V77" s="14">
        <f t="shared" si="22"/>
        <v>72</v>
      </c>
      <c r="W77" s="14" t="str">
        <f t="shared" ca="1" si="26"/>
        <v/>
      </c>
      <c r="X77" s="14" t="str">
        <f>IF(Home!J77=0,"",Home!J77)</f>
        <v/>
      </c>
      <c r="Y77" s="16" t="str">
        <f t="shared" ca="1" si="17"/>
        <v/>
      </c>
      <c r="Z77" s="16" t="str">
        <f t="shared" ca="1" si="17"/>
        <v/>
      </c>
      <c r="AA77" s="16" t="str">
        <f t="shared" ca="1" si="17"/>
        <v/>
      </c>
      <c r="AB77" s="16" t="str">
        <f t="shared" ca="1" si="17"/>
        <v/>
      </c>
      <c r="AC77" s="16" t="str">
        <f t="shared" ca="1" si="23"/>
        <v/>
      </c>
      <c r="AD77" s="14" t="str">
        <f t="shared" ca="1" si="27"/>
        <v/>
      </c>
      <c r="AE77" s="17" t="str">
        <f t="shared" ca="1" si="28"/>
        <v/>
      </c>
      <c r="AF77" s="18" t="str">
        <f t="shared" ca="1" si="29"/>
        <v/>
      </c>
      <c r="AG77" s="12"/>
      <c r="AH77" s="19"/>
    </row>
    <row r="78" spans="1:34" s="10" customFormat="1" ht="15" customHeight="1" x14ac:dyDescent="0.2">
      <c r="A78" s="10">
        <f t="shared" si="18"/>
        <v>73</v>
      </c>
      <c r="B78" s="173" t="str">
        <f t="shared" ca="1" si="19"/>
        <v/>
      </c>
      <c r="C78" s="173"/>
      <c r="D78" s="173"/>
      <c r="E78" s="173"/>
      <c r="F78" s="173"/>
      <c r="G78" s="173"/>
      <c r="H78" s="177" t="str">
        <f t="shared" ca="1" si="14"/>
        <v/>
      </c>
      <c r="I78" s="177"/>
      <c r="J78" s="177"/>
      <c r="K78" s="177"/>
      <c r="L78" s="177"/>
      <c r="M78" s="177"/>
      <c r="N78" s="177"/>
      <c r="O78" s="177"/>
      <c r="P78" s="13">
        <f t="shared" si="20"/>
        <v>0</v>
      </c>
      <c r="Q78" s="8" t="str">
        <f t="shared" si="24"/>
        <v/>
      </c>
      <c r="R78" s="22">
        <v>73</v>
      </c>
      <c r="S78" s="14" t="str">
        <f ca="1">IF(LEFT(AG78,1)="G","",IF(LEFT(P78,1)="D","",IF(H78="","",COUNTIF($T$6:T78,T78))))</f>
        <v/>
      </c>
      <c r="T78" s="14" t="str">
        <f t="shared" ca="1" si="21"/>
        <v/>
      </c>
      <c r="U78" s="15" t="str">
        <f t="shared" ca="1" si="25"/>
        <v/>
      </c>
      <c r="V78" s="14">
        <f t="shared" si="22"/>
        <v>73</v>
      </c>
      <c r="W78" s="14" t="str">
        <f t="shared" ca="1" si="26"/>
        <v/>
      </c>
      <c r="X78" s="14" t="str">
        <f>IF(Home!J78=0,"",Home!J78)</f>
        <v/>
      </c>
      <c r="Y78" s="16" t="str">
        <f t="shared" ca="1" si="17"/>
        <v/>
      </c>
      <c r="Z78" s="16" t="str">
        <f t="shared" ca="1" si="17"/>
        <v/>
      </c>
      <c r="AA78" s="16" t="str">
        <f t="shared" ca="1" si="17"/>
        <v/>
      </c>
      <c r="AB78" s="16" t="str">
        <f t="shared" ca="1" si="17"/>
        <v/>
      </c>
      <c r="AC78" s="16" t="str">
        <f t="shared" ca="1" si="23"/>
        <v/>
      </c>
      <c r="AD78" s="14" t="str">
        <f t="shared" ca="1" si="27"/>
        <v/>
      </c>
      <c r="AE78" s="17" t="str">
        <f t="shared" ca="1" si="28"/>
        <v/>
      </c>
      <c r="AF78" s="18" t="str">
        <f t="shared" ca="1" si="29"/>
        <v/>
      </c>
      <c r="AG78" s="12"/>
      <c r="AH78" s="19"/>
    </row>
    <row r="79" spans="1:34" s="10" customFormat="1" ht="15" customHeight="1" x14ac:dyDescent="0.2">
      <c r="A79" s="10">
        <f t="shared" si="18"/>
        <v>74</v>
      </c>
      <c r="B79" s="173" t="str">
        <f t="shared" ca="1" si="19"/>
        <v/>
      </c>
      <c r="C79" s="173"/>
      <c r="D79" s="173"/>
      <c r="E79" s="173"/>
      <c r="F79" s="173"/>
      <c r="G79" s="173"/>
      <c r="H79" s="177" t="str">
        <f t="shared" ca="1" si="14"/>
        <v/>
      </c>
      <c r="I79" s="177"/>
      <c r="J79" s="177"/>
      <c r="K79" s="177"/>
      <c r="L79" s="177"/>
      <c r="M79" s="177"/>
      <c r="N79" s="177"/>
      <c r="O79" s="177"/>
      <c r="P79" s="13">
        <f t="shared" si="20"/>
        <v>0</v>
      </c>
      <c r="Q79" s="8" t="str">
        <f t="shared" si="24"/>
        <v/>
      </c>
      <c r="R79" s="22">
        <v>74</v>
      </c>
      <c r="S79" s="14" t="str">
        <f ca="1">IF(LEFT(AG79,1)="G","",IF(LEFT(P79,1)="D","",IF(H79="","",COUNTIF($T$6:T79,T79))))</f>
        <v/>
      </c>
      <c r="T79" s="14" t="str">
        <f t="shared" ca="1" si="21"/>
        <v/>
      </c>
      <c r="U79" s="15" t="str">
        <f t="shared" ca="1" si="25"/>
        <v/>
      </c>
      <c r="V79" s="14">
        <f t="shared" si="22"/>
        <v>74</v>
      </c>
      <c r="W79" s="14" t="str">
        <f t="shared" ca="1" si="26"/>
        <v/>
      </c>
      <c r="X79" s="14" t="str">
        <f>IF(Home!J79=0,"",Home!J79)</f>
        <v/>
      </c>
      <c r="Y79" s="16" t="str">
        <f t="shared" ca="1" si="17"/>
        <v/>
      </c>
      <c r="Z79" s="16" t="str">
        <f t="shared" ca="1" si="17"/>
        <v/>
      </c>
      <c r="AA79" s="16" t="str">
        <f t="shared" ca="1" si="17"/>
        <v/>
      </c>
      <c r="AB79" s="16" t="str">
        <f t="shared" ca="1" si="17"/>
        <v/>
      </c>
      <c r="AC79" s="16" t="str">
        <f t="shared" ca="1" si="23"/>
        <v/>
      </c>
      <c r="AD79" s="14" t="str">
        <f t="shared" ca="1" si="27"/>
        <v/>
      </c>
      <c r="AE79" s="17" t="str">
        <f t="shared" ca="1" si="28"/>
        <v/>
      </c>
      <c r="AF79" s="18" t="str">
        <f t="shared" ca="1" si="29"/>
        <v/>
      </c>
      <c r="AG79" s="12"/>
      <c r="AH79" s="19"/>
    </row>
    <row r="80" spans="1:34" s="10" customFormat="1" ht="15" customHeight="1" x14ac:dyDescent="0.2">
      <c r="A80" s="10">
        <f t="shared" si="18"/>
        <v>75</v>
      </c>
      <c r="B80" s="173" t="str">
        <f t="shared" ca="1" si="19"/>
        <v/>
      </c>
      <c r="C80" s="173"/>
      <c r="D80" s="173"/>
      <c r="E80" s="173"/>
      <c r="F80" s="173"/>
      <c r="G80" s="173"/>
      <c r="H80" s="177" t="str">
        <f t="shared" ca="1" si="14"/>
        <v/>
      </c>
      <c r="I80" s="177"/>
      <c r="J80" s="177"/>
      <c r="K80" s="177"/>
      <c r="L80" s="177"/>
      <c r="M80" s="177"/>
      <c r="N80" s="177"/>
      <c r="O80" s="177"/>
      <c r="P80" s="13">
        <f t="shared" si="20"/>
        <v>0</v>
      </c>
      <c r="Q80" s="8" t="str">
        <f t="shared" si="24"/>
        <v/>
      </c>
      <c r="R80" s="22">
        <v>75</v>
      </c>
      <c r="S80" s="14" t="str">
        <f ca="1">IF(LEFT(AG80,1)="G","",IF(LEFT(P80,1)="D","",IF(H80="","",COUNTIF($T$6:T80,T80))))</f>
        <v/>
      </c>
      <c r="T80" s="14" t="str">
        <f t="shared" ca="1" si="21"/>
        <v/>
      </c>
      <c r="U80" s="15" t="str">
        <f t="shared" ca="1" si="25"/>
        <v/>
      </c>
      <c r="V80" s="14">
        <f t="shared" si="22"/>
        <v>75</v>
      </c>
      <c r="W80" s="14" t="str">
        <f t="shared" ca="1" si="26"/>
        <v/>
      </c>
      <c r="X80" s="14" t="str">
        <f>IF(Home!J80=0,"",Home!J80)</f>
        <v/>
      </c>
      <c r="Y80" s="16" t="str">
        <f t="shared" ca="1" si="17"/>
        <v/>
      </c>
      <c r="Z80" s="16" t="str">
        <f t="shared" ca="1" si="17"/>
        <v/>
      </c>
      <c r="AA80" s="16" t="str">
        <f t="shared" ca="1" si="17"/>
        <v/>
      </c>
      <c r="AB80" s="16" t="str">
        <f t="shared" ca="1" si="17"/>
        <v/>
      </c>
      <c r="AC80" s="16" t="str">
        <f t="shared" ca="1" si="23"/>
        <v/>
      </c>
      <c r="AD80" s="14" t="str">
        <f t="shared" ca="1" si="27"/>
        <v/>
      </c>
      <c r="AE80" s="17" t="str">
        <f t="shared" ca="1" si="28"/>
        <v/>
      </c>
      <c r="AF80" s="18" t="str">
        <f t="shared" ca="1" si="29"/>
        <v/>
      </c>
      <c r="AG80" s="12"/>
      <c r="AH80" s="19"/>
    </row>
    <row r="81" spans="1:34" s="10" customFormat="1" ht="15" customHeight="1" x14ac:dyDescent="0.2">
      <c r="A81" s="10">
        <f t="shared" si="18"/>
        <v>76</v>
      </c>
      <c r="B81" s="173" t="str">
        <f t="shared" ca="1" si="19"/>
        <v/>
      </c>
      <c r="C81" s="173"/>
      <c r="D81" s="173"/>
      <c r="E81" s="173"/>
      <c r="F81" s="173"/>
      <c r="G81" s="173"/>
      <c r="H81" s="177" t="str">
        <f t="shared" ca="1" si="14"/>
        <v/>
      </c>
      <c r="I81" s="177"/>
      <c r="J81" s="177"/>
      <c r="K81" s="177"/>
      <c r="L81" s="177"/>
      <c r="M81" s="177"/>
      <c r="N81" s="177"/>
      <c r="O81" s="177"/>
      <c r="P81" s="13">
        <f t="shared" si="20"/>
        <v>0</v>
      </c>
      <c r="Q81" s="8" t="str">
        <f t="shared" si="24"/>
        <v/>
      </c>
      <c r="R81" s="22">
        <v>76</v>
      </c>
      <c r="S81" s="14" t="str">
        <f ca="1">IF(LEFT(AG81,1)="G","",IF(LEFT(P81,1)="D","",IF(H81="","",COUNTIF($T$6:T81,T81))))</f>
        <v/>
      </c>
      <c r="T81" s="14" t="str">
        <f t="shared" ca="1" si="21"/>
        <v/>
      </c>
      <c r="U81" s="15" t="str">
        <f t="shared" ca="1" si="25"/>
        <v/>
      </c>
      <c r="V81" s="14">
        <f t="shared" si="22"/>
        <v>76</v>
      </c>
      <c r="W81" s="14" t="str">
        <f t="shared" ca="1" si="26"/>
        <v/>
      </c>
      <c r="X81" s="14" t="str">
        <f>IF(Home!J81=0,"",Home!J81)</f>
        <v/>
      </c>
      <c r="Y81" s="16" t="str">
        <f t="shared" ca="1" si="17"/>
        <v/>
      </c>
      <c r="Z81" s="16" t="str">
        <f t="shared" ca="1" si="17"/>
        <v/>
      </c>
      <c r="AA81" s="16" t="str">
        <f t="shared" ca="1" si="17"/>
        <v/>
      </c>
      <c r="AB81" s="16" t="str">
        <f t="shared" ca="1" si="17"/>
        <v/>
      </c>
      <c r="AC81" s="16" t="str">
        <f t="shared" ca="1" si="23"/>
        <v/>
      </c>
      <c r="AD81" s="14" t="str">
        <f t="shared" ca="1" si="27"/>
        <v/>
      </c>
      <c r="AE81" s="17" t="str">
        <f t="shared" ca="1" si="28"/>
        <v/>
      </c>
      <c r="AF81" s="18" t="str">
        <f t="shared" ca="1" si="29"/>
        <v/>
      </c>
      <c r="AG81" s="12"/>
      <c r="AH81" s="19"/>
    </row>
    <row r="82" spans="1:34" s="10" customFormat="1" ht="15" customHeight="1" x14ac:dyDescent="0.2">
      <c r="A82" s="10">
        <f t="shared" si="18"/>
        <v>77</v>
      </c>
      <c r="B82" s="173" t="str">
        <f t="shared" ca="1" si="19"/>
        <v/>
      </c>
      <c r="C82" s="173"/>
      <c r="D82" s="173"/>
      <c r="E82" s="173"/>
      <c r="F82" s="173"/>
      <c r="G82" s="173"/>
      <c r="H82" s="177" t="str">
        <f t="shared" ca="1" si="14"/>
        <v/>
      </c>
      <c r="I82" s="177"/>
      <c r="J82" s="177"/>
      <c r="K82" s="177"/>
      <c r="L82" s="177"/>
      <c r="M82" s="177"/>
      <c r="N82" s="177"/>
      <c r="O82" s="177"/>
      <c r="P82" s="13">
        <f t="shared" si="20"/>
        <v>0</v>
      </c>
      <c r="Q82" s="8" t="str">
        <f t="shared" si="24"/>
        <v/>
      </c>
      <c r="R82" s="22">
        <v>77</v>
      </c>
      <c r="S82" s="14" t="str">
        <f ca="1">IF(LEFT(AG82,1)="G","",IF(LEFT(P82,1)="D","",IF(H82="","",COUNTIF($T$6:T82,T82))))</f>
        <v/>
      </c>
      <c r="T82" s="14" t="str">
        <f t="shared" ca="1" si="21"/>
        <v/>
      </c>
      <c r="U82" s="15" t="str">
        <f t="shared" ca="1" si="25"/>
        <v/>
      </c>
      <c r="V82" s="14">
        <f t="shared" si="22"/>
        <v>77</v>
      </c>
      <c r="W82" s="14" t="str">
        <f t="shared" ca="1" si="26"/>
        <v/>
      </c>
      <c r="X82" s="14" t="str">
        <f>IF(Home!J82=0,"",Home!J82)</f>
        <v/>
      </c>
      <c r="Y82" s="16" t="str">
        <f t="shared" ca="1" si="17"/>
        <v/>
      </c>
      <c r="Z82" s="16" t="str">
        <f t="shared" ca="1" si="17"/>
        <v/>
      </c>
      <c r="AA82" s="16" t="str">
        <f t="shared" ca="1" si="17"/>
        <v/>
      </c>
      <c r="AB82" s="16" t="str">
        <f t="shared" ca="1" si="17"/>
        <v/>
      </c>
      <c r="AC82" s="16" t="str">
        <f t="shared" ca="1" si="23"/>
        <v/>
      </c>
      <c r="AD82" s="14" t="str">
        <f t="shared" ca="1" si="27"/>
        <v/>
      </c>
      <c r="AE82" s="17" t="str">
        <f t="shared" ca="1" si="28"/>
        <v/>
      </c>
      <c r="AF82" s="18" t="str">
        <f t="shared" ca="1" si="29"/>
        <v/>
      </c>
      <c r="AG82" s="12"/>
      <c r="AH82" s="19"/>
    </row>
    <row r="83" spans="1:34" s="10" customFormat="1" ht="15" customHeight="1" x14ac:dyDescent="0.2">
      <c r="A83" s="10">
        <f t="shared" si="18"/>
        <v>78</v>
      </c>
      <c r="B83" s="173" t="str">
        <f t="shared" ca="1" si="19"/>
        <v/>
      </c>
      <c r="C83" s="173"/>
      <c r="D83" s="173"/>
      <c r="E83" s="173"/>
      <c r="F83" s="173"/>
      <c r="G83" s="173"/>
      <c r="H83" s="177" t="str">
        <f t="shared" ca="1" si="14"/>
        <v/>
      </c>
      <c r="I83" s="177"/>
      <c r="J83" s="177"/>
      <c r="K83" s="177"/>
      <c r="L83" s="177"/>
      <c r="M83" s="177"/>
      <c r="N83" s="177"/>
      <c r="O83" s="177"/>
      <c r="P83" s="13">
        <f t="shared" si="20"/>
        <v>0</v>
      </c>
      <c r="Q83" s="8" t="str">
        <f t="shared" si="24"/>
        <v/>
      </c>
      <c r="R83" s="22">
        <v>78</v>
      </c>
      <c r="S83" s="14" t="str">
        <f ca="1">IF(LEFT(AG83,1)="G","",IF(LEFT(P83,1)="D","",IF(H83="","",COUNTIF($T$6:T83,T83))))</f>
        <v/>
      </c>
      <c r="T83" s="14" t="str">
        <f t="shared" ca="1" si="21"/>
        <v/>
      </c>
      <c r="U83" s="15" t="str">
        <f t="shared" ca="1" si="25"/>
        <v/>
      </c>
      <c r="V83" s="14">
        <f t="shared" si="22"/>
        <v>78</v>
      </c>
      <c r="W83" s="14" t="str">
        <f t="shared" ca="1" si="26"/>
        <v/>
      </c>
      <c r="X83" s="14" t="str">
        <f>IF(Home!J83=0,"",Home!J83)</f>
        <v/>
      </c>
      <c r="Y83" s="16" t="str">
        <f t="shared" ca="1" si="17"/>
        <v/>
      </c>
      <c r="Z83" s="16" t="str">
        <f t="shared" ca="1" si="17"/>
        <v/>
      </c>
      <c r="AA83" s="16" t="str">
        <f t="shared" ca="1" si="17"/>
        <v/>
      </c>
      <c r="AB83" s="16" t="str">
        <f t="shared" ca="1" si="17"/>
        <v/>
      </c>
      <c r="AC83" s="16" t="str">
        <f t="shared" ca="1" si="23"/>
        <v/>
      </c>
      <c r="AD83" s="14" t="str">
        <f t="shared" ca="1" si="27"/>
        <v/>
      </c>
      <c r="AE83" s="17" t="str">
        <f t="shared" ca="1" si="28"/>
        <v/>
      </c>
      <c r="AF83" s="18" t="str">
        <f t="shared" ca="1" si="29"/>
        <v/>
      </c>
      <c r="AG83" s="12"/>
      <c r="AH83" s="19"/>
    </row>
    <row r="84" spans="1:34" s="10" customFormat="1" ht="15" customHeight="1" x14ac:dyDescent="0.2">
      <c r="A84" s="10">
        <f t="shared" si="18"/>
        <v>79</v>
      </c>
      <c r="B84" s="173" t="str">
        <f t="shared" ca="1" si="19"/>
        <v/>
      </c>
      <c r="C84" s="173"/>
      <c r="D84" s="173"/>
      <c r="E84" s="173"/>
      <c r="F84" s="173"/>
      <c r="G84" s="173"/>
      <c r="H84" s="177" t="str">
        <f t="shared" ca="1" si="14"/>
        <v/>
      </c>
      <c r="I84" s="177"/>
      <c r="J84" s="177"/>
      <c r="K84" s="177"/>
      <c r="L84" s="177"/>
      <c r="M84" s="177"/>
      <c r="N84" s="177"/>
      <c r="O84" s="177"/>
      <c r="P84" s="13">
        <f t="shared" si="20"/>
        <v>0</v>
      </c>
      <c r="Q84" s="8" t="str">
        <f t="shared" si="24"/>
        <v/>
      </c>
      <c r="R84" s="22">
        <v>79</v>
      </c>
      <c r="S84" s="14" t="str">
        <f ca="1">IF(LEFT(AG84,1)="G","",IF(LEFT(P84,1)="D","",IF(H84="","",COUNTIF($T$6:T84,T84))))</f>
        <v/>
      </c>
      <c r="T84" s="14" t="str">
        <f t="shared" ca="1" si="21"/>
        <v/>
      </c>
      <c r="U84" s="15" t="str">
        <f t="shared" ca="1" si="25"/>
        <v/>
      </c>
      <c r="V84" s="14">
        <f t="shared" si="22"/>
        <v>79</v>
      </c>
      <c r="W84" s="14" t="str">
        <f t="shared" ca="1" si="26"/>
        <v/>
      </c>
      <c r="X84" s="14" t="str">
        <f>IF(Home!J84=0,"",Home!J84)</f>
        <v/>
      </c>
      <c r="Y84" s="16" t="str">
        <f t="shared" ca="1" si="17"/>
        <v/>
      </c>
      <c r="Z84" s="16" t="str">
        <f t="shared" ca="1" si="17"/>
        <v/>
      </c>
      <c r="AA84" s="16" t="str">
        <f t="shared" ca="1" si="17"/>
        <v/>
      </c>
      <c r="AB84" s="16" t="str">
        <f t="shared" ca="1" si="17"/>
        <v/>
      </c>
      <c r="AC84" s="16" t="str">
        <f t="shared" ca="1" si="23"/>
        <v/>
      </c>
      <c r="AD84" s="14" t="str">
        <f t="shared" ca="1" si="27"/>
        <v/>
      </c>
      <c r="AE84" s="17" t="str">
        <f t="shared" ca="1" si="28"/>
        <v/>
      </c>
      <c r="AF84" s="18" t="str">
        <f t="shared" ca="1" si="29"/>
        <v/>
      </c>
      <c r="AG84" s="12"/>
      <c r="AH84" s="19"/>
    </row>
    <row r="85" spans="1:34" s="10" customFormat="1" ht="15" customHeight="1" x14ac:dyDescent="0.2">
      <c r="A85" s="10">
        <f t="shared" si="18"/>
        <v>80</v>
      </c>
      <c r="B85" s="173" t="str">
        <f t="shared" ca="1" si="19"/>
        <v/>
      </c>
      <c r="C85" s="173"/>
      <c r="D85" s="173"/>
      <c r="E85" s="173"/>
      <c r="F85" s="173"/>
      <c r="G85" s="173"/>
      <c r="H85" s="177" t="str">
        <f t="shared" ca="1" si="14"/>
        <v/>
      </c>
      <c r="I85" s="177"/>
      <c r="J85" s="177"/>
      <c r="K85" s="177"/>
      <c r="L85" s="177"/>
      <c r="M85" s="177"/>
      <c r="N85" s="177"/>
      <c r="O85" s="177"/>
      <c r="P85" s="13">
        <f t="shared" si="20"/>
        <v>0</v>
      </c>
      <c r="Q85" s="8" t="str">
        <f t="shared" si="24"/>
        <v/>
      </c>
      <c r="R85" s="22">
        <v>80</v>
      </c>
      <c r="S85" s="14" t="str">
        <f ca="1">IF(LEFT(AG85,1)="G","",IF(LEFT(P85,1)="D","",IF(H85="","",COUNTIF($T$6:T85,T85))))</f>
        <v/>
      </c>
      <c r="T85" s="14" t="str">
        <f t="shared" ca="1" si="21"/>
        <v/>
      </c>
      <c r="U85" s="15" t="str">
        <f t="shared" ca="1" si="25"/>
        <v/>
      </c>
      <c r="V85" s="14">
        <f t="shared" si="22"/>
        <v>80</v>
      </c>
      <c r="W85" s="14" t="str">
        <f t="shared" ca="1" si="26"/>
        <v/>
      </c>
      <c r="X85" s="14" t="str">
        <f>IF(Home!J85=0,"",Home!J85)</f>
        <v/>
      </c>
      <c r="Y85" s="16" t="str">
        <f t="shared" ca="1" si="17"/>
        <v/>
      </c>
      <c r="Z85" s="16" t="str">
        <f t="shared" ca="1" si="17"/>
        <v/>
      </c>
      <c r="AA85" s="16" t="str">
        <f t="shared" ca="1" si="17"/>
        <v/>
      </c>
      <c r="AB85" s="16" t="str">
        <f t="shared" ca="1" si="17"/>
        <v/>
      </c>
      <c r="AC85" s="16" t="str">
        <f t="shared" ca="1" si="23"/>
        <v/>
      </c>
      <c r="AD85" s="14" t="str">
        <f t="shared" ca="1" si="27"/>
        <v/>
      </c>
      <c r="AE85" s="17" t="str">
        <f t="shared" ca="1" si="28"/>
        <v/>
      </c>
      <c r="AF85" s="18" t="str">
        <f t="shared" ca="1" si="29"/>
        <v/>
      </c>
      <c r="AG85" s="12"/>
      <c r="AH85" s="19"/>
    </row>
    <row r="86" spans="1:34" s="10" customFormat="1" ht="15" customHeight="1" x14ac:dyDescent="0.2">
      <c r="A86" s="10">
        <f t="shared" si="18"/>
        <v>81</v>
      </c>
      <c r="B86" s="173" t="str">
        <f t="shared" ca="1" si="19"/>
        <v/>
      </c>
      <c r="C86" s="173"/>
      <c r="D86" s="173"/>
      <c r="E86" s="173"/>
      <c r="F86" s="173"/>
      <c r="G86" s="173"/>
      <c r="H86" s="177" t="str">
        <f t="shared" ca="1" si="14"/>
        <v/>
      </c>
      <c r="I86" s="177"/>
      <c r="J86" s="177"/>
      <c r="K86" s="177"/>
      <c r="L86" s="177"/>
      <c r="M86" s="177"/>
      <c r="N86" s="177"/>
      <c r="O86" s="177"/>
      <c r="P86" s="13">
        <f t="shared" si="20"/>
        <v>0</v>
      </c>
      <c r="Q86" s="8" t="str">
        <f t="shared" si="24"/>
        <v/>
      </c>
      <c r="R86" s="22">
        <v>81</v>
      </c>
      <c r="S86" s="14" t="str">
        <f ca="1">IF(LEFT(AG86,1)="G","",IF(LEFT(P86,1)="D","",IF(H86="","",COUNTIF($T$6:T86,T86))))</f>
        <v/>
      </c>
      <c r="T86" s="14" t="str">
        <f t="shared" ca="1" si="21"/>
        <v/>
      </c>
      <c r="U86" s="15" t="str">
        <f t="shared" ca="1" si="25"/>
        <v/>
      </c>
      <c r="V86" s="14">
        <f t="shared" si="22"/>
        <v>81</v>
      </c>
      <c r="W86" s="14" t="str">
        <f t="shared" ca="1" si="26"/>
        <v/>
      </c>
      <c r="X86" s="14" t="str">
        <f>IF(Home!J86=0,"",Home!J86)</f>
        <v/>
      </c>
      <c r="Y86" s="16" t="str">
        <f t="shared" ref="Y86:AB105" ca="1" si="30">IFERROR(VLOOKUP(CONCATENATE($X86,Y$5),$U$6:$V$255,2,0),"")</f>
        <v/>
      </c>
      <c r="Z86" s="16" t="str">
        <f t="shared" ca="1" si="30"/>
        <v/>
      </c>
      <c r="AA86" s="16" t="str">
        <f t="shared" ca="1" si="30"/>
        <v/>
      </c>
      <c r="AB86" s="16" t="str">
        <f t="shared" ca="1" si="30"/>
        <v/>
      </c>
      <c r="AC86" s="16" t="str">
        <f t="shared" ca="1" si="23"/>
        <v/>
      </c>
      <c r="AD86" s="14" t="str">
        <f t="shared" ca="1" si="27"/>
        <v/>
      </c>
      <c r="AE86" s="17" t="str">
        <f t="shared" ca="1" si="28"/>
        <v/>
      </c>
      <c r="AF86" s="18" t="str">
        <f t="shared" ca="1" si="29"/>
        <v/>
      </c>
      <c r="AG86" s="12"/>
      <c r="AH86" s="19"/>
    </row>
    <row r="87" spans="1:34" s="10" customFormat="1" ht="15" customHeight="1" x14ac:dyDescent="0.2">
      <c r="A87" s="10">
        <f t="shared" si="18"/>
        <v>82</v>
      </c>
      <c r="B87" s="173" t="str">
        <f t="shared" ca="1" si="19"/>
        <v/>
      </c>
      <c r="C87" s="173"/>
      <c r="D87" s="173"/>
      <c r="E87" s="173"/>
      <c r="F87" s="173"/>
      <c r="G87" s="173"/>
      <c r="H87" s="177" t="str">
        <f t="shared" ca="1" si="14"/>
        <v/>
      </c>
      <c r="I87" s="177"/>
      <c r="J87" s="177"/>
      <c r="K87" s="177"/>
      <c r="L87" s="177"/>
      <c r="M87" s="177"/>
      <c r="N87" s="177"/>
      <c r="O87" s="177"/>
      <c r="P87" s="13">
        <f t="shared" si="20"/>
        <v>0</v>
      </c>
      <c r="Q87" s="8" t="str">
        <f t="shared" si="24"/>
        <v/>
      </c>
      <c r="R87" s="22">
        <v>82</v>
      </c>
      <c r="S87" s="14" t="str">
        <f ca="1">IF(LEFT(AG87,1)="G","",IF(LEFT(P87,1)="D","",IF(H87="","",COUNTIF($T$6:T87,T87))))</f>
        <v/>
      </c>
      <c r="T87" s="14" t="str">
        <f t="shared" ca="1" si="21"/>
        <v/>
      </c>
      <c r="U87" s="15" t="str">
        <f t="shared" ca="1" si="25"/>
        <v/>
      </c>
      <c r="V87" s="14">
        <f t="shared" si="22"/>
        <v>82</v>
      </c>
      <c r="W87" s="14" t="str">
        <f t="shared" ca="1" si="26"/>
        <v/>
      </c>
      <c r="X87" s="14" t="str">
        <f>IF(Home!J87=0,"",Home!J87)</f>
        <v/>
      </c>
      <c r="Y87" s="16" t="str">
        <f t="shared" ca="1" si="30"/>
        <v/>
      </c>
      <c r="Z87" s="16" t="str">
        <f t="shared" ca="1" si="30"/>
        <v/>
      </c>
      <c r="AA87" s="16" t="str">
        <f t="shared" ca="1" si="30"/>
        <v/>
      </c>
      <c r="AB87" s="16" t="str">
        <f t="shared" ca="1" si="30"/>
        <v/>
      </c>
      <c r="AC87" s="16" t="str">
        <f t="shared" ca="1" si="23"/>
        <v/>
      </c>
      <c r="AD87" s="14" t="str">
        <f t="shared" ca="1" si="27"/>
        <v/>
      </c>
      <c r="AE87" s="17" t="str">
        <f t="shared" ca="1" si="28"/>
        <v/>
      </c>
      <c r="AF87" s="18" t="str">
        <f t="shared" ca="1" si="29"/>
        <v/>
      </c>
      <c r="AG87" s="12"/>
      <c r="AH87" s="19"/>
    </row>
    <row r="88" spans="1:34" s="10" customFormat="1" ht="15" customHeight="1" x14ac:dyDescent="0.2">
      <c r="A88" s="10">
        <f t="shared" si="18"/>
        <v>83</v>
      </c>
      <c r="B88" s="173" t="str">
        <f t="shared" ca="1" si="19"/>
        <v/>
      </c>
      <c r="C88" s="173"/>
      <c r="D88" s="173"/>
      <c r="E88" s="173"/>
      <c r="F88" s="173"/>
      <c r="G88" s="173"/>
      <c r="H88" s="177" t="str">
        <f t="shared" ca="1" si="14"/>
        <v/>
      </c>
      <c r="I88" s="177"/>
      <c r="J88" s="177"/>
      <c r="K88" s="177"/>
      <c r="L88" s="177"/>
      <c r="M88" s="177"/>
      <c r="N88" s="177"/>
      <c r="O88" s="177"/>
      <c r="P88" s="13">
        <f t="shared" si="20"/>
        <v>0</v>
      </c>
      <c r="Q88" s="8" t="str">
        <f t="shared" si="24"/>
        <v/>
      </c>
      <c r="R88" s="22">
        <v>83</v>
      </c>
      <c r="S88" s="14" t="str">
        <f ca="1">IF(LEFT(AG88,1)="G","",IF(LEFT(P88,1)="D","",IF(H88="","",COUNTIF($T$6:T88,T88))))</f>
        <v/>
      </c>
      <c r="T88" s="14" t="str">
        <f t="shared" ca="1" si="21"/>
        <v/>
      </c>
      <c r="U88" s="15" t="str">
        <f t="shared" ca="1" si="25"/>
        <v/>
      </c>
      <c r="V88" s="14">
        <f t="shared" si="22"/>
        <v>83</v>
      </c>
      <c r="W88" s="14" t="str">
        <f t="shared" ca="1" si="26"/>
        <v/>
      </c>
      <c r="X88" s="14" t="str">
        <f>IF(Home!J88=0,"",Home!J88)</f>
        <v/>
      </c>
      <c r="Y88" s="16" t="str">
        <f t="shared" ca="1" si="30"/>
        <v/>
      </c>
      <c r="Z88" s="16" t="str">
        <f t="shared" ca="1" si="30"/>
        <v/>
      </c>
      <c r="AA88" s="16" t="str">
        <f t="shared" ca="1" si="30"/>
        <v/>
      </c>
      <c r="AB88" s="16" t="str">
        <f t="shared" ca="1" si="30"/>
        <v/>
      </c>
      <c r="AC88" s="16" t="str">
        <f t="shared" ca="1" si="23"/>
        <v/>
      </c>
      <c r="AD88" s="14" t="str">
        <f t="shared" ca="1" si="27"/>
        <v/>
      </c>
      <c r="AE88" s="17" t="str">
        <f t="shared" ca="1" si="28"/>
        <v/>
      </c>
      <c r="AF88" s="18" t="str">
        <f t="shared" ca="1" si="29"/>
        <v/>
      </c>
      <c r="AG88" s="12"/>
      <c r="AH88" s="19"/>
    </row>
    <row r="89" spans="1:34" s="10" customFormat="1" ht="15" customHeight="1" x14ac:dyDescent="0.2">
      <c r="A89" s="10">
        <f t="shared" si="18"/>
        <v>84</v>
      </c>
      <c r="B89" s="173" t="str">
        <f t="shared" ca="1" si="19"/>
        <v/>
      </c>
      <c r="C89" s="173"/>
      <c r="D89" s="173"/>
      <c r="E89" s="173"/>
      <c r="F89" s="173"/>
      <c r="G89" s="173"/>
      <c r="H89" s="177" t="str">
        <f t="shared" ca="1" si="14"/>
        <v/>
      </c>
      <c r="I89" s="177"/>
      <c r="J89" s="177"/>
      <c r="K89" s="177"/>
      <c r="L89" s="177"/>
      <c r="M89" s="177"/>
      <c r="N89" s="177"/>
      <c r="O89" s="177"/>
      <c r="P89" s="13">
        <f t="shared" si="20"/>
        <v>0</v>
      </c>
      <c r="Q89" s="8" t="str">
        <f t="shared" si="24"/>
        <v/>
      </c>
      <c r="R89" s="22">
        <v>84</v>
      </c>
      <c r="S89" s="14" t="str">
        <f ca="1">IF(LEFT(AG89,1)="G","",IF(LEFT(P89,1)="D","",IF(H89="","",COUNTIF($T$6:T89,T89))))</f>
        <v/>
      </c>
      <c r="T89" s="14" t="str">
        <f t="shared" ca="1" si="21"/>
        <v/>
      </c>
      <c r="U89" s="15" t="str">
        <f t="shared" ca="1" si="25"/>
        <v/>
      </c>
      <c r="V89" s="14">
        <f t="shared" si="22"/>
        <v>84</v>
      </c>
      <c r="W89" s="14" t="str">
        <f t="shared" ca="1" si="26"/>
        <v/>
      </c>
      <c r="X89" s="14" t="str">
        <f>IF(Home!J89=0,"",Home!J89)</f>
        <v/>
      </c>
      <c r="Y89" s="16" t="str">
        <f t="shared" ca="1" si="30"/>
        <v/>
      </c>
      <c r="Z89" s="16" t="str">
        <f t="shared" ca="1" si="30"/>
        <v/>
      </c>
      <c r="AA89" s="16" t="str">
        <f t="shared" ca="1" si="30"/>
        <v/>
      </c>
      <c r="AB89" s="16" t="str">
        <f t="shared" ca="1" si="30"/>
        <v/>
      </c>
      <c r="AC89" s="16" t="str">
        <f t="shared" ca="1" si="23"/>
        <v/>
      </c>
      <c r="AD89" s="14" t="str">
        <f t="shared" ca="1" si="27"/>
        <v/>
      </c>
      <c r="AE89" s="17" t="str">
        <f t="shared" ca="1" si="28"/>
        <v/>
      </c>
      <c r="AF89" s="18" t="str">
        <f t="shared" ca="1" si="29"/>
        <v/>
      </c>
      <c r="AG89" s="12"/>
      <c r="AH89" s="19"/>
    </row>
    <row r="90" spans="1:34" s="10" customFormat="1" ht="15" customHeight="1" x14ac:dyDescent="0.2">
      <c r="A90" s="10">
        <f t="shared" si="18"/>
        <v>85</v>
      </c>
      <c r="B90" s="173" t="str">
        <f t="shared" ca="1" si="19"/>
        <v/>
      </c>
      <c r="C90" s="173"/>
      <c r="D90" s="173"/>
      <c r="E90" s="173"/>
      <c r="F90" s="173"/>
      <c r="G90" s="173"/>
      <c r="H90" s="177" t="str">
        <f t="shared" ref="H90:H153" ca="1" si="31">IFERROR(VLOOKUP(AG90,INDIRECT($U$1),3,0),"")</f>
        <v/>
      </c>
      <c r="I90" s="177"/>
      <c r="J90" s="177"/>
      <c r="K90" s="177"/>
      <c r="L90" s="177"/>
      <c r="M90" s="177"/>
      <c r="N90" s="177"/>
      <c r="O90" s="177"/>
      <c r="P90" s="13">
        <f t="shared" si="20"/>
        <v>0</v>
      </c>
      <c r="Q90" s="8" t="str">
        <f t="shared" si="24"/>
        <v/>
      </c>
      <c r="R90" s="22">
        <v>85</v>
      </c>
      <c r="S90" s="14" t="str">
        <f ca="1">IF(LEFT(AG90,1)="G","",IF(LEFT(P90,1)="D","",IF(H90="","",COUNTIF($T$6:T90,T90))))</f>
        <v/>
      </c>
      <c r="T90" s="14" t="str">
        <f t="shared" ca="1" si="21"/>
        <v/>
      </c>
      <c r="U90" s="15" t="str">
        <f t="shared" ca="1" si="25"/>
        <v/>
      </c>
      <c r="V90" s="14">
        <f t="shared" si="22"/>
        <v>85</v>
      </c>
      <c r="W90" s="14" t="str">
        <f t="shared" ca="1" si="26"/>
        <v/>
      </c>
      <c r="X90" s="14" t="str">
        <f>IF(Home!J90=0,"",Home!J90)</f>
        <v/>
      </c>
      <c r="Y90" s="16" t="str">
        <f t="shared" ca="1" si="30"/>
        <v/>
      </c>
      <c r="Z90" s="16" t="str">
        <f t="shared" ca="1" si="30"/>
        <v/>
      </c>
      <c r="AA90" s="16" t="str">
        <f t="shared" ca="1" si="30"/>
        <v/>
      </c>
      <c r="AB90" s="16" t="str">
        <f t="shared" ca="1" si="30"/>
        <v/>
      </c>
      <c r="AC90" s="16" t="str">
        <f t="shared" ca="1" si="23"/>
        <v/>
      </c>
      <c r="AD90" s="14" t="str">
        <f t="shared" ca="1" si="27"/>
        <v/>
      </c>
      <c r="AE90" s="17" t="str">
        <f t="shared" ca="1" si="28"/>
        <v/>
      </c>
      <c r="AF90" s="18" t="str">
        <f t="shared" ca="1" si="29"/>
        <v/>
      </c>
      <c r="AG90" s="12"/>
      <c r="AH90" s="19"/>
    </row>
    <row r="91" spans="1:34" s="10" customFormat="1" ht="15" customHeight="1" x14ac:dyDescent="0.2">
      <c r="A91" s="10">
        <f t="shared" si="18"/>
        <v>86</v>
      </c>
      <c r="B91" s="173" t="str">
        <f t="shared" ca="1" si="19"/>
        <v/>
      </c>
      <c r="C91" s="173"/>
      <c r="D91" s="173"/>
      <c r="E91" s="173"/>
      <c r="F91" s="173"/>
      <c r="G91" s="173"/>
      <c r="H91" s="177" t="str">
        <f t="shared" ca="1" si="31"/>
        <v/>
      </c>
      <c r="I91" s="177"/>
      <c r="J91" s="177"/>
      <c r="K91" s="177"/>
      <c r="L91" s="177"/>
      <c r="M91" s="177"/>
      <c r="N91" s="177"/>
      <c r="O91" s="177"/>
      <c r="P91" s="13">
        <f t="shared" si="20"/>
        <v>0</v>
      </c>
      <c r="Q91" s="8" t="str">
        <f t="shared" si="24"/>
        <v/>
      </c>
      <c r="R91" s="22">
        <v>86</v>
      </c>
      <c r="S91" s="14" t="str">
        <f ca="1">IF(LEFT(AG91,1)="G","",IF(LEFT(P91,1)="D","",IF(H91="","",COUNTIF($T$6:T91,T91))))</f>
        <v/>
      </c>
      <c r="T91" s="14" t="str">
        <f t="shared" ca="1" si="21"/>
        <v/>
      </c>
      <c r="U91" s="15" t="str">
        <f t="shared" ca="1" si="25"/>
        <v/>
      </c>
      <c r="V91" s="14">
        <f t="shared" si="22"/>
        <v>86</v>
      </c>
      <c r="W91" s="14" t="str">
        <f t="shared" ca="1" si="26"/>
        <v/>
      </c>
      <c r="X91" s="14" t="str">
        <f>IF(Home!J91=0,"",Home!J91)</f>
        <v/>
      </c>
      <c r="Y91" s="16" t="str">
        <f t="shared" ca="1" si="30"/>
        <v/>
      </c>
      <c r="Z91" s="16" t="str">
        <f t="shared" ca="1" si="30"/>
        <v/>
      </c>
      <c r="AA91" s="16" t="str">
        <f t="shared" ca="1" si="30"/>
        <v/>
      </c>
      <c r="AB91" s="16" t="str">
        <f t="shared" ca="1" si="30"/>
        <v/>
      </c>
      <c r="AC91" s="16" t="str">
        <f t="shared" ca="1" si="23"/>
        <v/>
      </c>
      <c r="AD91" s="14" t="str">
        <f t="shared" ca="1" si="27"/>
        <v/>
      </c>
      <c r="AE91" s="17" t="str">
        <f t="shared" ca="1" si="28"/>
        <v/>
      </c>
      <c r="AF91" s="18" t="str">
        <f t="shared" ca="1" si="29"/>
        <v/>
      </c>
      <c r="AG91" s="12"/>
      <c r="AH91" s="19"/>
    </row>
    <row r="92" spans="1:34" s="10" customFormat="1" ht="15" customHeight="1" x14ac:dyDescent="0.2">
      <c r="A92" s="10">
        <f t="shared" si="18"/>
        <v>87</v>
      </c>
      <c r="B92" s="173" t="str">
        <f t="shared" ca="1" si="19"/>
        <v/>
      </c>
      <c r="C92" s="173"/>
      <c r="D92" s="173"/>
      <c r="E92" s="173"/>
      <c r="F92" s="173"/>
      <c r="G92" s="173"/>
      <c r="H92" s="177" t="str">
        <f t="shared" ca="1" si="31"/>
        <v/>
      </c>
      <c r="I92" s="177"/>
      <c r="J92" s="177"/>
      <c r="K92" s="177"/>
      <c r="L92" s="177"/>
      <c r="M92" s="177"/>
      <c r="N92" s="177"/>
      <c r="O92" s="177"/>
      <c r="P92" s="13">
        <f t="shared" si="20"/>
        <v>0</v>
      </c>
      <c r="Q92" s="8" t="str">
        <f t="shared" si="24"/>
        <v/>
      </c>
      <c r="R92" s="22">
        <v>87</v>
      </c>
      <c r="S92" s="14" t="str">
        <f ca="1">IF(LEFT(AG92,1)="G","",IF(LEFT(P92,1)="D","",IF(H92="","",COUNTIF($T$6:T92,T92))))</f>
        <v/>
      </c>
      <c r="T92" s="14" t="str">
        <f t="shared" ca="1" si="21"/>
        <v/>
      </c>
      <c r="U92" s="15" t="str">
        <f t="shared" ca="1" si="25"/>
        <v/>
      </c>
      <c r="V92" s="14">
        <f t="shared" si="22"/>
        <v>87</v>
      </c>
      <c r="W92" s="14" t="str">
        <f t="shared" ca="1" si="26"/>
        <v/>
      </c>
      <c r="X92" s="14" t="str">
        <f>IF(Home!J92=0,"",Home!J92)</f>
        <v/>
      </c>
      <c r="Y92" s="16" t="str">
        <f t="shared" ca="1" si="30"/>
        <v/>
      </c>
      <c r="Z92" s="16" t="str">
        <f t="shared" ca="1" si="30"/>
        <v/>
      </c>
      <c r="AA92" s="16" t="str">
        <f t="shared" ca="1" si="30"/>
        <v/>
      </c>
      <c r="AB92" s="16" t="str">
        <f t="shared" ca="1" si="30"/>
        <v/>
      </c>
      <c r="AC92" s="16" t="str">
        <f t="shared" ca="1" si="23"/>
        <v/>
      </c>
      <c r="AD92" s="14" t="str">
        <f t="shared" ca="1" si="27"/>
        <v/>
      </c>
      <c r="AE92" s="17" t="str">
        <f t="shared" ca="1" si="28"/>
        <v/>
      </c>
      <c r="AF92" s="18" t="str">
        <f t="shared" ca="1" si="29"/>
        <v/>
      </c>
      <c r="AG92" s="12"/>
      <c r="AH92" s="19"/>
    </row>
    <row r="93" spans="1:34" s="10" customFormat="1" ht="15" customHeight="1" x14ac:dyDescent="0.2">
      <c r="A93" s="10">
        <f t="shared" si="18"/>
        <v>88</v>
      </c>
      <c r="B93" s="173" t="str">
        <f t="shared" ca="1" si="19"/>
        <v/>
      </c>
      <c r="C93" s="173"/>
      <c r="D93" s="173"/>
      <c r="E93" s="173"/>
      <c r="F93" s="173"/>
      <c r="G93" s="173"/>
      <c r="H93" s="177" t="str">
        <f t="shared" ca="1" si="31"/>
        <v/>
      </c>
      <c r="I93" s="177"/>
      <c r="J93" s="177"/>
      <c r="K93" s="177"/>
      <c r="L93" s="177"/>
      <c r="M93" s="177"/>
      <c r="N93" s="177"/>
      <c r="O93" s="177"/>
      <c r="P93" s="13">
        <f t="shared" si="20"/>
        <v>0</v>
      </c>
      <c r="Q93" s="8" t="str">
        <f t="shared" si="24"/>
        <v/>
      </c>
      <c r="R93" s="22">
        <v>88</v>
      </c>
      <c r="S93" s="14" t="str">
        <f ca="1">IF(LEFT(AG93,1)="G","",IF(LEFT(P93,1)="D","",IF(H93="","",COUNTIF($T$6:T93,T93))))</f>
        <v/>
      </c>
      <c r="T93" s="14" t="str">
        <f t="shared" ca="1" si="21"/>
        <v/>
      </c>
      <c r="U93" s="15" t="str">
        <f t="shared" ca="1" si="25"/>
        <v/>
      </c>
      <c r="V93" s="14">
        <f t="shared" si="22"/>
        <v>88</v>
      </c>
      <c r="W93" s="14" t="str">
        <f t="shared" ca="1" si="26"/>
        <v/>
      </c>
      <c r="X93" s="14" t="str">
        <f>IF(Home!J93=0,"",Home!J93)</f>
        <v/>
      </c>
      <c r="Y93" s="16" t="str">
        <f t="shared" ca="1" si="30"/>
        <v/>
      </c>
      <c r="Z93" s="16" t="str">
        <f t="shared" ca="1" si="30"/>
        <v/>
      </c>
      <c r="AA93" s="16" t="str">
        <f t="shared" ca="1" si="30"/>
        <v/>
      </c>
      <c r="AB93" s="16" t="str">
        <f t="shared" ca="1" si="30"/>
        <v/>
      </c>
      <c r="AC93" s="16" t="str">
        <f t="shared" ca="1" si="23"/>
        <v/>
      </c>
      <c r="AD93" s="14" t="str">
        <f t="shared" ca="1" si="27"/>
        <v/>
      </c>
      <c r="AE93" s="17" t="str">
        <f t="shared" ca="1" si="28"/>
        <v/>
      </c>
      <c r="AF93" s="18" t="str">
        <f t="shared" ca="1" si="29"/>
        <v/>
      </c>
      <c r="AG93" s="12"/>
      <c r="AH93" s="19"/>
    </row>
    <row r="94" spans="1:34" s="10" customFormat="1" ht="15" customHeight="1" x14ac:dyDescent="0.2">
      <c r="A94" s="10">
        <f t="shared" si="18"/>
        <v>89</v>
      </c>
      <c r="B94" s="173" t="str">
        <f t="shared" ca="1" si="19"/>
        <v/>
      </c>
      <c r="C94" s="173"/>
      <c r="D94" s="173"/>
      <c r="E94" s="173"/>
      <c r="F94" s="173"/>
      <c r="G94" s="173"/>
      <c r="H94" s="177" t="str">
        <f t="shared" ca="1" si="31"/>
        <v/>
      </c>
      <c r="I94" s="177"/>
      <c r="J94" s="177"/>
      <c r="K94" s="177"/>
      <c r="L94" s="177"/>
      <c r="M94" s="177"/>
      <c r="N94" s="177"/>
      <c r="O94" s="177"/>
      <c r="P94" s="13">
        <f t="shared" si="20"/>
        <v>0</v>
      </c>
      <c r="Q94" s="8" t="str">
        <f t="shared" si="24"/>
        <v/>
      </c>
      <c r="R94" s="22">
        <v>89</v>
      </c>
      <c r="S94" s="14" t="str">
        <f ca="1">IF(LEFT(AG94,1)="G","",IF(LEFT(P94,1)="D","",IF(H94="","",COUNTIF($T$6:T94,T94))))</f>
        <v/>
      </c>
      <c r="T94" s="14" t="str">
        <f t="shared" ca="1" si="21"/>
        <v/>
      </c>
      <c r="U94" s="15" t="str">
        <f t="shared" ca="1" si="25"/>
        <v/>
      </c>
      <c r="V94" s="14">
        <f t="shared" si="22"/>
        <v>89</v>
      </c>
      <c r="W94" s="14" t="str">
        <f t="shared" ca="1" si="26"/>
        <v/>
      </c>
      <c r="X94" s="14" t="str">
        <f>IF(Home!J94=0,"",Home!J94)</f>
        <v/>
      </c>
      <c r="Y94" s="16" t="str">
        <f t="shared" ca="1" si="30"/>
        <v/>
      </c>
      <c r="Z94" s="16" t="str">
        <f t="shared" ca="1" si="30"/>
        <v/>
      </c>
      <c r="AA94" s="16" t="str">
        <f t="shared" ca="1" si="30"/>
        <v/>
      </c>
      <c r="AB94" s="16" t="str">
        <f t="shared" ca="1" si="30"/>
        <v/>
      </c>
      <c r="AC94" s="16" t="str">
        <f t="shared" ca="1" si="23"/>
        <v/>
      </c>
      <c r="AD94" s="14" t="str">
        <f t="shared" ca="1" si="27"/>
        <v/>
      </c>
      <c r="AE94" s="17" t="str">
        <f t="shared" ca="1" si="28"/>
        <v/>
      </c>
      <c r="AF94" s="18" t="str">
        <f t="shared" ca="1" si="29"/>
        <v/>
      </c>
      <c r="AG94" s="12"/>
      <c r="AH94" s="19"/>
    </row>
    <row r="95" spans="1:34" s="10" customFormat="1" ht="15" customHeight="1" x14ac:dyDescent="0.2">
      <c r="A95" s="10">
        <f t="shared" si="18"/>
        <v>90</v>
      </c>
      <c r="B95" s="173" t="str">
        <f t="shared" ca="1" si="19"/>
        <v/>
      </c>
      <c r="C95" s="173"/>
      <c r="D95" s="173"/>
      <c r="E95" s="173"/>
      <c r="F95" s="173"/>
      <c r="G95" s="173"/>
      <c r="H95" s="177" t="str">
        <f t="shared" ca="1" si="31"/>
        <v/>
      </c>
      <c r="I95" s="177"/>
      <c r="J95" s="177"/>
      <c r="K95" s="177"/>
      <c r="L95" s="177"/>
      <c r="M95" s="177"/>
      <c r="N95" s="177"/>
      <c r="O95" s="177"/>
      <c r="P95" s="13">
        <f t="shared" si="20"/>
        <v>0</v>
      </c>
      <c r="Q95" s="8" t="str">
        <f t="shared" si="24"/>
        <v/>
      </c>
      <c r="R95" s="22">
        <v>90</v>
      </c>
      <c r="S95" s="14" t="str">
        <f ca="1">IF(LEFT(AG95,1)="G","",IF(LEFT(P95,1)="D","",IF(H95="","",COUNTIF($T$6:T95,T95))))</f>
        <v/>
      </c>
      <c r="T95" s="14" t="str">
        <f t="shared" ca="1" si="21"/>
        <v/>
      </c>
      <c r="U95" s="15" t="str">
        <f t="shared" ca="1" si="25"/>
        <v/>
      </c>
      <c r="V95" s="14">
        <f t="shared" si="22"/>
        <v>90</v>
      </c>
      <c r="W95" s="14" t="str">
        <f t="shared" ca="1" si="26"/>
        <v/>
      </c>
      <c r="X95" s="14" t="str">
        <f>IF(Home!J95=0,"",Home!J95)</f>
        <v/>
      </c>
      <c r="Y95" s="16" t="str">
        <f t="shared" ca="1" si="30"/>
        <v/>
      </c>
      <c r="Z95" s="16" t="str">
        <f t="shared" ca="1" si="30"/>
        <v/>
      </c>
      <c r="AA95" s="16" t="str">
        <f t="shared" ca="1" si="30"/>
        <v/>
      </c>
      <c r="AB95" s="16" t="str">
        <f t="shared" ca="1" si="30"/>
        <v/>
      </c>
      <c r="AC95" s="16" t="str">
        <f t="shared" ca="1" si="23"/>
        <v/>
      </c>
      <c r="AD95" s="14" t="str">
        <f t="shared" ca="1" si="27"/>
        <v/>
      </c>
      <c r="AE95" s="17" t="str">
        <f t="shared" ca="1" si="28"/>
        <v/>
      </c>
      <c r="AF95" s="18" t="str">
        <f t="shared" ca="1" si="29"/>
        <v/>
      </c>
      <c r="AG95" s="12"/>
      <c r="AH95" s="19"/>
    </row>
    <row r="96" spans="1:34" s="10" customFormat="1" ht="15" customHeight="1" x14ac:dyDescent="0.2">
      <c r="A96" s="10">
        <f t="shared" si="18"/>
        <v>91</v>
      </c>
      <c r="B96" s="173" t="str">
        <f t="shared" ca="1" si="19"/>
        <v/>
      </c>
      <c r="C96" s="173"/>
      <c r="D96" s="173"/>
      <c r="E96" s="173"/>
      <c r="F96" s="173"/>
      <c r="G96" s="173"/>
      <c r="H96" s="177" t="str">
        <f t="shared" ca="1" si="31"/>
        <v/>
      </c>
      <c r="I96" s="177"/>
      <c r="J96" s="177"/>
      <c r="K96" s="177"/>
      <c r="L96" s="177"/>
      <c r="M96" s="177"/>
      <c r="N96" s="177"/>
      <c r="O96" s="177"/>
      <c r="P96" s="13">
        <f t="shared" si="20"/>
        <v>0</v>
      </c>
      <c r="Q96" s="8" t="str">
        <f t="shared" si="24"/>
        <v/>
      </c>
      <c r="R96" s="22">
        <v>91</v>
      </c>
      <c r="S96" s="14" t="str">
        <f ca="1">IF(LEFT(AG96,1)="G","",IF(LEFT(P96,1)="D","",IF(H96="","",COUNTIF($T$6:T96,T96))))</f>
        <v/>
      </c>
      <c r="T96" s="14" t="str">
        <f t="shared" ca="1" si="21"/>
        <v/>
      </c>
      <c r="U96" s="15" t="str">
        <f t="shared" ca="1" si="25"/>
        <v/>
      </c>
      <c r="V96" s="14">
        <f t="shared" si="22"/>
        <v>91</v>
      </c>
      <c r="W96" s="14" t="str">
        <f t="shared" ca="1" si="26"/>
        <v/>
      </c>
      <c r="X96" s="14" t="str">
        <f>IF(Home!J96=0,"",Home!J96)</f>
        <v/>
      </c>
      <c r="Y96" s="16" t="str">
        <f t="shared" ca="1" si="30"/>
        <v/>
      </c>
      <c r="Z96" s="16" t="str">
        <f t="shared" ca="1" si="30"/>
        <v/>
      </c>
      <c r="AA96" s="16" t="str">
        <f t="shared" ca="1" si="30"/>
        <v/>
      </c>
      <c r="AB96" s="16" t="str">
        <f t="shared" ca="1" si="30"/>
        <v/>
      </c>
      <c r="AC96" s="16" t="str">
        <f t="shared" ca="1" si="23"/>
        <v/>
      </c>
      <c r="AD96" s="14" t="str">
        <f t="shared" ca="1" si="27"/>
        <v/>
      </c>
      <c r="AE96" s="17" t="str">
        <f t="shared" ca="1" si="28"/>
        <v/>
      </c>
      <c r="AF96" s="18" t="str">
        <f t="shared" ca="1" si="29"/>
        <v/>
      </c>
      <c r="AG96" s="12"/>
      <c r="AH96" s="19"/>
    </row>
    <row r="97" spans="1:34" s="10" customFormat="1" ht="15" customHeight="1" x14ac:dyDescent="0.2">
      <c r="A97" s="10">
        <f t="shared" si="18"/>
        <v>92</v>
      </c>
      <c r="B97" s="173" t="str">
        <f t="shared" ca="1" si="19"/>
        <v/>
      </c>
      <c r="C97" s="173"/>
      <c r="D97" s="173"/>
      <c r="E97" s="173"/>
      <c r="F97" s="173"/>
      <c r="G97" s="173"/>
      <c r="H97" s="177" t="str">
        <f t="shared" ca="1" si="31"/>
        <v/>
      </c>
      <c r="I97" s="177"/>
      <c r="J97" s="177"/>
      <c r="K97" s="177"/>
      <c r="L97" s="177"/>
      <c r="M97" s="177"/>
      <c r="N97" s="177"/>
      <c r="O97" s="177"/>
      <c r="P97" s="13">
        <f t="shared" si="20"/>
        <v>0</v>
      </c>
      <c r="Q97" s="8" t="str">
        <f t="shared" si="24"/>
        <v/>
      </c>
      <c r="R97" s="22">
        <v>92</v>
      </c>
      <c r="S97" s="14" t="str">
        <f ca="1">IF(LEFT(AG97,1)="G","",IF(LEFT(P97,1)="D","",IF(H97="","",COUNTIF($T$6:T97,T97))))</f>
        <v/>
      </c>
      <c r="T97" s="14" t="str">
        <f t="shared" ca="1" si="21"/>
        <v/>
      </c>
      <c r="U97" s="15" t="str">
        <f t="shared" ca="1" si="25"/>
        <v/>
      </c>
      <c r="V97" s="14">
        <f t="shared" si="22"/>
        <v>92</v>
      </c>
      <c r="W97" s="14" t="str">
        <f t="shared" ca="1" si="26"/>
        <v/>
      </c>
      <c r="X97" s="14" t="str">
        <f>IF(Home!J97=0,"",Home!J97)</f>
        <v/>
      </c>
      <c r="Y97" s="16" t="str">
        <f t="shared" ca="1" si="30"/>
        <v/>
      </c>
      <c r="Z97" s="16" t="str">
        <f t="shared" ca="1" si="30"/>
        <v/>
      </c>
      <c r="AA97" s="16" t="str">
        <f t="shared" ca="1" si="30"/>
        <v/>
      </c>
      <c r="AB97" s="16" t="str">
        <f t="shared" ca="1" si="30"/>
        <v/>
      </c>
      <c r="AC97" s="16" t="str">
        <f t="shared" ca="1" si="23"/>
        <v/>
      </c>
      <c r="AD97" s="14" t="str">
        <f t="shared" ca="1" si="27"/>
        <v/>
      </c>
      <c r="AE97" s="17" t="str">
        <f t="shared" ca="1" si="28"/>
        <v/>
      </c>
      <c r="AF97" s="18" t="str">
        <f t="shared" ca="1" si="29"/>
        <v/>
      </c>
      <c r="AG97" s="12"/>
      <c r="AH97" s="19"/>
    </row>
    <row r="98" spans="1:34" s="10" customFormat="1" ht="15" customHeight="1" x14ac:dyDescent="0.2">
      <c r="A98" s="10">
        <f t="shared" si="18"/>
        <v>93</v>
      </c>
      <c r="B98" s="173" t="str">
        <f t="shared" ca="1" si="19"/>
        <v/>
      </c>
      <c r="C98" s="173"/>
      <c r="D98" s="173"/>
      <c r="E98" s="173"/>
      <c r="F98" s="173"/>
      <c r="G98" s="173"/>
      <c r="H98" s="177" t="str">
        <f t="shared" ca="1" si="31"/>
        <v/>
      </c>
      <c r="I98" s="177"/>
      <c r="J98" s="177"/>
      <c r="K98" s="177"/>
      <c r="L98" s="177"/>
      <c r="M98" s="177"/>
      <c r="N98" s="177"/>
      <c r="O98" s="177"/>
      <c r="P98" s="13">
        <f t="shared" si="20"/>
        <v>0</v>
      </c>
      <c r="Q98" s="8" t="str">
        <f t="shared" si="24"/>
        <v/>
      </c>
      <c r="R98" s="22">
        <v>93</v>
      </c>
      <c r="S98" s="14" t="str">
        <f ca="1">IF(LEFT(AG98,1)="G","",IF(LEFT(P98,1)="D","",IF(H98="","",COUNTIF($T$6:T98,T98))))</f>
        <v/>
      </c>
      <c r="T98" s="14" t="str">
        <f t="shared" ca="1" si="21"/>
        <v/>
      </c>
      <c r="U98" s="15" t="str">
        <f t="shared" ca="1" si="25"/>
        <v/>
      </c>
      <c r="V98" s="14">
        <f t="shared" si="22"/>
        <v>93</v>
      </c>
      <c r="W98" s="14" t="str">
        <f t="shared" ca="1" si="26"/>
        <v/>
      </c>
      <c r="X98" s="14" t="str">
        <f>IF(Home!J98=0,"",Home!J98)</f>
        <v/>
      </c>
      <c r="Y98" s="16" t="str">
        <f t="shared" ca="1" si="30"/>
        <v/>
      </c>
      <c r="Z98" s="16" t="str">
        <f t="shared" ca="1" si="30"/>
        <v/>
      </c>
      <c r="AA98" s="16" t="str">
        <f t="shared" ca="1" si="30"/>
        <v/>
      </c>
      <c r="AB98" s="16" t="str">
        <f t="shared" ca="1" si="30"/>
        <v/>
      </c>
      <c r="AC98" s="16" t="str">
        <f t="shared" ca="1" si="23"/>
        <v/>
      </c>
      <c r="AD98" s="14" t="str">
        <f t="shared" ca="1" si="27"/>
        <v/>
      </c>
      <c r="AE98" s="17" t="str">
        <f t="shared" ca="1" si="28"/>
        <v/>
      </c>
      <c r="AF98" s="18" t="str">
        <f t="shared" ca="1" si="29"/>
        <v/>
      </c>
      <c r="AG98" s="12"/>
      <c r="AH98" s="19"/>
    </row>
    <row r="99" spans="1:34" s="10" customFormat="1" ht="15" customHeight="1" x14ac:dyDescent="0.2">
      <c r="A99" s="10">
        <f t="shared" si="18"/>
        <v>94</v>
      </c>
      <c r="B99" s="173" t="str">
        <f t="shared" ca="1" si="19"/>
        <v/>
      </c>
      <c r="C99" s="173"/>
      <c r="D99" s="173"/>
      <c r="E99" s="173"/>
      <c r="F99" s="173"/>
      <c r="G99" s="173"/>
      <c r="H99" s="177" t="str">
        <f t="shared" ca="1" si="31"/>
        <v/>
      </c>
      <c r="I99" s="177"/>
      <c r="J99" s="177"/>
      <c r="K99" s="177"/>
      <c r="L99" s="177"/>
      <c r="M99" s="177"/>
      <c r="N99" s="177"/>
      <c r="O99" s="177"/>
      <c r="P99" s="13">
        <f t="shared" si="20"/>
        <v>0</v>
      </c>
      <c r="Q99" s="8" t="str">
        <f t="shared" si="24"/>
        <v/>
      </c>
      <c r="R99" s="22">
        <v>94</v>
      </c>
      <c r="S99" s="14" t="str">
        <f ca="1">IF(LEFT(AG99,1)="G","",IF(LEFT(P99,1)="D","",IF(H99="","",COUNTIF($T$6:T99,T99))))</f>
        <v/>
      </c>
      <c r="T99" s="14" t="str">
        <f t="shared" ca="1" si="21"/>
        <v/>
      </c>
      <c r="U99" s="15" t="str">
        <f t="shared" ca="1" si="25"/>
        <v/>
      </c>
      <c r="V99" s="14">
        <f t="shared" si="22"/>
        <v>94</v>
      </c>
      <c r="W99" s="14" t="str">
        <f t="shared" ca="1" si="26"/>
        <v/>
      </c>
      <c r="X99" s="14" t="str">
        <f>IF(Home!J99=0,"",Home!J99)</f>
        <v/>
      </c>
      <c r="Y99" s="16" t="str">
        <f t="shared" ca="1" si="30"/>
        <v/>
      </c>
      <c r="Z99" s="16" t="str">
        <f t="shared" ca="1" si="30"/>
        <v/>
      </c>
      <c r="AA99" s="16" t="str">
        <f t="shared" ca="1" si="30"/>
        <v/>
      </c>
      <c r="AB99" s="16" t="str">
        <f t="shared" ca="1" si="30"/>
        <v/>
      </c>
      <c r="AC99" s="16" t="str">
        <f t="shared" ca="1" si="23"/>
        <v/>
      </c>
      <c r="AD99" s="14" t="str">
        <f t="shared" ca="1" si="27"/>
        <v/>
      </c>
      <c r="AE99" s="17" t="str">
        <f t="shared" ca="1" si="28"/>
        <v/>
      </c>
      <c r="AF99" s="18" t="str">
        <f t="shared" ca="1" si="29"/>
        <v/>
      </c>
      <c r="AG99" s="12"/>
      <c r="AH99" s="19"/>
    </row>
    <row r="100" spans="1:34" s="10" customFormat="1" ht="15" customHeight="1" x14ac:dyDescent="0.2">
      <c r="A100" s="10">
        <f t="shared" si="18"/>
        <v>95</v>
      </c>
      <c r="B100" s="173" t="str">
        <f t="shared" ca="1" si="19"/>
        <v/>
      </c>
      <c r="C100" s="173"/>
      <c r="D100" s="173"/>
      <c r="E100" s="173"/>
      <c r="F100" s="173"/>
      <c r="G100" s="173"/>
      <c r="H100" s="177" t="str">
        <f t="shared" ca="1" si="31"/>
        <v/>
      </c>
      <c r="I100" s="177"/>
      <c r="J100" s="177"/>
      <c r="K100" s="177"/>
      <c r="L100" s="177"/>
      <c r="M100" s="177"/>
      <c r="N100" s="177"/>
      <c r="O100" s="177"/>
      <c r="P100" s="13">
        <f t="shared" si="20"/>
        <v>0</v>
      </c>
      <c r="Q100" s="8" t="str">
        <f t="shared" si="24"/>
        <v/>
      </c>
      <c r="R100" s="22">
        <v>95</v>
      </c>
      <c r="S100" s="14" t="str">
        <f ca="1">IF(LEFT(AG100,1)="G","",IF(LEFT(P100,1)="D","",IF(H100="","",COUNTIF($T$6:T100,T100))))</f>
        <v/>
      </c>
      <c r="T100" s="14" t="str">
        <f t="shared" ca="1" si="21"/>
        <v/>
      </c>
      <c r="U100" s="15" t="str">
        <f t="shared" ca="1" si="25"/>
        <v/>
      </c>
      <c r="V100" s="14">
        <f t="shared" si="22"/>
        <v>95</v>
      </c>
      <c r="W100" s="14" t="str">
        <f t="shared" ca="1" si="26"/>
        <v/>
      </c>
      <c r="X100" s="14" t="str">
        <f>IF(Home!J100=0,"",Home!J100)</f>
        <v/>
      </c>
      <c r="Y100" s="16" t="str">
        <f t="shared" ca="1" si="30"/>
        <v/>
      </c>
      <c r="Z100" s="16" t="str">
        <f t="shared" ca="1" si="30"/>
        <v/>
      </c>
      <c r="AA100" s="16" t="str">
        <f t="shared" ca="1" si="30"/>
        <v/>
      </c>
      <c r="AB100" s="16" t="str">
        <f t="shared" ca="1" si="30"/>
        <v/>
      </c>
      <c r="AC100" s="16" t="str">
        <f t="shared" ca="1" si="23"/>
        <v/>
      </c>
      <c r="AD100" s="14" t="str">
        <f t="shared" ca="1" si="27"/>
        <v/>
      </c>
      <c r="AE100" s="17" t="str">
        <f t="shared" ca="1" si="28"/>
        <v/>
      </c>
      <c r="AF100" s="18" t="str">
        <f t="shared" ca="1" si="29"/>
        <v/>
      </c>
      <c r="AG100" s="12"/>
      <c r="AH100" s="19"/>
    </row>
    <row r="101" spans="1:34" s="10" customFormat="1" ht="15" customHeight="1" x14ac:dyDescent="0.2">
      <c r="A101" s="10">
        <f t="shared" si="18"/>
        <v>96</v>
      </c>
      <c r="B101" s="173" t="str">
        <f t="shared" ca="1" si="19"/>
        <v/>
      </c>
      <c r="C101" s="173"/>
      <c r="D101" s="173"/>
      <c r="E101" s="173"/>
      <c r="F101" s="173"/>
      <c r="G101" s="173"/>
      <c r="H101" s="177" t="str">
        <f t="shared" ca="1" si="31"/>
        <v/>
      </c>
      <c r="I101" s="177"/>
      <c r="J101" s="177"/>
      <c r="K101" s="177"/>
      <c r="L101" s="177"/>
      <c r="M101" s="177"/>
      <c r="N101" s="177"/>
      <c r="O101" s="177"/>
      <c r="P101" s="13">
        <f t="shared" si="20"/>
        <v>0</v>
      </c>
      <c r="Q101" s="8" t="str">
        <f t="shared" si="24"/>
        <v/>
      </c>
      <c r="R101" s="22">
        <v>96</v>
      </c>
      <c r="S101" s="14" t="str">
        <f ca="1">IF(LEFT(AG101,1)="G","",IF(LEFT(P101,1)="D","",IF(H101="","",COUNTIF($T$6:T101,T101))))</f>
        <v/>
      </c>
      <c r="T101" s="14" t="str">
        <f t="shared" ca="1" si="21"/>
        <v/>
      </c>
      <c r="U101" s="15" t="str">
        <f t="shared" ca="1" si="25"/>
        <v/>
      </c>
      <c r="V101" s="14">
        <f t="shared" si="22"/>
        <v>96</v>
      </c>
      <c r="W101" s="14" t="str">
        <f t="shared" ca="1" si="26"/>
        <v/>
      </c>
      <c r="X101" s="14" t="str">
        <f>IF(Home!J101=0,"",Home!J101)</f>
        <v/>
      </c>
      <c r="Y101" s="16" t="str">
        <f t="shared" ca="1" si="30"/>
        <v/>
      </c>
      <c r="Z101" s="16" t="str">
        <f t="shared" ca="1" si="30"/>
        <v/>
      </c>
      <c r="AA101" s="16" t="str">
        <f t="shared" ca="1" si="30"/>
        <v/>
      </c>
      <c r="AB101" s="16" t="str">
        <f t="shared" ca="1" si="30"/>
        <v/>
      </c>
      <c r="AC101" s="16" t="str">
        <f t="shared" ca="1" si="23"/>
        <v/>
      </c>
      <c r="AD101" s="14" t="str">
        <f t="shared" ca="1" si="27"/>
        <v/>
      </c>
      <c r="AE101" s="17" t="str">
        <f t="shared" ca="1" si="28"/>
        <v/>
      </c>
      <c r="AF101" s="18" t="str">
        <f t="shared" ca="1" si="29"/>
        <v/>
      </c>
      <c r="AG101" s="12"/>
      <c r="AH101" s="19"/>
    </row>
    <row r="102" spans="1:34" s="10" customFormat="1" ht="15" customHeight="1" x14ac:dyDescent="0.2">
      <c r="A102" s="10">
        <f t="shared" si="18"/>
        <v>97</v>
      </c>
      <c r="B102" s="173" t="str">
        <f t="shared" ca="1" si="19"/>
        <v/>
      </c>
      <c r="C102" s="173"/>
      <c r="D102" s="173"/>
      <c r="E102" s="173"/>
      <c r="F102" s="173"/>
      <c r="G102" s="173"/>
      <c r="H102" s="177" t="str">
        <f t="shared" ca="1" si="31"/>
        <v/>
      </c>
      <c r="I102" s="177"/>
      <c r="J102" s="177"/>
      <c r="K102" s="177"/>
      <c r="L102" s="177"/>
      <c r="M102" s="177"/>
      <c r="N102" s="177"/>
      <c r="O102" s="177"/>
      <c r="P102" s="13">
        <f t="shared" si="20"/>
        <v>0</v>
      </c>
      <c r="Q102" s="8" t="str">
        <f t="shared" si="24"/>
        <v/>
      </c>
      <c r="R102" s="22">
        <v>97</v>
      </c>
      <c r="S102" s="14" t="str">
        <f ca="1">IF(LEFT(AG102,1)="G","",IF(LEFT(P102,1)="D","",IF(H102="","",COUNTIF($T$6:T102,T102))))</f>
        <v/>
      </c>
      <c r="T102" s="14" t="str">
        <f t="shared" ca="1" si="21"/>
        <v/>
      </c>
      <c r="U102" s="15" t="str">
        <f t="shared" ca="1" si="25"/>
        <v/>
      </c>
      <c r="V102" s="14">
        <f t="shared" si="22"/>
        <v>97</v>
      </c>
      <c r="W102" s="14" t="str">
        <f t="shared" ca="1" si="26"/>
        <v/>
      </c>
      <c r="X102" s="14" t="str">
        <f>IF(Home!J102=0,"",Home!J102)</f>
        <v/>
      </c>
      <c r="Y102" s="16" t="str">
        <f t="shared" ca="1" si="30"/>
        <v/>
      </c>
      <c r="Z102" s="16" t="str">
        <f t="shared" ca="1" si="30"/>
        <v/>
      </c>
      <c r="AA102" s="16" t="str">
        <f t="shared" ca="1" si="30"/>
        <v/>
      </c>
      <c r="AB102" s="16" t="str">
        <f t="shared" ca="1" si="30"/>
        <v/>
      </c>
      <c r="AC102" s="16" t="str">
        <f t="shared" ca="1" si="23"/>
        <v/>
      </c>
      <c r="AD102" s="14" t="str">
        <f t="shared" ca="1" si="27"/>
        <v/>
      </c>
      <c r="AE102" s="17" t="str">
        <f t="shared" ca="1" si="28"/>
        <v/>
      </c>
      <c r="AF102" s="18" t="str">
        <f t="shared" ca="1" si="29"/>
        <v/>
      </c>
      <c r="AG102" s="12"/>
      <c r="AH102" s="19"/>
    </row>
    <row r="103" spans="1:34" s="10" customFormat="1" ht="15" customHeight="1" x14ac:dyDescent="0.2">
      <c r="A103" s="10">
        <f t="shared" si="18"/>
        <v>98</v>
      </c>
      <c r="B103" s="173" t="str">
        <f t="shared" ca="1" si="19"/>
        <v/>
      </c>
      <c r="C103" s="173"/>
      <c r="D103" s="173"/>
      <c r="E103" s="173"/>
      <c r="F103" s="173"/>
      <c r="G103" s="173"/>
      <c r="H103" s="177" t="str">
        <f t="shared" ca="1" si="31"/>
        <v/>
      </c>
      <c r="I103" s="177"/>
      <c r="J103" s="177"/>
      <c r="K103" s="177"/>
      <c r="L103" s="177"/>
      <c r="M103" s="177"/>
      <c r="N103" s="177"/>
      <c r="O103" s="177"/>
      <c r="P103" s="13">
        <f t="shared" si="20"/>
        <v>0</v>
      </c>
      <c r="Q103" s="8" t="str">
        <f t="shared" si="24"/>
        <v/>
      </c>
      <c r="R103" s="22">
        <v>98</v>
      </c>
      <c r="S103" s="14" t="str">
        <f ca="1">IF(LEFT(AG103,1)="G","",IF(LEFT(P103,1)="D","",IF(H103="","",COUNTIF($T$6:T103,T103))))</f>
        <v/>
      </c>
      <c r="T103" s="14" t="str">
        <f t="shared" ca="1" si="21"/>
        <v/>
      </c>
      <c r="U103" s="15" t="str">
        <f t="shared" ca="1" si="25"/>
        <v/>
      </c>
      <c r="V103" s="14">
        <f t="shared" si="22"/>
        <v>98</v>
      </c>
      <c r="W103" s="14" t="str">
        <f t="shared" ca="1" si="26"/>
        <v/>
      </c>
      <c r="X103" s="14" t="str">
        <f>IF(Home!J103=0,"",Home!J103)</f>
        <v/>
      </c>
      <c r="Y103" s="16" t="str">
        <f t="shared" ca="1" si="30"/>
        <v/>
      </c>
      <c r="Z103" s="16" t="str">
        <f t="shared" ca="1" si="30"/>
        <v/>
      </c>
      <c r="AA103" s="16" t="str">
        <f t="shared" ca="1" si="30"/>
        <v/>
      </c>
      <c r="AB103" s="16" t="str">
        <f t="shared" ca="1" si="30"/>
        <v/>
      </c>
      <c r="AC103" s="16" t="str">
        <f t="shared" ca="1" si="23"/>
        <v/>
      </c>
      <c r="AD103" s="14" t="str">
        <f t="shared" ca="1" si="27"/>
        <v/>
      </c>
      <c r="AE103" s="17" t="str">
        <f t="shared" ca="1" si="28"/>
        <v/>
      </c>
      <c r="AF103" s="18" t="str">
        <f t="shared" ca="1" si="29"/>
        <v/>
      </c>
      <c r="AG103" s="12"/>
      <c r="AH103" s="19"/>
    </row>
    <row r="104" spans="1:34" s="10" customFormat="1" ht="15" customHeight="1" x14ac:dyDescent="0.2">
      <c r="A104" s="10">
        <f t="shared" si="18"/>
        <v>99</v>
      </c>
      <c r="B104" s="173" t="str">
        <f t="shared" ca="1" si="19"/>
        <v/>
      </c>
      <c r="C104" s="173"/>
      <c r="D104" s="173"/>
      <c r="E104" s="173"/>
      <c r="F104" s="173"/>
      <c r="G104" s="173"/>
      <c r="H104" s="177" t="str">
        <f t="shared" ca="1" si="31"/>
        <v/>
      </c>
      <c r="I104" s="177"/>
      <c r="J104" s="177"/>
      <c r="K104" s="177"/>
      <c r="L104" s="177"/>
      <c r="M104" s="177"/>
      <c r="N104" s="177"/>
      <c r="O104" s="177"/>
      <c r="P104" s="13">
        <f t="shared" si="20"/>
        <v>0</v>
      </c>
      <c r="Q104" s="8" t="str">
        <f t="shared" si="24"/>
        <v/>
      </c>
      <c r="R104" s="22">
        <v>99</v>
      </c>
      <c r="S104" s="14" t="str">
        <f ca="1">IF(LEFT(AG104,1)="G","",IF(LEFT(P104,1)="D","",IF(H104="","",COUNTIF($T$6:T104,T104))))</f>
        <v/>
      </c>
      <c r="T104" s="14" t="str">
        <f t="shared" ca="1" si="21"/>
        <v/>
      </c>
      <c r="U104" s="15" t="str">
        <f t="shared" ca="1" si="25"/>
        <v/>
      </c>
      <c r="V104" s="14">
        <f t="shared" si="22"/>
        <v>99</v>
      </c>
      <c r="W104" s="14" t="str">
        <f t="shared" ca="1" si="26"/>
        <v/>
      </c>
      <c r="X104" s="14" t="str">
        <f>IF(Home!J104=0,"",Home!J104)</f>
        <v/>
      </c>
      <c r="Y104" s="16" t="str">
        <f t="shared" ca="1" si="30"/>
        <v/>
      </c>
      <c r="Z104" s="16" t="str">
        <f t="shared" ca="1" si="30"/>
        <v/>
      </c>
      <c r="AA104" s="16" t="str">
        <f t="shared" ca="1" si="30"/>
        <v/>
      </c>
      <c r="AB104" s="16" t="str">
        <f t="shared" ca="1" si="30"/>
        <v/>
      </c>
      <c r="AC104" s="16" t="str">
        <f t="shared" ca="1" si="23"/>
        <v/>
      </c>
      <c r="AD104" s="14" t="str">
        <f t="shared" ca="1" si="27"/>
        <v/>
      </c>
      <c r="AE104" s="17" t="str">
        <f t="shared" ca="1" si="28"/>
        <v/>
      </c>
      <c r="AF104" s="18" t="str">
        <f t="shared" ca="1" si="29"/>
        <v/>
      </c>
      <c r="AG104" s="12"/>
      <c r="AH104" s="19"/>
    </row>
    <row r="105" spans="1:34" s="10" customFormat="1" ht="15" customHeight="1" x14ac:dyDescent="0.2">
      <c r="A105" s="10">
        <f t="shared" si="18"/>
        <v>100</v>
      </c>
      <c r="B105" s="173" t="str">
        <f t="shared" ca="1" si="19"/>
        <v/>
      </c>
      <c r="C105" s="173"/>
      <c r="D105" s="173"/>
      <c r="E105" s="173"/>
      <c r="F105" s="173"/>
      <c r="G105" s="173"/>
      <c r="H105" s="177" t="str">
        <f t="shared" ca="1" si="31"/>
        <v/>
      </c>
      <c r="I105" s="177"/>
      <c r="J105" s="177"/>
      <c r="K105" s="177"/>
      <c r="L105" s="177"/>
      <c r="M105" s="177"/>
      <c r="N105" s="177"/>
      <c r="O105" s="177"/>
      <c r="P105" s="13">
        <f t="shared" si="20"/>
        <v>0</v>
      </c>
      <c r="Q105" s="8" t="str">
        <f t="shared" si="24"/>
        <v/>
      </c>
      <c r="R105" s="22">
        <v>100</v>
      </c>
      <c r="S105" s="14" t="str">
        <f ca="1">IF(LEFT(AG105,1)="G","",IF(LEFT(P105,1)="D","",IF(H105="","",COUNTIF($T$6:T105,T105))))</f>
        <v/>
      </c>
      <c r="T105" s="14" t="str">
        <f t="shared" ca="1" si="21"/>
        <v/>
      </c>
      <c r="U105" s="15" t="str">
        <f t="shared" ca="1" si="25"/>
        <v/>
      </c>
      <c r="V105" s="14">
        <f t="shared" si="22"/>
        <v>100</v>
      </c>
      <c r="W105" s="14" t="str">
        <f t="shared" ca="1" si="26"/>
        <v/>
      </c>
      <c r="X105" s="14" t="str">
        <f>IF(Home!J105=0,"",Home!J105)</f>
        <v/>
      </c>
      <c r="Y105" s="16" t="str">
        <f t="shared" ca="1" si="30"/>
        <v/>
      </c>
      <c r="Z105" s="16" t="str">
        <f t="shared" ca="1" si="30"/>
        <v/>
      </c>
      <c r="AA105" s="16" t="str">
        <f t="shared" ca="1" si="30"/>
        <v/>
      </c>
      <c r="AB105" s="16" t="str">
        <f t="shared" ca="1" si="30"/>
        <v/>
      </c>
      <c r="AC105" s="16" t="str">
        <f t="shared" ca="1" si="23"/>
        <v/>
      </c>
      <c r="AD105" s="14" t="str">
        <f t="shared" ca="1" si="27"/>
        <v/>
      </c>
      <c r="AE105" s="17" t="str">
        <f t="shared" ca="1" si="28"/>
        <v/>
      </c>
      <c r="AF105" s="18" t="str">
        <f t="shared" ca="1" si="29"/>
        <v/>
      </c>
      <c r="AG105" s="12"/>
      <c r="AH105" s="19"/>
    </row>
    <row r="106" spans="1:34" s="10" customFormat="1" ht="15" customHeight="1" x14ac:dyDescent="0.2">
      <c r="A106" s="10">
        <f t="shared" si="18"/>
        <v>101</v>
      </c>
      <c r="B106" s="173" t="str">
        <f t="shared" ca="1" si="19"/>
        <v/>
      </c>
      <c r="C106" s="173"/>
      <c r="D106" s="173"/>
      <c r="E106" s="173"/>
      <c r="F106" s="173"/>
      <c r="G106" s="173"/>
      <c r="H106" s="177" t="str">
        <f t="shared" ca="1" si="31"/>
        <v/>
      </c>
      <c r="I106" s="177"/>
      <c r="J106" s="177"/>
      <c r="K106" s="177"/>
      <c r="L106" s="177"/>
      <c r="M106" s="177"/>
      <c r="N106" s="177"/>
      <c r="O106" s="177"/>
      <c r="P106" s="13">
        <f t="shared" si="20"/>
        <v>0</v>
      </c>
      <c r="Q106" s="8" t="str">
        <f t="shared" si="24"/>
        <v/>
      </c>
      <c r="R106" s="22">
        <v>101</v>
      </c>
      <c r="S106" s="14" t="str">
        <f ca="1">IF(LEFT(AG106,1)="G","",IF(LEFT(P106,1)="D","",IF(H106="","",COUNTIF($T$6:T106,T106))))</f>
        <v/>
      </c>
      <c r="T106" s="14" t="str">
        <f t="shared" ca="1" si="21"/>
        <v/>
      </c>
      <c r="U106" s="15" t="str">
        <f t="shared" ca="1" si="25"/>
        <v/>
      </c>
      <c r="V106" s="14">
        <f t="shared" si="22"/>
        <v>101</v>
      </c>
      <c r="W106" s="14" t="str">
        <f t="shared" ca="1" si="26"/>
        <v/>
      </c>
      <c r="X106" s="14" t="str">
        <f>IF(Home!J106=0,"",Home!J106)</f>
        <v/>
      </c>
      <c r="Y106" s="16" t="str">
        <f t="shared" ref="Y106:AB125" ca="1" si="32">IFERROR(VLOOKUP(CONCATENATE($X106,Y$5),$U$6:$V$255,2,0),"")</f>
        <v/>
      </c>
      <c r="Z106" s="16" t="str">
        <f t="shared" ca="1" si="32"/>
        <v/>
      </c>
      <c r="AA106" s="16" t="str">
        <f t="shared" ca="1" si="32"/>
        <v/>
      </c>
      <c r="AB106" s="16" t="str">
        <f t="shared" ca="1" si="32"/>
        <v/>
      </c>
      <c r="AC106" s="16" t="str">
        <f t="shared" ca="1" si="23"/>
        <v/>
      </c>
      <c r="AD106" s="14" t="str">
        <f t="shared" ca="1" si="27"/>
        <v/>
      </c>
      <c r="AE106" s="17" t="str">
        <f t="shared" ca="1" si="28"/>
        <v/>
      </c>
      <c r="AF106" s="18" t="str">
        <f t="shared" ca="1" si="29"/>
        <v/>
      </c>
      <c r="AG106" s="12"/>
      <c r="AH106" s="19"/>
    </row>
    <row r="107" spans="1:34" s="10" customFormat="1" ht="15" customHeight="1" x14ac:dyDescent="0.2">
      <c r="A107" s="10">
        <f t="shared" si="18"/>
        <v>102</v>
      </c>
      <c r="B107" s="173" t="str">
        <f t="shared" ca="1" si="19"/>
        <v/>
      </c>
      <c r="C107" s="173"/>
      <c r="D107" s="173"/>
      <c r="E107" s="173"/>
      <c r="F107" s="173"/>
      <c r="G107" s="173"/>
      <c r="H107" s="177" t="str">
        <f t="shared" ca="1" si="31"/>
        <v/>
      </c>
      <c r="I107" s="177"/>
      <c r="J107" s="177"/>
      <c r="K107" s="177"/>
      <c r="L107" s="177"/>
      <c r="M107" s="177"/>
      <c r="N107" s="177"/>
      <c r="O107" s="177"/>
      <c r="P107" s="13">
        <f t="shared" si="20"/>
        <v>0</v>
      </c>
      <c r="Q107" s="8" t="str">
        <f t="shared" si="24"/>
        <v/>
      </c>
      <c r="R107" s="22">
        <v>102</v>
      </c>
      <c r="S107" s="14" t="str">
        <f ca="1">IF(LEFT(AG107,1)="G","",IF(LEFT(P107,1)="D","",IF(H107="","",COUNTIF($T$6:T107,T107))))</f>
        <v/>
      </c>
      <c r="T107" s="14" t="str">
        <f t="shared" ca="1" si="21"/>
        <v/>
      </c>
      <c r="U107" s="15" t="str">
        <f t="shared" ca="1" si="25"/>
        <v/>
      </c>
      <c r="V107" s="14">
        <f t="shared" si="22"/>
        <v>102</v>
      </c>
      <c r="W107" s="14" t="str">
        <f t="shared" ca="1" si="26"/>
        <v/>
      </c>
      <c r="X107" s="14" t="str">
        <f>IF(Home!J107=0,"",Home!J107)</f>
        <v/>
      </c>
      <c r="Y107" s="16" t="str">
        <f t="shared" ca="1" si="32"/>
        <v/>
      </c>
      <c r="Z107" s="16" t="str">
        <f t="shared" ca="1" si="32"/>
        <v/>
      </c>
      <c r="AA107" s="16" t="str">
        <f t="shared" ca="1" si="32"/>
        <v/>
      </c>
      <c r="AB107" s="16" t="str">
        <f t="shared" ca="1" si="32"/>
        <v/>
      </c>
      <c r="AC107" s="16" t="str">
        <f t="shared" ca="1" si="23"/>
        <v/>
      </c>
      <c r="AD107" s="14" t="str">
        <f t="shared" ca="1" si="27"/>
        <v/>
      </c>
      <c r="AE107" s="17" t="str">
        <f t="shared" ca="1" si="28"/>
        <v/>
      </c>
      <c r="AF107" s="18" t="str">
        <f t="shared" ca="1" si="29"/>
        <v/>
      </c>
      <c r="AG107" s="12"/>
      <c r="AH107" s="19"/>
    </row>
    <row r="108" spans="1:34" s="10" customFormat="1" ht="15" customHeight="1" x14ac:dyDescent="0.2">
      <c r="A108" s="10">
        <f t="shared" si="18"/>
        <v>103</v>
      </c>
      <c r="B108" s="173" t="str">
        <f t="shared" ca="1" si="19"/>
        <v/>
      </c>
      <c r="C108" s="173"/>
      <c r="D108" s="173"/>
      <c r="E108" s="173"/>
      <c r="F108" s="173"/>
      <c r="G108" s="173"/>
      <c r="H108" s="177" t="str">
        <f t="shared" ca="1" si="31"/>
        <v/>
      </c>
      <c r="I108" s="177"/>
      <c r="J108" s="177"/>
      <c r="K108" s="177"/>
      <c r="L108" s="177"/>
      <c r="M108" s="177"/>
      <c r="N108" s="177"/>
      <c r="O108" s="177"/>
      <c r="P108" s="13">
        <f t="shared" si="20"/>
        <v>0</v>
      </c>
      <c r="Q108" s="8" t="str">
        <f t="shared" si="24"/>
        <v/>
      </c>
      <c r="R108" s="22">
        <v>103</v>
      </c>
      <c r="S108" s="14" t="str">
        <f ca="1">IF(LEFT(AG108,1)="G","",IF(LEFT(P108,1)="D","",IF(H108="","",COUNTIF($T$6:T108,T108))))</f>
        <v/>
      </c>
      <c r="T108" s="14" t="str">
        <f t="shared" ca="1" si="21"/>
        <v/>
      </c>
      <c r="U108" s="15" t="str">
        <f t="shared" ca="1" si="25"/>
        <v/>
      </c>
      <c r="V108" s="14">
        <f t="shared" si="22"/>
        <v>103</v>
      </c>
      <c r="W108" s="14" t="str">
        <f t="shared" ca="1" si="26"/>
        <v/>
      </c>
      <c r="X108" s="14" t="str">
        <f>IF(Home!J108=0,"",Home!J108)</f>
        <v/>
      </c>
      <c r="Y108" s="16" t="str">
        <f t="shared" ca="1" si="32"/>
        <v/>
      </c>
      <c r="Z108" s="16" t="str">
        <f t="shared" ca="1" si="32"/>
        <v/>
      </c>
      <c r="AA108" s="16" t="str">
        <f t="shared" ca="1" si="32"/>
        <v/>
      </c>
      <c r="AB108" s="16" t="str">
        <f t="shared" ca="1" si="32"/>
        <v/>
      </c>
      <c r="AC108" s="16" t="str">
        <f t="shared" ca="1" si="23"/>
        <v/>
      </c>
      <c r="AD108" s="14" t="str">
        <f t="shared" ca="1" si="27"/>
        <v/>
      </c>
      <c r="AE108" s="17" t="str">
        <f t="shared" ca="1" si="28"/>
        <v/>
      </c>
      <c r="AF108" s="18" t="str">
        <f t="shared" ca="1" si="29"/>
        <v/>
      </c>
      <c r="AG108" s="12"/>
      <c r="AH108" s="19"/>
    </row>
    <row r="109" spans="1:34" s="10" customFormat="1" ht="15" customHeight="1" x14ac:dyDescent="0.2">
      <c r="A109" s="10">
        <f t="shared" si="18"/>
        <v>104</v>
      </c>
      <c r="B109" s="173" t="str">
        <f t="shared" ca="1" si="19"/>
        <v/>
      </c>
      <c r="C109" s="173"/>
      <c r="D109" s="173"/>
      <c r="E109" s="173"/>
      <c r="F109" s="173"/>
      <c r="G109" s="173"/>
      <c r="H109" s="177" t="str">
        <f t="shared" ca="1" si="31"/>
        <v/>
      </c>
      <c r="I109" s="177"/>
      <c r="J109" s="177"/>
      <c r="K109" s="177"/>
      <c r="L109" s="177"/>
      <c r="M109" s="177"/>
      <c r="N109" s="177"/>
      <c r="O109" s="177"/>
      <c r="P109" s="13">
        <f t="shared" si="20"/>
        <v>0</v>
      </c>
      <c r="Q109" s="8" t="str">
        <f t="shared" si="24"/>
        <v/>
      </c>
      <c r="R109" s="22">
        <v>104</v>
      </c>
      <c r="S109" s="14" t="str">
        <f ca="1">IF(LEFT(AG109,1)="G","",IF(LEFT(P109,1)="D","",IF(H109="","",COUNTIF($T$6:T109,T109))))</f>
        <v/>
      </c>
      <c r="T109" s="14" t="str">
        <f t="shared" ca="1" si="21"/>
        <v/>
      </c>
      <c r="U109" s="15" t="str">
        <f t="shared" ca="1" si="25"/>
        <v/>
      </c>
      <c r="V109" s="14">
        <f t="shared" si="22"/>
        <v>104</v>
      </c>
      <c r="W109" s="14" t="str">
        <f t="shared" ca="1" si="26"/>
        <v/>
      </c>
      <c r="X109" s="14" t="str">
        <f>IF(Home!J109=0,"",Home!J109)</f>
        <v/>
      </c>
      <c r="Y109" s="16" t="str">
        <f t="shared" ca="1" si="32"/>
        <v/>
      </c>
      <c r="Z109" s="16" t="str">
        <f t="shared" ca="1" si="32"/>
        <v/>
      </c>
      <c r="AA109" s="16" t="str">
        <f t="shared" ca="1" si="32"/>
        <v/>
      </c>
      <c r="AB109" s="16" t="str">
        <f t="shared" ca="1" si="32"/>
        <v/>
      </c>
      <c r="AC109" s="16" t="str">
        <f t="shared" ca="1" si="23"/>
        <v/>
      </c>
      <c r="AD109" s="14" t="str">
        <f t="shared" ca="1" si="27"/>
        <v/>
      </c>
      <c r="AE109" s="17" t="str">
        <f t="shared" ca="1" si="28"/>
        <v/>
      </c>
      <c r="AF109" s="18" t="str">
        <f t="shared" ca="1" si="29"/>
        <v/>
      </c>
      <c r="AG109" s="12"/>
      <c r="AH109" s="19"/>
    </row>
    <row r="110" spans="1:34" s="10" customFormat="1" ht="15" customHeight="1" x14ac:dyDescent="0.2">
      <c r="A110" s="10">
        <f t="shared" si="18"/>
        <v>105</v>
      </c>
      <c r="B110" s="173" t="str">
        <f t="shared" ca="1" si="19"/>
        <v/>
      </c>
      <c r="C110" s="173"/>
      <c r="D110" s="173"/>
      <c r="E110" s="173"/>
      <c r="F110" s="173"/>
      <c r="G110" s="173"/>
      <c r="H110" s="177" t="str">
        <f t="shared" ca="1" si="31"/>
        <v/>
      </c>
      <c r="I110" s="177"/>
      <c r="J110" s="177"/>
      <c r="K110" s="177"/>
      <c r="L110" s="177"/>
      <c r="M110" s="177"/>
      <c r="N110" s="177"/>
      <c r="O110" s="177"/>
      <c r="P110" s="13">
        <f t="shared" si="20"/>
        <v>0</v>
      </c>
      <c r="Q110" s="8" t="str">
        <f t="shared" si="24"/>
        <v/>
      </c>
      <c r="R110" s="22">
        <v>105</v>
      </c>
      <c r="S110" s="14" t="str">
        <f ca="1">IF(LEFT(AG110,1)="G","",IF(LEFT(P110,1)="D","",IF(H110="","",COUNTIF($T$6:T110,T110))))</f>
        <v/>
      </c>
      <c r="T110" s="14" t="str">
        <f t="shared" ca="1" si="21"/>
        <v/>
      </c>
      <c r="U110" s="15" t="str">
        <f t="shared" ca="1" si="25"/>
        <v/>
      </c>
      <c r="V110" s="14">
        <f t="shared" si="22"/>
        <v>105</v>
      </c>
      <c r="W110" s="14" t="str">
        <f t="shared" ca="1" si="26"/>
        <v/>
      </c>
      <c r="X110" s="14" t="str">
        <f>IF(Home!J110=0,"",Home!J110)</f>
        <v/>
      </c>
      <c r="Y110" s="16" t="str">
        <f t="shared" ca="1" si="32"/>
        <v/>
      </c>
      <c r="Z110" s="16" t="str">
        <f t="shared" ca="1" si="32"/>
        <v/>
      </c>
      <c r="AA110" s="16" t="str">
        <f t="shared" ca="1" si="32"/>
        <v/>
      </c>
      <c r="AB110" s="16" t="str">
        <f t="shared" ca="1" si="32"/>
        <v/>
      </c>
      <c r="AC110" s="16" t="str">
        <f t="shared" ca="1" si="23"/>
        <v/>
      </c>
      <c r="AD110" s="14" t="str">
        <f t="shared" ca="1" si="27"/>
        <v/>
      </c>
      <c r="AE110" s="17" t="str">
        <f t="shared" ca="1" si="28"/>
        <v/>
      </c>
      <c r="AF110" s="18" t="str">
        <f t="shared" ca="1" si="29"/>
        <v/>
      </c>
      <c r="AG110" s="12"/>
      <c r="AH110" s="19"/>
    </row>
    <row r="111" spans="1:34" s="10" customFormat="1" ht="15" customHeight="1" x14ac:dyDescent="0.2">
      <c r="A111" s="10">
        <f t="shared" si="18"/>
        <v>106</v>
      </c>
      <c r="B111" s="173" t="str">
        <f t="shared" ca="1" si="19"/>
        <v/>
      </c>
      <c r="C111" s="173"/>
      <c r="D111" s="173"/>
      <c r="E111" s="173"/>
      <c r="F111" s="173"/>
      <c r="G111" s="173"/>
      <c r="H111" s="177" t="str">
        <f t="shared" ca="1" si="31"/>
        <v/>
      </c>
      <c r="I111" s="177"/>
      <c r="J111" s="177"/>
      <c r="K111" s="177"/>
      <c r="L111" s="177"/>
      <c r="M111" s="177"/>
      <c r="N111" s="177"/>
      <c r="O111" s="177"/>
      <c r="P111" s="13">
        <f t="shared" si="20"/>
        <v>0</v>
      </c>
      <c r="Q111" s="8" t="str">
        <f t="shared" si="24"/>
        <v/>
      </c>
      <c r="R111" s="22">
        <v>106</v>
      </c>
      <c r="S111" s="14" t="str">
        <f ca="1">IF(LEFT(AG111,1)="G","",IF(LEFT(P111,1)="D","",IF(H111="","",COUNTIF($T$6:T111,T111))))</f>
        <v/>
      </c>
      <c r="T111" s="14" t="str">
        <f t="shared" ca="1" si="21"/>
        <v/>
      </c>
      <c r="U111" s="15" t="str">
        <f t="shared" ca="1" si="25"/>
        <v/>
      </c>
      <c r="V111" s="14">
        <f t="shared" si="22"/>
        <v>106</v>
      </c>
      <c r="W111" s="14" t="str">
        <f t="shared" ca="1" si="26"/>
        <v/>
      </c>
      <c r="X111" s="14" t="str">
        <f>IF(Home!J111=0,"",Home!J111)</f>
        <v/>
      </c>
      <c r="Y111" s="16" t="str">
        <f t="shared" ca="1" si="32"/>
        <v/>
      </c>
      <c r="Z111" s="16" t="str">
        <f t="shared" ca="1" si="32"/>
        <v/>
      </c>
      <c r="AA111" s="16" t="str">
        <f t="shared" ca="1" si="32"/>
        <v/>
      </c>
      <c r="AB111" s="16" t="str">
        <f t="shared" ca="1" si="32"/>
        <v/>
      </c>
      <c r="AC111" s="16" t="str">
        <f t="shared" ca="1" si="23"/>
        <v/>
      </c>
      <c r="AD111" s="14" t="str">
        <f t="shared" ca="1" si="27"/>
        <v/>
      </c>
      <c r="AE111" s="17" t="str">
        <f t="shared" ca="1" si="28"/>
        <v/>
      </c>
      <c r="AF111" s="18" t="str">
        <f t="shared" ca="1" si="29"/>
        <v/>
      </c>
      <c r="AG111" s="12"/>
      <c r="AH111" s="19"/>
    </row>
    <row r="112" spans="1:34" s="10" customFormat="1" ht="15" customHeight="1" x14ac:dyDescent="0.2">
      <c r="A112" s="10">
        <f t="shared" si="18"/>
        <v>107</v>
      </c>
      <c r="B112" s="173" t="str">
        <f t="shared" ca="1" si="19"/>
        <v/>
      </c>
      <c r="C112" s="173"/>
      <c r="D112" s="173"/>
      <c r="E112" s="173"/>
      <c r="F112" s="173"/>
      <c r="G112" s="173"/>
      <c r="H112" s="177" t="str">
        <f t="shared" ca="1" si="31"/>
        <v/>
      </c>
      <c r="I112" s="177"/>
      <c r="J112" s="177"/>
      <c r="K112" s="177"/>
      <c r="L112" s="177"/>
      <c r="M112" s="177"/>
      <c r="N112" s="177"/>
      <c r="O112" s="177"/>
      <c r="P112" s="13">
        <f t="shared" si="20"/>
        <v>0</v>
      </c>
      <c r="Q112" s="8" t="str">
        <f t="shared" si="24"/>
        <v/>
      </c>
      <c r="R112" s="22">
        <v>107</v>
      </c>
      <c r="S112" s="14" t="str">
        <f ca="1">IF(LEFT(AG112,1)="G","",IF(LEFT(P112,1)="D","",IF(H112="","",COUNTIF($T$6:T112,T112))))</f>
        <v/>
      </c>
      <c r="T112" s="14" t="str">
        <f t="shared" ca="1" si="21"/>
        <v/>
      </c>
      <c r="U112" s="15" t="str">
        <f t="shared" ca="1" si="25"/>
        <v/>
      </c>
      <c r="V112" s="14">
        <f t="shared" si="22"/>
        <v>107</v>
      </c>
      <c r="W112" s="14" t="str">
        <f t="shared" ca="1" si="26"/>
        <v/>
      </c>
      <c r="X112" s="14" t="str">
        <f>IF(Home!J112=0,"",Home!J112)</f>
        <v/>
      </c>
      <c r="Y112" s="16" t="str">
        <f t="shared" ca="1" si="32"/>
        <v/>
      </c>
      <c r="Z112" s="16" t="str">
        <f t="shared" ca="1" si="32"/>
        <v/>
      </c>
      <c r="AA112" s="16" t="str">
        <f t="shared" ca="1" si="32"/>
        <v/>
      </c>
      <c r="AB112" s="16" t="str">
        <f t="shared" ca="1" si="32"/>
        <v/>
      </c>
      <c r="AC112" s="16" t="str">
        <f t="shared" ca="1" si="23"/>
        <v/>
      </c>
      <c r="AD112" s="14" t="str">
        <f t="shared" ca="1" si="27"/>
        <v/>
      </c>
      <c r="AE112" s="17" t="str">
        <f t="shared" ca="1" si="28"/>
        <v/>
      </c>
      <c r="AF112" s="18" t="str">
        <f t="shared" ca="1" si="29"/>
        <v/>
      </c>
      <c r="AG112" s="12"/>
      <c r="AH112" s="19"/>
    </row>
    <row r="113" spans="1:34" s="10" customFormat="1" ht="15" customHeight="1" x14ac:dyDescent="0.2">
      <c r="A113" s="10">
        <f t="shared" si="18"/>
        <v>108</v>
      </c>
      <c r="B113" s="173" t="str">
        <f t="shared" ca="1" si="19"/>
        <v/>
      </c>
      <c r="C113" s="173"/>
      <c r="D113" s="173"/>
      <c r="E113" s="173"/>
      <c r="F113" s="173"/>
      <c r="G113" s="173"/>
      <c r="H113" s="177" t="str">
        <f t="shared" ca="1" si="31"/>
        <v/>
      </c>
      <c r="I113" s="177"/>
      <c r="J113" s="177"/>
      <c r="K113" s="177"/>
      <c r="L113" s="177"/>
      <c r="M113" s="177"/>
      <c r="N113" s="177"/>
      <c r="O113" s="177"/>
      <c r="P113" s="13">
        <f t="shared" si="20"/>
        <v>0</v>
      </c>
      <c r="Q113" s="8" t="str">
        <f t="shared" si="24"/>
        <v/>
      </c>
      <c r="R113" s="22">
        <v>108</v>
      </c>
      <c r="S113" s="14" t="str">
        <f ca="1">IF(LEFT(AG113,1)="G","",IF(LEFT(P113,1)="D","",IF(H113="","",COUNTIF($T$6:T113,T113))))</f>
        <v/>
      </c>
      <c r="T113" s="14" t="str">
        <f t="shared" ca="1" si="21"/>
        <v/>
      </c>
      <c r="U113" s="15" t="str">
        <f t="shared" ca="1" si="25"/>
        <v/>
      </c>
      <c r="V113" s="14">
        <f t="shared" si="22"/>
        <v>108</v>
      </c>
      <c r="W113" s="14" t="str">
        <f t="shared" ca="1" si="26"/>
        <v/>
      </c>
      <c r="X113" s="14" t="str">
        <f>IF(Home!J113=0,"",Home!J113)</f>
        <v/>
      </c>
      <c r="Y113" s="16" t="str">
        <f t="shared" ca="1" si="32"/>
        <v/>
      </c>
      <c r="Z113" s="16" t="str">
        <f t="shared" ca="1" si="32"/>
        <v/>
      </c>
      <c r="AA113" s="16" t="str">
        <f t="shared" ca="1" si="32"/>
        <v/>
      </c>
      <c r="AB113" s="16" t="str">
        <f t="shared" ca="1" si="32"/>
        <v/>
      </c>
      <c r="AC113" s="16" t="str">
        <f t="shared" ca="1" si="23"/>
        <v/>
      </c>
      <c r="AD113" s="14" t="str">
        <f t="shared" ca="1" si="27"/>
        <v/>
      </c>
      <c r="AE113" s="17" t="str">
        <f t="shared" ca="1" si="28"/>
        <v/>
      </c>
      <c r="AF113" s="18" t="str">
        <f t="shared" ca="1" si="29"/>
        <v/>
      </c>
      <c r="AG113" s="12"/>
      <c r="AH113" s="19"/>
    </row>
    <row r="114" spans="1:34" s="10" customFormat="1" ht="15" customHeight="1" x14ac:dyDescent="0.2">
      <c r="A114" s="10">
        <f t="shared" si="18"/>
        <v>109</v>
      </c>
      <c r="B114" s="173" t="str">
        <f t="shared" ca="1" si="19"/>
        <v/>
      </c>
      <c r="C114" s="173"/>
      <c r="D114" s="173"/>
      <c r="E114" s="173"/>
      <c r="F114" s="173"/>
      <c r="G114" s="173"/>
      <c r="H114" s="177" t="str">
        <f t="shared" ca="1" si="31"/>
        <v/>
      </c>
      <c r="I114" s="177"/>
      <c r="J114" s="177"/>
      <c r="K114" s="177"/>
      <c r="L114" s="177"/>
      <c r="M114" s="177"/>
      <c r="N114" s="177"/>
      <c r="O114" s="177"/>
      <c r="P114" s="13">
        <f t="shared" si="20"/>
        <v>0</v>
      </c>
      <c r="Q114" s="8" t="str">
        <f t="shared" si="24"/>
        <v/>
      </c>
      <c r="R114" s="22">
        <v>109</v>
      </c>
      <c r="S114" s="14" t="str">
        <f ca="1">IF(LEFT(AG114,1)="G","",IF(LEFT(P114,1)="D","",IF(H114="","",COUNTIF($T$6:T114,T114))))</f>
        <v/>
      </c>
      <c r="T114" s="14" t="str">
        <f t="shared" ca="1" si="21"/>
        <v/>
      </c>
      <c r="U114" s="15" t="str">
        <f t="shared" ca="1" si="25"/>
        <v/>
      </c>
      <c r="V114" s="14">
        <f t="shared" si="22"/>
        <v>109</v>
      </c>
      <c r="W114" s="14" t="str">
        <f t="shared" ca="1" si="26"/>
        <v/>
      </c>
      <c r="X114" s="14" t="str">
        <f>IF(Home!J114=0,"",Home!J114)</f>
        <v/>
      </c>
      <c r="Y114" s="16" t="str">
        <f t="shared" ca="1" si="32"/>
        <v/>
      </c>
      <c r="Z114" s="16" t="str">
        <f t="shared" ca="1" si="32"/>
        <v/>
      </c>
      <c r="AA114" s="16" t="str">
        <f t="shared" ca="1" si="32"/>
        <v/>
      </c>
      <c r="AB114" s="16" t="str">
        <f t="shared" ca="1" si="32"/>
        <v/>
      </c>
      <c r="AC114" s="16" t="str">
        <f t="shared" ca="1" si="23"/>
        <v/>
      </c>
      <c r="AD114" s="14" t="str">
        <f t="shared" ca="1" si="27"/>
        <v/>
      </c>
      <c r="AE114" s="17" t="str">
        <f t="shared" ca="1" si="28"/>
        <v/>
      </c>
      <c r="AF114" s="18" t="str">
        <f t="shared" ca="1" si="29"/>
        <v/>
      </c>
      <c r="AG114" s="12"/>
      <c r="AH114" s="19"/>
    </row>
    <row r="115" spans="1:34" s="10" customFormat="1" ht="15" customHeight="1" x14ac:dyDescent="0.2">
      <c r="A115" s="10">
        <f t="shared" si="18"/>
        <v>110</v>
      </c>
      <c r="B115" s="173" t="str">
        <f t="shared" ca="1" si="19"/>
        <v/>
      </c>
      <c r="C115" s="173"/>
      <c r="D115" s="173"/>
      <c r="E115" s="173"/>
      <c r="F115" s="173"/>
      <c r="G115" s="173"/>
      <c r="H115" s="177" t="str">
        <f t="shared" ca="1" si="31"/>
        <v/>
      </c>
      <c r="I115" s="177"/>
      <c r="J115" s="177"/>
      <c r="K115" s="177"/>
      <c r="L115" s="177"/>
      <c r="M115" s="177"/>
      <c r="N115" s="177"/>
      <c r="O115" s="177"/>
      <c r="P115" s="13">
        <f t="shared" si="20"/>
        <v>0</v>
      </c>
      <c r="Q115" s="8" t="str">
        <f t="shared" si="24"/>
        <v/>
      </c>
      <c r="R115" s="22">
        <v>110</v>
      </c>
      <c r="S115" s="14" t="str">
        <f ca="1">IF(LEFT(AG115,1)="G","",IF(LEFT(P115,1)="D","",IF(H115="","",COUNTIF($T$6:T115,T115))))</f>
        <v/>
      </c>
      <c r="T115" s="14" t="str">
        <f t="shared" ca="1" si="21"/>
        <v/>
      </c>
      <c r="U115" s="15" t="str">
        <f t="shared" ca="1" si="25"/>
        <v/>
      </c>
      <c r="V115" s="14">
        <f t="shared" si="22"/>
        <v>110</v>
      </c>
      <c r="W115" s="14" t="str">
        <f t="shared" ca="1" si="26"/>
        <v/>
      </c>
      <c r="X115" s="14" t="str">
        <f>IF(Home!J115=0,"",Home!J115)</f>
        <v/>
      </c>
      <c r="Y115" s="16" t="str">
        <f t="shared" ca="1" si="32"/>
        <v/>
      </c>
      <c r="Z115" s="16" t="str">
        <f t="shared" ca="1" si="32"/>
        <v/>
      </c>
      <c r="AA115" s="16" t="str">
        <f t="shared" ca="1" si="32"/>
        <v/>
      </c>
      <c r="AB115" s="16" t="str">
        <f t="shared" ca="1" si="32"/>
        <v/>
      </c>
      <c r="AC115" s="16" t="str">
        <f t="shared" ca="1" si="23"/>
        <v/>
      </c>
      <c r="AD115" s="14" t="str">
        <f t="shared" ca="1" si="27"/>
        <v/>
      </c>
      <c r="AE115" s="17" t="str">
        <f t="shared" ca="1" si="28"/>
        <v/>
      </c>
      <c r="AF115" s="18" t="str">
        <f t="shared" ca="1" si="29"/>
        <v/>
      </c>
      <c r="AG115" s="12"/>
      <c r="AH115" s="19"/>
    </row>
    <row r="116" spans="1:34" s="10" customFormat="1" ht="15" customHeight="1" x14ac:dyDescent="0.2">
      <c r="A116" s="10">
        <f t="shared" si="18"/>
        <v>111</v>
      </c>
      <c r="B116" s="173" t="str">
        <f t="shared" ca="1" si="19"/>
        <v/>
      </c>
      <c r="C116" s="173"/>
      <c r="D116" s="173"/>
      <c r="E116" s="173"/>
      <c r="F116" s="173"/>
      <c r="G116" s="173"/>
      <c r="H116" s="177" t="str">
        <f t="shared" ca="1" si="31"/>
        <v/>
      </c>
      <c r="I116" s="177"/>
      <c r="J116" s="177"/>
      <c r="K116" s="177"/>
      <c r="L116" s="177"/>
      <c r="M116" s="177"/>
      <c r="N116" s="177"/>
      <c r="O116" s="177"/>
      <c r="P116" s="13">
        <f t="shared" si="20"/>
        <v>0</v>
      </c>
      <c r="Q116" s="8" t="str">
        <f t="shared" si="24"/>
        <v/>
      </c>
      <c r="R116" s="22">
        <v>111</v>
      </c>
      <c r="S116" s="14" t="str">
        <f ca="1">IF(LEFT(AG116,1)="G","",IF(LEFT(P116,1)="D","",IF(H116="","",COUNTIF($T$6:T116,T116))))</f>
        <v/>
      </c>
      <c r="T116" s="14" t="str">
        <f t="shared" ca="1" si="21"/>
        <v/>
      </c>
      <c r="U116" s="15" t="str">
        <f t="shared" ca="1" si="25"/>
        <v/>
      </c>
      <c r="V116" s="14">
        <f t="shared" si="22"/>
        <v>111</v>
      </c>
      <c r="W116" s="14" t="str">
        <f t="shared" ca="1" si="26"/>
        <v/>
      </c>
      <c r="X116" s="14" t="str">
        <f>IF(Home!J116=0,"",Home!J116)</f>
        <v/>
      </c>
      <c r="Y116" s="16" t="str">
        <f t="shared" ca="1" si="32"/>
        <v/>
      </c>
      <c r="Z116" s="16" t="str">
        <f t="shared" ca="1" si="32"/>
        <v/>
      </c>
      <c r="AA116" s="16" t="str">
        <f t="shared" ca="1" si="32"/>
        <v/>
      </c>
      <c r="AB116" s="16" t="str">
        <f t="shared" ca="1" si="32"/>
        <v/>
      </c>
      <c r="AC116" s="16" t="str">
        <f t="shared" ca="1" si="23"/>
        <v/>
      </c>
      <c r="AD116" s="14" t="str">
        <f t="shared" ca="1" si="27"/>
        <v/>
      </c>
      <c r="AE116" s="17" t="str">
        <f t="shared" ca="1" si="28"/>
        <v/>
      </c>
      <c r="AF116" s="18" t="str">
        <f t="shared" ca="1" si="29"/>
        <v/>
      </c>
      <c r="AG116" s="12"/>
      <c r="AH116" s="19"/>
    </row>
    <row r="117" spans="1:34" s="10" customFormat="1" ht="15" customHeight="1" x14ac:dyDescent="0.2">
      <c r="A117" s="10">
        <f t="shared" si="18"/>
        <v>112</v>
      </c>
      <c r="B117" s="173" t="str">
        <f t="shared" ca="1" si="19"/>
        <v/>
      </c>
      <c r="C117" s="173"/>
      <c r="D117" s="173"/>
      <c r="E117" s="173"/>
      <c r="F117" s="173"/>
      <c r="G117" s="173"/>
      <c r="H117" s="177" t="str">
        <f t="shared" ca="1" si="31"/>
        <v/>
      </c>
      <c r="I117" s="177"/>
      <c r="J117" s="177"/>
      <c r="K117" s="177"/>
      <c r="L117" s="177"/>
      <c r="M117" s="177"/>
      <c r="N117" s="177"/>
      <c r="O117" s="177"/>
      <c r="P117" s="13">
        <f t="shared" si="20"/>
        <v>0</v>
      </c>
      <c r="Q117" s="8" t="str">
        <f t="shared" si="24"/>
        <v/>
      </c>
      <c r="R117" s="22">
        <v>112</v>
      </c>
      <c r="S117" s="14" t="str">
        <f ca="1">IF(LEFT(AG117,1)="G","",IF(LEFT(P117,1)="D","",IF(H117="","",COUNTIF($T$6:T117,T117))))</f>
        <v/>
      </c>
      <c r="T117" s="14" t="str">
        <f t="shared" ca="1" si="21"/>
        <v/>
      </c>
      <c r="U117" s="15" t="str">
        <f t="shared" ca="1" si="25"/>
        <v/>
      </c>
      <c r="V117" s="14">
        <f t="shared" si="22"/>
        <v>112</v>
      </c>
      <c r="W117" s="14" t="str">
        <f t="shared" ca="1" si="26"/>
        <v/>
      </c>
      <c r="X117" s="14" t="str">
        <f>IF(Home!J117=0,"",Home!J117)</f>
        <v/>
      </c>
      <c r="Y117" s="16" t="str">
        <f t="shared" ca="1" si="32"/>
        <v/>
      </c>
      <c r="Z117" s="16" t="str">
        <f t="shared" ca="1" si="32"/>
        <v/>
      </c>
      <c r="AA117" s="16" t="str">
        <f t="shared" ca="1" si="32"/>
        <v/>
      </c>
      <c r="AB117" s="16" t="str">
        <f t="shared" ca="1" si="32"/>
        <v/>
      </c>
      <c r="AC117" s="16" t="str">
        <f t="shared" ca="1" si="23"/>
        <v/>
      </c>
      <c r="AD117" s="14" t="str">
        <f t="shared" ca="1" si="27"/>
        <v/>
      </c>
      <c r="AE117" s="17" t="str">
        <f t="shared" ca="1" si="28"/>
        <v/>
      </c>
      <c r="AF117" s="18" t="str">
        <f t="shared" ca="1" si="29"/>
        <v/>
      </c>
      <c r="AG117" s="12"/>
      <c r="AH117" s="19"/>
    </row>
    <row r="118" spans="1:34" s="10" customFormat="1" ht="15" customHeight="1" x14ac:dyDescent="0.2">
      <c r="A118" s="10">
        <f t="shared" si="18"/>
        <v>113</v>
      </c>
      <c r="B118" s="173" t="str">
        <f t="shared" ca="1" si="19"/>
        <v/>
      </c>
      <c r="C118" s="173"/>
      <c r="D118" s="173"/>
      <c r="E118" s="173"/>
      <c r="F118" s="173"/>
      <c r="G118" s="173"/>
      <c r="H118" s="177" t="str">
        <f t="shared" ca="1" si="31"/>
        <v/>
      </c>
      <c r="I118" s="177"/>
      <c r="J118" s="177"/>
      <c r="K118" s="177"/>
      <c r="L118" s="177"/>
      <c r="M118" s="177"/>
      <c r="N118" s="177"/>
      <c r="O118" s="177"/>
      <c r="P118" s="13">
        <f t="shared" si="20"/>
        <v>0</v>
      </c>
      <c r="Q118" s="8" t="str">
        <f t="shared" si="24"/>
        <v/>
      </c>
      <c r="R118" s="22">
        <v>113</v>
      </c>
      <c r="S118" s="14" t="str">
        <f ca="1">IF(LEFT(AG118,1)="G","",IF(LEFT(P118,1)="D","",IF(H118="","",COUNTIF($T$6:T118,T118))))</f>
        <v/>
      </c>
      <c r="T118" s="14" t="str">
        <f t="shared" ca="1" si="21"/>
        <v/>
      </c>
      <c r="U118" s="15" t="str">
        <f t="shared" ca="1" si="25"/>
        <v/>
      </c>
      <c r="V118" s="14">
        <f t="shared" si="22"/>
        <v>113</v>
      </c>
      <c r="W118" s="14" t="str">
        <f t="shared" ca="1" si="26"/>
        <v/>
      </c>
      <c r="X118" s="14" t="str">
        <f>IF(Home!J118=0,"",Home!J118)</f>
        <v/>
      </c>
      <c r="Y118" s="16" t="str">
        <f t="shared" ca="1" si="32"/>
        <v/>
      </c>
      <c r="Z118" s="16" t="str">
        <f t="shared" ca="1" si="32"/>
        <v/>
      </c>
      <c r="AA118" s="16" t="str">
        <f t="shared" ca="1" si="32"/>
        <v/>
      </c>
      <c r="AB118" s="16" t="str">
        <f t="shared" ca="1" si="32"/>
        <v/>
      </c>
      <c r="AC118" s="16" t="str">
        <f t="shared" ca="1" si="23"/>
        <v/>
      </c>
      <c r="AD118" s="14" t="str">
        <f t="shared" ca="1" si="27"/>
        <v/>
      </c>
      <c r="AE118" s="17" t="str">
        <f t="shared" ca="1" si="28"/>
        <v/>
      </c>
      <c r="AF118" s="18" t="str">
        <f t="shared" ca="1" si="29"/>
        <v/>
      </c>
      <c r="AG118" s="12"/>
      <c r="AH118" s="19"/>
    </row>
    <row r="119" spans="1:34" s="10" customFormat="1" ht="15" customHeight="1" x14ac:dyDescent="0.2">
      <c r="A119" s="10">
        <f t="shared" si="18"/>
        <v>114</v>
      </c>
      <c r="B119" s="173" t="str">
        <f t="shared" ca="1" si="19"/>
        <v/>
      </c>
      <c r="C119" s="173"/>
      <c r="D119" s="173"/>
      <c r="E119" s="173"/>
      <c r="F119" s="173"/>
      <c r="G119" s="173"/>
      <c r="H119" s="177" t="str">
        <f t="shared" ca="1" si="31"/>
        <v/>
      </c>
      <c r="I119" s="177"/>
      <c r="J119" s="177"/>
      <c r="K119" s="177"/>
      <c r="L119" s="177"/>
      <c r="M119" s="177"/>
      <c r="N119" s="177"/>
      <c r="O119" s="177"/>
      <c r="P119" s="13">
        <f t="shared" si="20"/>
        <v>0</v>
      </c>
      <c r="Q119" s="8" t="str">
        <f t="shared" si="24"/>
        <v/>
      </c>
      <c r="R119" s="22">
        <v>114</v>
      </c>
      <c r="S119" s="14" t="str">
        <f ca="1">IF(LEFT(AG119,1)="G","",IF(LEFT(P119,1)="D","",IF(H119="","",COUNTIF($T$6:T119,T119))))</f>
        <v/>
      </c>
      <c r="T119" s="14" t="str">
        <f t="shared" ca="1" si="21"/>
        <v/>
      </c>
      <c r="U119" s="15" t="str">
        <f t="shared" ca="1" si="25"/>
        <v/>
      </c>
      <c r="V119" s="14">
        <f t="shared" si="22"/>
        <v>114</v>
      </c>
      <c r="W119" s="14" t="str">
        <f t="shared" ca="1" si="26"/>
        <v/>
      </c>
      <c r="X119" s="14" t="str">
        <f>IF(Home!J119=0,"",Home!J119)</f>
        <v/>
      </c>
      <c r="Y119" s="16" t="str">
        <f t="shared" ca="1" si="32"/>
        <v/>
      </c>
      <c r="Z119" s="16" t="str">
        <f t="shared" ca="1" si="32"/>
        <v/>
      </c>
      <c r="AA119" s="16" t="str">
        <f t="shared" ca="1" si="32"/>
        <v/>
      </c>
      <c r="AB119" s="16" t="str">
        <f t="shared" ca="1" si="32"/>
        <v/>
      </c>
      <c r="AC119" s="16" t="str">
        <f t="shared" ca="1" si="23"/>
        <v/>
      </c>
      <c r="AD119" s="14" t="str">
        <f t="shared" ca="1" si="27"/>
        <v/>
      </c>
      <c r="AE119" s="17" t="str">
        <f t="shared" ca="1" si="28"/>
        <v/>
      </c>
      <c r="AF119" s="18" t="str">
        <f t="shared" ca="1" si="29"/>
        <v/>
      </c>
      <c r="AG119" s="12"/>
      <c r="AH119" s="19"/>
    </row>
    <row r="120" spans="1:34" s="10" customFormat="1" ht="15" customHeight="1" x14ac:dyDescent="0.2">
      <c r="A120" s="10">
        <f t="shared" si="18"/>
        <v>115</v>
      </c>
      <c r="B120" s="173" t="str">
        <f t="shared" ca="1" si="19"/>
        <v/>
      </c>
      <c r="C120" s="173"/>
      <c r="D120" s="173"/>
      <c r="E120" s="173"/>
      <c r="F120" s="173"/>
      <c r="G120" s="173"/>
      <c r="H120" s="177" t="str">
        <f t="shared" ca="1" si="31"/>
        <v/>
      </c>
      <c r="I120" s="177"/>
      <c r="J120" s="177"/>
      <c r="K120" s="177"/>
      <c r="L120" s="177"/>
      <c r="M120" s="177"/>
      <c r="N120" s="177"/>
      <c r="O120" s="177"/>
      <c r="P120" s="13">
        <f t="shared" si="20"/>
        <v>0</v>
      </c>
      <c r="Q120" s="8" t="str">
        <f t="shared" si="24"/>
        <v/>
      </c>
      <c r="R120" s="22">
        <v>115</v>
      </c>
      <c r="S120" s="14" t="str">
        <f ca="1">IF(LEFT(AG120,1)="G","",IF(LEFT(P120,1)="D","",IF(H120="","",COUNTIF($T$6:T120,T120))))</f>
        <v/>
      </c>
      <c r="T120" s="14" t="str">
        <f t="shared" ca="1" si="21"/>
        <v/>
      </c>
      <c r="U120" s="15" t="str">
        <f t="shared" ca="1" si="25"/>
        <v/>
      </c>
      <c r="V120" s="14">
        <f t="shared" si="22"/>
        <v>115</v>
      </c>
      <c r="W120" s="14" t="str">
        <f t="shared" ca="1" si="26"/>
        <v/>
      </c>
      <c r="X120" s="14" t="str">
        <f>IF(Home!J120=0,"",Home!J120)</f>
        <v/>
      </c>
      <c r="Y120" s="16" t="str">
        <f t="shared" ca="1" si="32"/>
        <v/>
      </c>
      <c r="Z120" s="16" t="str">
        <f t="shared" ca="1" si="32"/>
        <v/>
      </c>
      <c r="AA120" s="16" t="str">
        <f t="shared" ca="1" si="32"/>
        <v/>
      </c>
      <c r="AB120" s="16" t="str">
        <f t="shared" ca="1" si="32"/>
        <v/>
      </c>
      <c r="AC120" s="16" t="str">
        <f t="shared" ca="1" si="23"/>
        <v/>
      </c>
      <c r="AD120" s="14" t="str">
        <f t="shared" ca="1" si="27"/>
        <v/>
      </c>
      <c r="AE120" s="17" t="str">
        <f t="shared" ca="1" si="28"/>
        <v/>
      </c>
      <c r="AF120" s="18" t="str">
        <f t="shared" ca="1" si="29"/>
        <v/>
      </c>
      <c r="AG120" s="12"/>
      <c r="AH120" s="19"/>
    </row>
    <row r="121" spans="1:34" s="10" customFormat="1" ht="15" customHeight="1" x14ac:dyDescent="0.2">
      <c r="A121" s="10">
        <f t="shared" si="18"/>
        <v>116</v>
      </c>
      <c r="B121" s="173" t="str">
        <f t="shared" ca="1" si="19"/>
        <v/>
      </c>
      <c r="C121" s="173"/>
      <c r="D121" s="173"/>
      <c r="E121" s="173"/>
      <c r="F121" s="173"/>
      <c r="G121" s="173"/>
      <c r="H121" s="177" t="str">
        <f t="shared" ca="1" si="31"/>
        <v/>
      </c>
      <c r="I121" s="177"/>
      <c r="J121" s="177"/>
      <c r="K121" s="177"/>
      <c r="L121" s="177"/>
      <c r="M121" s="177"/>
      <c r="N121" s="177"/>
      <c r="O121" s="177"/>
      <c r="P121" s="13">
        <f t="shared" si="20"/>
        <v>0</v>
      </c>
      <c r="Q121" s="8" t="str">
        <f t="shared" si="24"/>
        <v/>
      </c>
      <c r="R121" s="22">
        <v>116</v>
      </c>
      <c r="S121" s="14" t="str">
        <f ca="1">IF(LEFT(AG121,1)="G","",IF(LEFT(P121,1)="D","",IF(H121="","",COUNTIF($T$6:T121,T121))))</f>
        <v/>
      </c>
      <c r="T121" s="14" t="str">
        <f t="shared" ca="1" si="21"/>
        <v/>
      </c>
      <c r="U121" s="15" t="str">
        <f t="shared" ca="1" si="25"/>
        <v/>
      </c>
      <c r="V121" s="14">
        <f t="shared" si="22"/>
        <v>116</v>
      </c>
      <c r="W121" s="14" t="str">
        <f t="shared" ca="1" si="26"/>
        <v/>
      </c>
      <c r="X121" s="14" t="str">
        <f>IF(Home!J121=0,"",Home!J121)</f>
        <v/>
      </c>
      <c r="Y121" s="16" t="str">
        <f t="shared" ca="1" si="32"/>
        <v/>
      </c>
      <c r="Z121" s="16" t="str">
        <f t="shared" ca="1" si="32"/>
        <v/>
      </c>
      <c r="AA121" s="16" t="str">
        <f t="shared" ca="1" si="32"/>
        <v/>
      </c>
      <c r="AB121" s="16" t="str">
        <f t="shared" ca="1" si="32"/>
        <v/>
      </c>
      <c r="AC121" s="16" t="str">
        <f t="shared" ca="1" si="23"/>
        <v/>
      </c>
      <c r="AD121" s="14" t="str">
        <f t="shared" ca="1" si="27"/>
        <v/>
      </c>
      <c r="AE121" s="17" t="str">
        <f t="shared" ca="1" si="28"/>
        <v/>
      </c>
      <c r="AF121" s="18" t="str">
        <f t="shared" ca="1" si="29"/>
        <v/>
      </c>
      <c r="AG121" s="12"/>
      <c r="AH121" s="19"/>
    </row>
    <row r="122" spans="1:34" s="10" customFormat="1" ht="15" customHeight="1" x14ac:dyDescent="0.2">
      <c r="A122" s="10">
        <f t="shared" si="18"/>
        <v>117</v>
      </c>
      <c r="B122" s="173" t="str">
        <f t="shared" ca="1" si="19"/>
        <v/>
      </c>
      <c r="C122" s="173"/>
      <c r="D122" s="173"/>
      <c r="E122" s="173"/>
      <c r="F122" s="173"/>
      <c r="G122" s="173"/>
      <c r="H122" s="177" t="str">
        <f t="shared" ca="1" si="31"/>
        <v/>
      </c>
      <c r="I122" s="177"/>
      <c r="J122" s="177"/>
      <c r="K122" s="177"/>
      <c r="L122" s="177"/>
      <c r="M122" s="177"/>
      <c r="N122" s="177"/>
      <c r="O122" s="177"/>
      <c r="P122" s="13">
        <f t="shared" si="20"/>
        <v>0</v>
      </c>
      <c r="Q122" s="8" t="str">
        <f t="shared" si="24"/>
        <v/>
      </c>
      <c r="R122" s="22">
        <v>117</v>
      </c>
      <c r="S122" s="14" t="str">
        <f ca="1">IF(LEFT(AG122,1)="G","",IF(LEFT(P122,1)="D","",IF(H122="","",COUNTIF($T$6:T122,T122))))</f>
        <v/>
      </c>
      <c r="T122" s="14" t="str">
        <f t="shared" ca="1" si="21"/>
        <v/>
      </c>
      <c r="U122" s="15" t="str">
        <f t="shared" ca="1" si="25"/>
        <v/>
      </c>
      <c r="V122" s="14">
        <f t="shared" si="22"/>
        <v>117</v>
      </c>
      <c r="W122" s="14" t="str">
        <f t="shared" ca="1" si="26"/>
        <v/>
      </c>
      <c r="X122" s="14" t="str">
        <f>IF(Home!J122=0,"",Home!J122)</f>
        <v/>
      </c>
      <c r="Y122" s="16" t="str">
        <f t="shared" ca="1" si="32"/>
        <v/>
      </c>
      <c r="Z122" s="16" t="str">
        <f t="shared" ca="1" si="32"/>
        <v/>
      </c>
      <c r="AA122" s="16" t="str">
        <f t="shared" ca="1" si="32"/>
        <v/>
      </c>
      <c r="AB122" s="16" t="str">
        <f t="shared" ca="1" si="32"/>
        <v/>
      </c>
      <c r="AC122" s="16" t="str">
        <f t="shared" ca="1" si="23"/>
        <v/>
      </c>
      <c r="AD122" s="14" t="str">
        <f t="shared" ca="1" si="27"/>
        <v/>
      </c>
      <c r="AE122" s="17" t="str">
        <f t="shared" ca="1" si="28"/>
        <v/>
      </c>
      <c r="AF122" s="18" t="str">
        <f t="shared" ca="1" si="29"/>
        <v/>
      </c>
      <c r="AG122" s="12"/>
      <c r="AH122" s="19"/>
    </row>
    <row r="123" spans="1:34" s="10" customFormat="1" ht="15" customHeight="1" x14ac:dyDescent="0.2">
      <c r="A123" s="10">
        <f t="shared" si="18"/>
        <v>118</v>
      </c>
      <c r="B123" s="173" t="str">
        <f t="shared" ca="1" si="19"/>
        <v/>
      </c>
      <c r="C123" s="173"/>
      <c r="D123" s="173"/>
      <c r="E123" s="173"/>
      <c r="F123" s="173"/>
      <c r="G123" s="173"/>
      <c r="H123" s="177" t="str">
        <f t="shared" ca="1" si="31"/>
        <v/>
      </c>
      <c r="I123" s="177"/>
      <c r="J123" s="177"/>
      <c r="K123" s="177"/>
      <c r="L123" s="177"/>
      <c r="M123" s="177"/>
      <c r="N123" s="177"/>
      <c r="O123" s="177"/>
      <c r="P123" s="13">
        <f t="shared" si="20"/>
        <v>0</v>
      </c>
      <c r="Q123" s="8" t="str">
        <f t="shared" si="24"/>
        <v/>
      </c>
      <c r="R123" s="22">
        <v>118</v>
      </c>
      <c r="S123" s="14" t="str">
        <f ca="1">IF(LEFT(AG123,1)="G","",IF(LEFT(P123,1)="D","",IF(H123="","",COUNTIF($T$6:T123,T123))))</f>
        <v/>
      </c>
      <c r="T123" s="14" t="str">
        <f t="shared" ca="1" si="21"/>
        <v/>
      </c>
      <c r="U123" s="15" t="str">
        <f t="shared" ca="1" si="25"/>
        <v/>
      </c>
      <c r="V123" s="14">
        <f t="shared" si="22"/>
        <v>118</v>
      </c>
      <c r="W123" s="14" t="str">
        <f t="shared" ca="1" si="26"/>
        <v/>
      </c>
      <c r="X123" s="14" t="str">
        <f>IF(Home!J123=0,"",Home!J123)</f>
        <v/>
      </c>
      <c r="Y123" s="16" t="str">
        <f t="shared" ca="1" si="32"/>
        <v/>
      </c>
      <c r="Z123" s="16" t="str">
        <f t="shared" ca="1" si="32"/>
        <v/>
      </c>
      <c r="AA123" s="16" t="str">
        <f t="shared" ca="1" si="32"/>
        <v/>
      </c>
      <c r="AB123" s="16" t="str">
        <f t="shared" ca="1" si="32"/>
        <v/>
      </c>
      <c r="AC123" s="16" t="str">
        <f t="shared" ca="1" si="23"/>
        <v/>
      </c>
      <c r="AD123" s="14" t="str">
        <f t="shared" ca="1" si="27"/>
        <v/>
      </c>
      <c r="AE123" s="17" t="str">
        <f t="shared" ca="1" si="28"/>
        <v/>
      </c>
      <c r="AF123" s="18" t="str">
        <f t="shared" ca="1" si="29"/>
        <v/>
      </c>
      <c r="AG123" s="12"/>
      <c r="AH123" s="19"/>
    </row>
    <row r="124" spans="1:34" s="10" customFormat="1" ht="15" customHeight="1" x14ac:dyDescent="0.2">
      <c r="A124" s="10">
        <f t="shared" si="18"/>
        <v>119</v>
      </c>
      <c r="B124" s="173" t="str">
        <f t="shared" ca="1" si="19"/>
        <v/>
      </c>
      <c r="C124" s="173"/>
      <c r="D124" s="173"/>
      <c r="E124" s="173"/>
      <c r="F124" s="173"/>
      <c r="G124" s="173"/>
      <c r="H124" s="177" t="str">
        <f t="shared" ca="1" si="31"/>
        <v/>
      </c>
      <c r="I124" s="177"/>
      <c r="J124" s="177"/>
      <c r="K124" s="177"/>
      <c r="L124" s="177"/>
      <c r="M124" s="177"/>
      <c r="N124" s="177"/>
      <c r="O124" s="177"/>
      <c r="P124" s="13">
        <f t="shared" si="20"/>
        <v>0</v>
      </c>
      <c r="Q124" s="8" t="str">
        <f t="shared" si="24"/>
        <v/>
      </c>
      <c r="R124" s="22">
        <v>119</v>
      </c>
      <c r="S124" s="14" t="str">
        <f ca="1">IF(LEFT(AG124,1)="G","",IF(LEFT(P124,1)="D","",IF(H124="","",COUNTIF($T$6:T124,T124))))</f>
        <v/>
      </c>
      <c r="T124" s="14" t="str">
        <f t="shared" ca="1" si="21"/>
        <v/>
      </c>
      <c r="U124" s="15" t="str">
        <f t="shared" ca="1" si="25"/>
        <v/>
      </c>
      <c r="V124" s="14">
        <f t="shared" si="22"/>
        <v>119</v>
      </c>
      <c r="W124" s="14" t="str">
        <f t="shared" ca="1" si="26"/>
        <v/>
      </c>
      <c r="X124" s="14" t="str">
        <f>IF(Home!J124=0,"",Home!J124)</f>
        <v/>
      </c>
      <c r="Y124" s="16" t="str">
        <f t="shared" ca="1" si="32"/>
        <v/>
      </c>
      <c r="Z124" s="16" t="str">
        <f t="shared" ca="1" si="32"/>
        <v/>
      </c>
      <c r="AA124" s="16" t="str">
        <f t="shared" ca="1" si="32"/>
        <v/>
      </c>
      <c r="AB124" s="16" t="str">
        <f t="shared" ca="1" si="32"/>
        <v/>
      </c>
      <c r="AC124" s="16" t="str">
        <f t="shared" ca="1" si="23"/>
        <v/>
      </c>
      <c r="AD124" s="14" t="str">
        <f t="shared" ca="1" si="27"/>
        <v/>
      </c>
      <c r="AE124" s="17" t="str">
        <f t="shared" ca="1" si="28"/>
        <v/>
      </c>
      <c r="AF124" s="18" t="str">
        <f t="shared" ca="1" si="29"/>
        <v/>
      </c>
      <c r="AG124" s="12"/>
      <c r="AH124" s="19"/>
    </row>
    <row r="125" spans="1:34" s="10" customFormat="1" ht="15" customHeight="1" x14ac:dyDescent="0.2">
      <c r="A125" s="10">
        <f t="shared" si="18"/>
        <v>120</v>
      </c>
      <c r="B125" s="173" t="str">
        <f t="shared" ca="1" si="19"/>
        <v/>
      </c>
      <c r="C125" s="173"/>
      <c r="D125" s="173"/>
      <c r="E125" s="173"/>
      <c r="F125" s="173"/>
      <c r="G125" s="173"/>
      <c r="H125" s="177" t="str">
        <f t="shared" ca="1" si="31"/>
        <v/>
      </c>
      <c r="I125" s="177"/>
      <c r="J125" s="177"/>
      <c r="K125" s="177"/>
      <c r="L125" s="177"/>
      <c r="M125" s="177"/>
      <c r="N125" s="177"/>
      <c r="O125" s="177"/>
      <c r="P125" s="13">
        <f t="shared" si="20"/>
        <v>0</v>
      </c>
      <c r="Q125" s="8" t="str">
        <f t="shared" si="24"/>
        <v/>
      </c>
      <c r="R125" s="22">
        <v>120</v>
      </c>
      <c r="S125" s="14" t="str">
        <f ca="1">IF(LEFT(AG125,1)="G","",IF(LEFT(P125,1)="D","",IF(H125="","",COUNTIF($T$6:T125,T125))))</f>
        <v/>
      </c>
      <c r="T125" s="14" t="str">
        <f t="shared" ca="1" si="21"/>
        <v/>
      </c>
      <c r="U125" s="15" t="str">
        <f t="shared" ca="1" si="25"/>
        <v/>
      </c>
      <c r="V125" s="14">
        <f t="shared" si="22"/>
        <v>120</v>
      </c>
      <c r="W125" s="14" t="str">
        <f t="shared" ca="1" si="26"/>
        <v/>
      </c>
      <c r="X125" s="14" t="str">
        <f>IF(Home!J125=0,"",Home!J125)</f>
        <v/>
      </c>
      <c r="Y125" s="16" t="str">
        <f t="shared" ca="1" si="32"/>
        <v/>
      </c>
      <c r="Z125" s="16" t="str">
        <f t="shared" ca="1" si="32"/>
        <v/>
      </c>
      <c r="AA125" s="16" t="str">
        <f t="shared" ca="1" si="32"/>
        <v/>
      </c>
      <c r="AB125" s="16" t="str">
        <f t="shared" ca="1" si="32"/>
        <v/>
      </c>
      <c r="AC125" s="16" t="str">
        <f t="shared" ca="1" si="23"/>
        <v/>
      </c>
      <c r="AD125" s="14" t="str">
        <f t="shared" ca="1" si="27"/>
        <v/>
      </c>
      <c r="AE125" s="17" t="str">
        <f t="shared" ca="1" si="28"/>
        <v/>
      </c>
      <c r="AF125" s="18" t="str">
        <f t="shared" ca="1" si="29"/>
        <v/>
      </c>
      <c r="AG125" s="12"/>
      <c r="AH125" s="19"/>
    </row>
    <row r="126" spans="1:34" s="10" customFormat="1" ht="15" customHeight="1" x14ac:dyDescent="0.2">
      <c r="A126" s="10">
        <f t="shared" si="18"/>
        <v>121</v>
      </c>
      <c r="B126" s="173" t="str">
        <f t="shared" ca="1" si="19"/>
        <v/>
      </c>
      <c r="C126" s="173"/>
      <c r="D126" s="173"/>
      <c r="E126" s="173"/>
      <c r="F126" s="173"/>
      <c r="G126" s="173"/>
      <c r="H126" s="177" t="str">
        <f t="shared" ca="1" si="31"/>
        <v/>
      </c>
      <c r="I126" s="177"/>
      <c r="J126" s="177"/>
      <c r="K126" s="177"/>
      <c r="L126" s="177"/>
      <c r="M126" s="177"/>
      <c r="N126" s="177"/>
      <c r="O126" s="177"/>
      <c r="P126" s="13">
        <f t="shared" si="20"/>
        <v>0</v>
      </c>
      <c r="Q126" s="8" t="str">
        <f t="shared" si="24"/>
        <v/>
      </c>
      <c r="R126" s="22">
        <v>121</v>
      </c>
      <c r="S126" s="14" t="str">
        <f ca="1">IF(LEFT(AG126,1)="G","",IF(LEFT(P126,1)="D","",IF(H126="","",COUNTIF($T$6:T126,T126))))</f>
        <v/>
      </c>
      <c r="T126" s="14" t="str">
        <f t="shared" ca="1" si="21"/>
        <v/>
      </c>
      <c r="U126" s="15" t="str">
        <f t="shared" ca="1" si="25"/>
        <v/>
      </c>
      <c r="V126" s="14">
        <f t="shared" si="22"/>
        <v>121</v>
      </c>
      <c r="W126" s="14" t="str">
        <f t="shared" ca="1" si="26"/>
        <v/>
      </c>
      <c r="X126" s="14" t="str">
        <f>IF(Home!J126=0,"",Home!J126)</f>
        <v/>
      </c>
      <c r="Y126" s="16" t="str">
        <f t="shared" ref="Y126:AB145" ca="1" si="33">IFERROR(VLOOKUP(CONCATENATE($X126,Y$5),$U$6:$V$255,2,0),"")</f>
        <v/>
      </c>
      <c r="Z126" s="16" t="str">
        <f t="shared" ca="1" si="33"/>
        <v/>
      </c>
      <c r="AA126" s="16" t="str">
        <f t="shared" ca="1" si="33"/>
        <v/>
      </c>
      <c r="AB126" s="16" t="str">
        <f t="shared" ca="1" si="33"/>
        <v/>
      </c>
      <c r="AC126" s="16" t="str">
        <f t="shared" ca="1" si="23"/>
        <v/>
      </c>
      <c r="AD126" s="14" t="str">
        <f t="shared" ca="1" si="27"/>
        <v/>
      </c>
      <c r="AE126" s="17" t="str">
        <f t="shared" ca="1" si="28"/>
        <v/>
      </c>
      <c r="AF126" s="18" t="str">
        <f t="shared" ca="1" si="29"/>
        <v/>
      </c>
      <c r="AG126" s="12"/>
      <c r="AH126" s="19"/>
    </row>
    <row r="127" spans="1:34" s="10" customFormat="1" ht="15" customHeight="1" x14ac:dyDescent="0.2">
      <c r="A127" s="10">
        <f t="shared" si="18"/>
        <v>122</v>
      </c>
      <c r="B127" s="173" t="str">
        <f t="shared" ca="1" si="19"/>
        <v/>
      </c>
      <c r="C127" s="173"/>
      <c r="D127" s="173"/>
      <c r="E127" s="173"/>
      <c r="F127" s="173"/>
      <c r="G127" s="173"/>
      <c r="H127" s="177" t="str">
        <f t="shared" ca="1" si="31"/>
        <v/>
      </c>
      <c r="I127" s="177"/>
      <c r="J127" s="177"/>
      <c r="K127" s="177"/>
      <c r="L127" s="177"/>
      <c r="M127" s="177"/>
      <c r="N127" s="177"/>
      <c r="O127" s="177"/>
      <c r="P127" s="13">
        <f t="shared" si="20"/>
        <v>0</v>
      </c>
      <c r="Q127" s="8" t="str">
        <f t="shared" si="24"/>
        <v/>
      </c>
      <c r="R127" s="22">
        <v>122</v>
      </c>
      <c r="S127" s="14" t="str">
        <f ca="1">IF(LEFT(AG127,1)="G","",IF(LEFT(P127,1)="D","",IF(H127="","",COUNTIF($T$6:T127,T127))))</f>
        <v/>
      </c>
      <c r="T127" s="14" t="str">
        <f t="shared" ca="1" si="21"/>
        <v/>
      </c>
      <c r="U127" s="15" t="str">
        <f t="shared" ca="1" si="25"/>
        <v/>
      </c>
      <c r="V127" s="14">
        <f t="shared" si="22"/>
        <v>122</v>
      </c>
      <c r="W127" s="14" t="str">
        <f t="shared" ca="1" si="26"/>
        <v/>
      </c>
      <c r="X127" s="14" t="str">
        <f>IF(Home!J127=0,"",Home!J127)</f>
        <v/>
      </c>
      <c r="Y127" s="16" t="str">
        <f t="shared" ca="1" si="33"/>
        <v/>
      </c>
      <c r="Z127" s="16" t="str">
        <f t="shared" ca="1" si="33"/>
        <v/>
      </c>
      <c r="AA127" s="16" t="str">
        <f t="shared" ca="1" si="33"/>
        <v/>
      </c>
      <c r="AB127" s="16" t="str">
        <f t="shared" ca="1" si="33"/>
        <v/>
      </c>
      <c r="AC127" s="16" t="str">
        <f t="shared" ca="1" si="23"/>
        <v/>
      </c>
      <c r="AD127" s="14" t="str">
        <f t="shared" ca="1" si="27"/>
        <v/>
      </c>
      <c r="AE127" s="17" t="str">
        <f t="shared" ca="1" si="28"/>
        <v/>
      </c>
      <c r="AF127" s="18" t="str">
        <f t="shared" ca="1" si="29"/>
        <v/>
      </c>
      <c r="AG127" s="12"/>
      <c r="AH127" s="19"/>
    </row>
    <row r="128" spans="1:34" s="10" customFormat="1" ht="15" customHeight="1" x14ac:dyDescent="0.2">
      <c r="A128" s="10">
        <f t="shared" si="18"/>
        <v>123</v>
      </c>
      <c r="B128" s="173" t="str">
        <f t="shared" ca="1" si="19"/>
        <v/>
      </c>
      <c r="C128" s="173"/>
      <c r="D128" s="173"/>
      <c r="E128" s="173"/>
      <c r="F128" s="173"/>
      <c r="G128" s="173"/>
      <c r="H128" s="177" t="str">
        <f t="shared" ca="1" si="31"/>
        <v/>
      </c>
      <c r="I128" s="177"/>
      <c r="J128" s="177"/>
      <c r="K128" s="177"/>
      <c r="L128" s="177"/>
      <c r="M128" s="177"/>
      <c r="N128" s="177"/>
      <c r="O128" s="177"/>
      <c r="P128" s="13">
        <f t="shared" si="20"/>
        <v>0</v>
      </c>
      <c r="Q128" s="8" t="str">
        <f t="shared" si="24"/>
        <v/>
      </c>
      <c r="R128" s="22">
        <v>123</v>
      </c>
      <c r="S128" s="14" t="str">
        <f ca="1">IF(LEFT(AG128,1)="G","",IF(LEFT(P128,1)="D","",IF(H128="","",COUNTIF($T$6:T128,T128))))</f>
        <v/>
      </c>
      <c r="T128" s="14" t="str">
        <f t="shared" ca="1" si="21"/>
        <v/>
      </c>
      <c r="U128" s="15" t="str">
        <f t="shared" ca="1" si="25"/>
        <v/>
      </c>
      <c r="V128" s="14">
        <f t="shared" si="22"/>
        <v>123</v>
      </c>
      <c r="W128" s="14" t="str">
        <f t="shared" ca="1" si="26"/>
        <v/>
      </c>
      <c r="X128" s="14" t="str">
        <f>IF(Home!J128=0,"",Home!J128)</f>
        <v/>
      </c>
      <c r="Y128" s="16" t="str">
        <f t="shared" ca="1" si="33"/>
        <v/>
      </c>
      <c r="Z128" s="16" t="str">
        <f t="shared" ca="1" si="33"/>
        <v/>
      </c>
      <c r="AA128" s="16" t="str">
        <f t="shared" ca="1" si="33"/>
        <v/>
      </c>
      <c r="AB128" s="16" t="str">
        <f t="shared" ca="1" si="33"/>
        <v/>
      </c>
      <c r="AC128" s="16" t="str">
        <f t="shared" ca="1" si="23"/>
        <v/>
      </c>
      <c r="AD128" s="14" t="str">
        <f t="shared" ca="1" si="27"/>
        <v/>
      </c>
      <c r="AE128" s="17" t="str">
        <f t="shared" ca="1" si="28"/>
        <v/>
      </c>
      <c r="AF128" s="18" t="str">
        <f t="shared" ca="1" si="29"/>
        <v/>
      </c>
      <c r="AG128" s="12"/>
      <c r="AH128" s="19"/>
    </row>
    <row r="129" spans="1:34" s="10" customFormat="1" ht="15" customHeight="1" x14ac:dyDescent="0.2">
      <c r="A129" s="10">
        <f t="shared" si="18"/>
        <v>124</v>
      </c>
      <c r="B129" s="173" t="str">
        <f t="shared" ca="1" si="19"/>
        <v/>
      </c>
      <c r="C129" s="173"/>
      <c r="D129" s="173"/>
      <c r="E129" s="173"/>
      <c r="F129" s="173"/>
      <c r="G129" s="173"/>
      <c r="H129" s="177" t="str">
        <f t="shared" ca="1" si="31"/>
        <v/>
      </c>
      <c r="I129" s="177"/>
      <c r="J129" s="177"/>
      <c r="K129" s="177"/>
      <c r="L129" s="177"/>
      <c r="M129" s="177"/>
      <c r="N129" s="177"/>
      <c r="O129" s="177"/>
      <c r="P129" s="13">
        <f t="shared" si="20"/>
        <v>0</v>
      </c>
      <c r="Q129" s="8" t="str">
        <f t="shared" si="24"/>
        <v/>
      </c>
      <c r="R129" s="22">
        <v>124</v>
      </c>
      <c r="S129" s="14" t="str">
        <f ca="1">IF(LEFT(AG129,1)="G","",IF(LEFT(P129,1)="D","",IF(H129="","",COUNTIF($T$6:T129,T129))))</f>
        <v/>
      </c>
      <c r="T129" s="14" t="str">
        <f t="shared" ca="1" si="21"/>
        <v/>
      </c>
      <c r="U129" s="15" t="str">
        <f t="shared" ca="1" si="25"/>
        <v/>
      </c>
      <c r="V129" s="14">
        <f t="shared" si="22"/>
        <v>124</v>
      </c>
      <c r="W129" s="14" t="str">
        <f t="shared" ca="1" si="26"/>
        <v/>
      </c>
      <c r="X129" s="14" t="str">
        <f>IF(Home!J129=0,"",Home!J129)</f>
        <v/>
      </c>
      <c r="Y129" s="16" t="str">
        <f t="shared" ca="1" si="33"/>
        <v/>
      </c>
      <c r="Z129" s="16" t="str">
        <f t="shared" ca="1" si="33"/>
        <v/>
      </c>
      <c r="AA129" s="16" t="str">
        <f t="shared" ca="1" si="33"/>
        <v/>
      </c>
      <c r="AB129" s="16" t="str">
        <f t="shared" ca="1" si="33"/>
        <v/>
      </c>
      <c r="AC129" s="16" t="str">
        <f t="shared" ca="1" si="23"/>
        <v/>
      </c>
      <c r="AD129" s="14" t="str">
        <f t="shared" ca="1" si="27"/>
        <v/>
      </c>
      <c r="AE129" s="17" t="str">
        <f t="shared" ca="1" si="28"/>
        <v/>
      </c>
      <c r="AF129" s="18" t="str">
        <f t="shared" ca="1" si="29"/>
        <v/>
      </c>
      <c r="AG129" s="12"/>
      <c r="AH129" s="19"/>
    </row>
    <row r="130" spans="1:34" s="10" customFormat="1" ht="15" customHeight="1" x14ac:dyDescent="0.2">
      <c r="A130" s="10">
        <f t="shared" si="18"/>
        <v>125</v>
      </c>
      <c r="B130" s="173" t="str">
        <f t="shared" ca="1" si="19"/>
        <v/>
      </c>
      <c r="C130" s="173"/>
      <c r="D130" s="173"/>
      <c r="E130" s="173"/>
      <c r="F130" s="173"/>
      <c r="G130" s="173"/>
      <c r="H130" s="177" t="str">
        <f t="shared" ca="1" si="31"/>
        <v/>
      </c>
      <c r="I130" s="177"/>
      <c r="J130" s="177"/>
      <c r="K130" s="177"/>
      <c r="L130" s="177"/>
      <c r="M130" s="177"/>
      <c r="N130" s="177"/>
      <c r="O130" s="177"/>
      <c r="P130" s="13">
        <f t="shared" si="20"/>
        <v>0</v>
      </c>
      <c r="Q130" s="8" t="str">
        <f t="shared" si="24"/>
        <v/>
      </c>
      <c r="R130" s="22">
        <v>125</v>
      </c>
      <c r="S130" s="14" t="str">
        <f ca="1">IF(LEFT(AG130,1)="G","",IF(LEFT(P130,1)="D","",IF(H130="","",COUNTIF($T$6:T130,T130))))</f>
        <v/>
      </c>
      <c r="T130" s="14" t="str">
        <f t="shared" ca="1" si="21"/>
        <v/>
      </c>
      <c r="U130" s="15" t="str">
        <f t="shared" ca="1" si="25"/>
        <v/>
      </c>
      <c r="V130" s="14">
        <f t="shared" si="22"/>
        <v>125</v>
      </c>
      <c r="W130" s="14" t="str">
        <f t="shared" ca="1" si="26"/>
        <v/>
      </c>
      <c r="X130" s="14" t="str">
        <f>IF(Home!J130=0,"",Home!J130)</f>
        <v/>
      </c>
      <c r="Y130" s="16" t="str">
        <f t="shared" ca="1" si="33"/>
        <v/>
      </c>
      <c r="Z130" s="16" t="str">
        <f t="shared" ca="1" si="33"/>
        <v/>
      </c>
      <c r="AA130" s="16" t="str">
        <f t="shared" ca="1" si="33"/>
        <v/>
      </c>
      <c r="AB130" s="16" t="str">
        <f t="shared" ca="1" si="33"/>
        <v/>
      </c>
      <c r="AC130" s="16" t="str">
        <f t="shared" ca="1" si="23"/>
        <v/>
      </c>
      <c r="AD130" s="14" t="str">
        <f t="shared" ca="1" si="27"/>
        <v/>
      </c>
      <c r="AE130" s="17" t="str">
        <f t="shared" ca="1" si="28"/>
        <v/>
      </c>
      <c r="AF130" s="18" t="str">
        <f t="shared" ca="1" si="29"/>
        <v/>
      </c>
      <c r="AG130" s="12"/>
      <c r="AH130" s="19"/>
    </row>
    <row r="131" spans="1:34" s="10" customFormat="1" ht="15" customHeight="1" x14ac:dyDescent="0.2">
      <c r="A131" s="10">
        <f t="shared" si="18"/>
        <v>126</v>
      </c>
      <c r="B131" s="173" t="str">
        <f t="shared" ca="1" si="19"/>
        <v/>
      </c>
      <c r="C131" s="173"/>
      <c r="D131" s="173"/>
      <c r="E131" s="173"/>
      <c r="F131" s="173"/>
      <c r="G131" s="173"/>
      <c r="H131" s="177" t="str">
        <f t="shared" ca="1" si="31"/>
        <v/>
      </c>
      <c r="I131" s="177"/>
      <c r="J131" s="177"/>
      <c r="K131" s="177"/>
      <c r="L131" s="177"/>
      <c r="M131" s="177"/>
      <c r="N131" s="177"/>
      <c r="O131" s="177"/>
      <c r="P131" s="13">
        <f t="shared" si="20"/>
        <v>0</v>
      </c>
      <c r="Q131" s="8" t="str">
        <f t="shared" si="24"/>
        <v/>
      </c>
      <c r="R131" s="22">
        <v>126</v>
      </c>
      <c r="S131" s="14" t="str">
        <f ca="1">IF(LEFT(AG131,1)="G","",IF(LEFT(P131,1)="D","",IF(H131="","",COUNTIF($T$6:T131,T131))))</f>
        <v/>
      </c>
      <c r="T131" s="14" t="str">
        <f t="shared" ca="1" si="21"/>
        <v/>
      </c>
      <c r="U131" s="15" t="str">
        <f t="shared" ca="1" si="25"/>
        <v/>
      </c>
      <c r="V131" s="14">
        <f t="shared" si="22"/>
        <v>126</v>
      </c>
      <c r="W131" s="14" t="str">
        <f t="shared" ca="1" si="26"/>
        <v/>
      </c>
      <c r="X131" s="14" t="str">
        <f>IF(Home!J131=0,"",Home!J131)</f>
        <v/>
      </c>
      <c r="Y131" s="16" t="str">
        <f t="shared" ca="1" si="33"/>
        <v/>
      </c>
      <c r="Z131" s="16" t="str">
        <f t="shared" ca="1" si="33"/>
        <v/>
      </c>
      <c r="AA131" s="16" t="str">
        <f t="shared" ca="1" si="33"/>
        <v/>
      </c>
      <c r="AB131" s="16" t="str">
        <f t="shared" ca="1" si="33"/>
        <v/>
      </c>
      <c r="AC131" s="16" t="str">
        <f t="shared" ca="1" si="23"/>
        <v/>
      </c>
      <c r="AD131" s="14" t="str">
        <f t="shared" ca="1" si="27"/>
        <v/>
      </c>
      <c r="AE131" s="17" t="str">
        <f t="shared" ca="1" si="28"/>
        <v/>
      </c>
      <c r="AF131" s="18" t="str">
        <f t="shared" ca="1" si="29"/>
        <v/>
      </c>
      <c r="AG131" s="12"/>
      <c r="AH131" s="19"/>
    </row>
    <row r="132" spans="1:34" s="10" customFormat="1" ht="15" customHeight="1" x14ac:dyDescent="0.2">
      <c r="A132" s="10">
        <f t="shared" si="18"/>
        <v>127</v>
      </c>
      <c r="B132" s="173" t="str">
        <f t="shared" ca="1" si="19"/>
        <v/>
      </c>
      <c r="C132" s="173"/>
      <c r="D132" s="173"/>
      <c r="E132" s="173"/>
      <c r="F132" s="173"/>
      <c r="G132" s="173"/>
      <c r="H132" s="177" t="str">
        <f t="shared" ca="1" si="31"/>
        <v/>
      </c>
      <c r="I132" s="177"/>
      <c r="J132" s="177"/>
      <c r="K132" s="177"/>
      <c r="L132" s="177"/>
      <c r="M132" s="177"/>
      <c r="N132" s="177"/>
      <c r="O132" s="177"/>
      <c r="P132" s="13">
        <f t="shared" si="20"/>
        <v>0</v>
      </c>
      <c r="Q132" s="8" t="str">
        <f t="shared" si="24"/>
        <v/>
      </c>
      <c r="R132" s="22">
        <v>127</v>
      </c>
      <c r="S132" s="14" t="str">
        <f ca="1">IF(LEFT(AG132,1)="G","",IF(LEFT(P132,1)="D","",IF(H132="","",COUNTIF($T$6:T132,T132))))</f>
        <v/>
      </c>
      <c r="T132" s="14" t="str">
        <f t="shared" ca="1" si="21"/>
        <v/>
      </c>
      <c r="U132" s="15" t="str">
        <f t="shared" ca="1" si="25"/>
        <v/>
      </c>
      <c r="V132" s="14">
        <f t="shared" si="22"/>
        <v>127</v>
      </c>
      <c r="W132" s="14" t="str">
        <f t="shared" ca="1" si="26"/>
        <v/>
      </c>
      <c r="X132" s="14" t="str">
        <f>IF(Home!J132=0,"",Home!J132)</f>
        <v/>
      </c>
      <c r="Y132" s="16" t="str">
        <f t="shared" ca="1" si="33"/>
        <v/>
      </c>
      <c r="Z132" s="16" t="str">
        <f t="shared" ca="1" si="33"/>
        <v/>
      </c>
      <c r="AA132" s="16" t="str">
        <f t="shared" ca="1" si="33"/>
        <v/>
      </c>
      <c r="AB132" s="16" t="str">
        <f t="shared" ca="1" si="33"/>
        <v/>
      </c>
      <c r="AC132" s="16" t="str">
        <f t="shared" ca="1" si="23"/>
        <v/>
      </c>
      <c r="AD132" s="14" t="str">
        <f t="shared" ca="1" si="27"/>
        <v/>
      </c>
      <c r="AE132" s="17" t="str">
        <f t="shared" ca="1" si="28"/>
        <v/>
      </c>
      <c r="AF132" s="18" t="str">
        <f t="shared" ca="1" si="29"/>
        <v/>
      </c>
      <c r="AG132" s="12"/>
      <c r="AH132" s="19"/>
    </row>
    <row r="133" spans="1:34" s="10" customFormat="1" ht="15" customHeight="1" x14ac:dyDescent="0.2">
      <c r="A133" s="10">
        <f t="shared" si="18"/>
        <v>128</v>
      </c>
      <c r="B133" s="173" t="str">
        <f t="shared" ca="1" si="19"/>
        <v/>
      </c>
      <c r="C133" s="173"/>
      <c r="D133" s="173"/>
      <c r="E133" s="173"/>
      <c r="F133" s="173"/>
      <c r="G133" s="173"/>
      <c r="H133" s="177" t="str">
        <f t="shared" ca="1" si="31"/>
        <v/>
      </c>
      <c r="I133" s="177"/>
      <c r="J133" s="177"/>
      <c r="K133" s="177"/>
      <c r="L133" s="177"/>
      <c r="M133" s="177"/>
      <c r="N133" s="177"/>
      <c r="O133" s="177"/>
      <c r="P133" s="13">
        <f t="shared" si="20"/>
        <v>0</v>
      </c>
      <c r="Q133" s="8" t="str">
        <f t="shared" si="24"/>
        <v/>
      </c>
      <c r="R133" s="22">
        <v>128</v>
      </c>
      <c r="S133" s="14" t="str">
        <f ca="1">IF(LEFT(AG133,1)="G","",IF(LEFT(P133,1)="D","",IF(H133="","",COUNTIF($T$6:T133,T133))))</f>
        <v/>
      </c>
      <c r="T133" s="14" t="str">
        <f t="shared" ca="1" si="21"/>
        <v/>
      </c>
      <c r="U133" s="15" t="str">
        <f t="shared" ca="1" si="25"/>
        <v/>
      </c>
      <c r="V133" s="14">
        <f t="shared" si="22"/>
        <v>128</v>
      </c>
      <c r="W133" s="14" t="str">
        <f t="shared" ca="1" si="26"/>
        <v/>
      </c>
      <c r="X133" s="14" t="str">
        <f>IF(Home!J133=0,"",Home!J133)</f>
        <v/>
      </c>
      <c r="Y133" s="16" t="str">
        <f t="shared" ca="1" si="33"/>
        <v/>
      </c>
      <c r="Z133" s="16" t="str">
        <f t="shared" ca="1" si="33"/>
        <v/>
      </c>
      <c r="AA133" s="16" t="str">
        <f t="shared" ca="1" si="33"/>
        <v/>
      </c>
      <c r="AB133" s="16" t="str">
        <f t="shared" ca="1" si="33"/>
        <v/>
      </c>
      <c r="AC133" s="16" t="str">
        <f t="shared" ca="1" si="23"/>
        <v/>
      </c>
      <c r="AD133" s="14" t="str">
        <f t="shared" ca="1" si="27"/>
        <v/>
      </c>
      <c r="AE133" s="17" t="str">
        <f t="shared" ca="1" si="28"/>
        <v/>
      </c>
      <c r="AF133" s="18" t="str">
        <f t="shared" ca="1" si="29"/>
        <v/>
      </c>
      <c r="AG133" s="12"/>
      <c r="AH133" s="19"/>
    </row>
    <row r="134" spans="1:34" s="10" customFormat="1" ht="15" customHeight="1" x14ac:dyDescent="0.2">
      <c r="A134" s="10">
        <f t="shared" ref="A134:A197" si="34">IF(LEFT(P134,1)="D","",R134)</f>
        <v>129</v>
      </c>
      <c r="B134" s="173" t="str">
        <f t="shared" ref="B134:B197" ca="1" si="35">IFERROR(VLOOKUP(AG134,INDIRECT($U$1),2,0),"")</f>
        <v/>
      </c>
      <c r="C134" s="173"/>
      <c r="D134" s="173"/>
      <c r="E134" s="173"/>
      <c r="F134" s="173"/>
      <c r="G134" s="173"/>
      <c r="H134" s="177" t="str">
        <f t="shared" ca="1" si="31"/>
        <v/>
      </c>
      <c r="I134" s="177"/>
      <c r="J134" s="177"/>
      <c r="K134" s="177"/>
      <c r="L134" s="177"/>
      <c r="M134" s="177"/>
      <c r="N134" s="177"/>
      <c r="O134" s="177"/>
      <c r="P134" s="13">
        <f t="shared" ref="P134:P197" si="36">IF(AH134="",0,IF(LEFT(AH134,1)="D",AH134,(INT(AH134)*60+(AH134-INT(AH134))*100)/86400))</f>
        <v>0</v>
      </c>
      <c r="Q134" s="8" t="str">
        <f t="shared" si="24"/>
        <v/>
      </c>
      <c r="R134" s="22">
        <v>129</v>
      </c>
      <c r="S134" s="14" t="str">
        <f ca="1">IF(LEFT(AG134,1)="G","",IF(LEFT(P134,1)="D","",IF(H134="","",COUNTIF($T$6:T134,T134))))</f>
        <v/>
      </c>
      <c r="T134" s="14" t="str">
        <f t="shared" ref="T134:T197" ca="1" si="37">IF(LEFT(AG134,1)="G","",IF(LEFT(P134,1)="D","",H134))</f>
        <v/>
      </c>
      <c r="U134" s="15" t="str">
        <f t="shared" ca="1" si="25"/>
        <v/>
      </c>
      <c r="V134" s="14">
        <f t="shared" ref="V134:V197" si="38">A134</f>
        <v>129</v>
      </c>
      <c r="W134" s="14" t="str">
        <f t="shared" ca="1" si="26"/>
        <v/>
      </c>
      <c r="X134" s="14" t="str">
        <f>IF(Home!J134=0,"",Home!J134)</f>
        <v/>
      </c>
      <c r="Y134" s="16" t="str">
        <f t="shared" ca="1" si="33"/>
        <v/>
      </c>
      <c r="Z134" s="16" t="str">
        <f t="shared" ca="1" si="33"/>
        <v/>
      </c>
      <c r="AA134" s="16" t="str">
        <f t="shared" ca="1" si="33"/>
        <v/>
      </c>
      <c r="AB134" s="16" t="str">
        <f t="shared" ca="1" si="33"/>
        <v/>
      </c>
      <c r="AC134" s="16" t="str">
        <f t="shared" ref="AC134:AC197" ca="1" si="39">IF(AB134="","",SUM(Y134:AB134))</f>
        <v/>
      </c>
      <c r="AD134" s="14" t="str">
        <f t="shared" ca="1" si="27"/>
        <v/>
      </c>
      <c r="AE134" s="17" t="str">
        <f t="shared" ca="1" si="28"/>
        <v/>
      </c>
      <c r="AF134" s="18" t="str">
        <f t="shared" ca="1" si="29"/>
        <v/>
      </c>
      <c r="AG134" s="12"/>
      <c r="AH134" s="19"/>
    </row>
    <row r="135" spans="1:34" s="10" customFormat="1" ht="15" customHeight="1" x14ac:dyDescent="0.2">
      <c r="A135" s="10">
        <f t="shared" si="34"/>
        <v>130</v>
      </c>
      <c r="B135" s="173" t="str">
        <f t="shared" ca="1" si="35"/>
        <v/>
      </c>
      <c r="C135" s="173"/>
      <c r="D135" s="173"/>
      <c r="E135" s="173"/>
      <c r="F135" s="173"/>
      <c r="G135" s="173"/>
      <c r="H135" s="177" t="str">
        <f t="shared" ca="1" si="31"/>
        <v/>
      </c>
      <c r="I135" s="177"/>
      <c r="J135" s="177"/>
      <c r="K135" s="177"/>
      <c r="L135" s="177"/>
      <c r="M135" s="177"/>
      <c r="N135" s="177"/>
      <c r="O135" s="177"/>
      <c r="P135" s="13">
        <f t="shared" si="36"/>
        <v>0</v>
      </c>
      <c r="Q135" s="8" t="str">
        <f t="shared" ref="Q135:Q198" si="40">IF(AG135="","",1)</f>
        <v/>
      </c>
      <c r="R135" s="22">
        <v>130</v>
      </c>
      <c r="S135" s="14" t="str">
        <f ca="1">IF(LEFT(AG135,1)="G","",IF(LEFT(P135,1)="D","",IF(H135="","",COUNTIF($T$6:T135,T135))))</f>
        <v/>
      </c>
      <c r="T135" s="14" t="str">
        <f t="shared" ca="1" si="37"/>
        <v/>
      </c>
      <c r="U135" s="15" t="str">
        <f t="shared" ref="U135:U198" ca="1" si="41">CONCATENATE(T135,S135)</f>
        <v/>
      </c>
      <c r="V135" s="14">
        <f t="shared" si="38"/>
        <v>130</v>
      </c>
      <c r="W135" s="14" t="str">
        <f t="shared" ref="W135:W198" ca="1" si="42">IF($AF135="","",RANK($AF135,$AF$6:$AF$255,1))</f>
        <v/>
      </c>
      <c r="X135" s="14" t="str">
        <f>IF(Home!J135=0,"",Home!J135)</f>
        <v/>
      </c>
      <c r="Y135" s="16" t="str">
        <f t="shared" ca="1" si="33"/>
        <v/>
      </c>
      <c r="Z135" s="16" t="str">
        <f t="shared" ca="1" si="33"/>
        <v/>
      </c>
      <c r="AA135" s="16" t="str">
        <f t="shared" ca="1" si="33"/>
        <v/>
      </c>
      <c r="AB135" s="16" t="str">
        <f t="shared" ca="1" si="33"/>
        <v/>
      </c>
      <c r="AC135" s="16" t="str">
        <f t="shared" ca="1" si="39"/>
        <v/>
      </c>
      <c r="AD135" s="14" t="str">
        <f t="shared" ref="AD135:AD198" ca="1" si="43">IF($AC135="","",RANK($AC135,$AC$6:$AC$255,1))</f>
        <v/>
      </c>
      <c r="AE135" s="17" t="str">
        <f t="shared" ref="AE135:AE198" ca="1" si="44">IF($Y135="","",RANK($Y135,$Y$6:$Y$255,1)/100)</f>
        <v/>
      </c>
      <c r="AF135" s="18" t="str">
        <f t="shared" ref="AF135:AF198" ca="1" si="45">IF(AD135="","",AD135+AE135)</f>
        <v/>
      </c>
      <c r="AG135" s="12"/>
      <c r="AH135" s="19"/>
    </row>
    <row r="136" spans="1:34" s="10" customFormat="1" ht="15" customHeight="1" x14ac:dyDescent="0.2">
      <c r="A136" s="10">
        <f t="shared" si="34"/>
        <v>131</v>
      </c>
      <c r="B136" s="173" t="str">
        <f t="shared" ca="1" si="35"/>
        <v/>
      </c>
      <c r="C136" s="173"/>
      <c r="D136" s="173"/>
      <c r="E136" s="173"/>
      <c r="F136" s="173"/>
      <c r="G136" s="173"/>
      <c r="H136" s="177" t="str">
        <f t="shared" ca="1" si="31"/>
        <v/>
      </c>
      <c r="I136" s="177"/>
      <c r="J136" s="177"/>
      <c r="K136" s="177"/>
      <c r="L136" s="177"/>
      <c r="M136" s="177"/>
      <c r="N136" s="177"/>
      <c r="O136" s="177"/>
      <c r="P136" s="13">
        <f t="shared" si="36"/>
        <v>0</v>
      </c>
      <c r="Q136" s="8" t="str">
        <f t="shared" si="40"/>
        <v/>
      </c>
      <c r="R136" s="22">
        <v>131</v>
      </c>
      <c r="S136" s="14" t="str">
        <f ca="1">IF(LEFT(AG136,1)="G","",IF(LEFT(P136,1)="D","",IF(H136="","",COUNTIF($T$6:T136,T136))))</f>
        <v/>
      </c>
      <c r="T136" s="14" t="str">
        <f t="shared" ca="1" si="37"/>
        <v/>
      </c>
      <c r="U136" s="15" t="str">
        <f t="shared" ca="1" si="41"/>
        <v/>
      </c>
      <c r="V136" s="14">
        <f t="shared" si="38"/>
        <v>131</v>
      </c>
      <c r="W136" s="14" t="str">
        <f t="shared" ca="1" si="42"/>
        <v/>
      </c>
      <c r="X136" s="14" t="str">
        <f>IF(Home!J136=0,"",Home!J136)</f>
        <v/>
      </c>
      <c r="Y136" s="16" t="str">
        <f t="shared" ca="1" si="33"/>
        <v/>
      </c>
      <c r="Z136" s="16" t="str">
        <f t="shared" ca="1" si="33"/>
        <v/>
      </c>
      <c r="AA136" s="16" t="str">
        <f t="shared" ca="1" si="33"/>
        <v/>
      </c>
      <c r="AB136" s="16" t="str">
        <f t="shared" ca="1" si="33"/>
        <v/>
      </c>
      <c r="AC136" s="16" t="str">
        <f t="shared" ca="1" si="39"/>
        <v/>
      </c>
      <c r="AD136" s="14" t="str">
        <f t="shared" ca="1" si="43"/>
        <v/>
      </c>
      <c r="AE136" s="17" t="str">
        <f t="shared" ca="1" si="44"/>
        <v/>
      </c>
      <c r="AF136" s="18" t="str">
        <f t="shared" ca="1" si="45"/>
        <v/>
      </c>
      <c r="AG136" s="12"/>
      <c r="AH136" s="19"/>
    </row>
    <row r="137" spans="1:34" s="10" customFormat="1" ht="15" customHeight="1" x14ac:dyDescent="0.2">
      <c r="A137" s="10">
        <f t="shared" si="34"/>
        <v>132</v>
      </c>
      <c r="B137" s="173" t="str">
        <f t="shared" ca="1" si="35"/>
        <v/>
      </c>
      <c r="C137" s="173"/>
      <c r="D137" s="173"/>
      <c r="E137" s="173"/>
      <c r="F137" s="173"/>
      <c r="G137" s="173"/>
      <c r="H137" s="177" t="str">
        <f t="shared" ca="1" si="31"/>
        <v/>
      </c>
      <c r="I137" s="177"/>
      <c r="J137" s="177"/>
      <c r="K137" s="177"/>
      <c r="L137" s="177"/>
      <c r="M137" s="177"/>
      <c r="N137" s="177"/>
      <c r="O137" s="177"/>
      <c r="P137" s="13">
        <f t="shared" si="36"/>
        <v>0</v>
      </c>
      <c r="Q137" s="8" t="str">
        <f t="shared" si="40"/>
        <v/>
      </c>
      <c r="R137" s="22">
        <v>132</v>
      </c>
      <c r="S137" s="14" t="str">
        <f ca="1">IF(LEFT(AG137,1)="G","",IF(LEFT(P137,1)="D","",IF(H137="","",COUNTIF($T$6:T137,T137))))</f>
        <v/>
      </c>
      <c r="T137" s="14" t="str">
        <f t="shared" ca="1" si="37"/>
        <v/>
      </c>
      <c r="U137" s="15" t="str">
        <f t="shared" ca="1" si="41"/>
        <v/>
      </c>
      <c r="V137" s="14">
        <f t="shared" si="38"/>
        <v>132</v>
      </c>
      <c r="W137" s="14" t="str">
        <f t="shared" ca="1" si="42"/>
        <v/>
      </c>
      <c r="X137" s="14" t="str">
        <f>IF(Home!J137=0,"",Home!J137)</f>
        <v/>
      </c>
      <c r="Y137" s="16" t="str">
        <f t="shared" ca="1" si="33"/>
        <v/>
      </c>
      <c r="Z137" s="16" t="str">
        <f t="shared" ca="1" si="33"/>
        <v/>
      </c>
      <c r="AA137" s="16" t="str">
        <f t="shared" ca="1" si="33"/>
        <v/>
      </c>
      <c r="AB137" s="16" t="str">
        <f t="shared" ca="1" si="33"/>
        <v/>
      </c>
      <c r="AC137" s="16" t="str">
        <f t="shared" ca="1" si="39"/>
        <v/>
      </c>
      <c r="AD137" s="14" t="str">
        <f t="shared" ca="1" si="43"/>
        <v/>
      </c>
      <c r="AE137" s="17" t="str">
        <f t="shared" ca="1" si="44"/>
        <v/>
      </c>
      <c r="AF137" s="18" t="str">
        <f t="shared" ca="1" si="45"/>
        <v/>
      </c>
      <c r="AG137" s="12"/>
      <c r="AH137" s="19"/>
    </row>
    <row r="138" spans="1:34" s="10" customFormat="1" ht="15" customHeight="1" x14ac:dyDescent="0.2">
      <c r="A138" s="10">
        <f t="shared" si="34"/>
        <v>133</v>
      </c>
      <c r="B138" s="173" t="str">
        <f t="shared" ca="1" si="35"/>
        <v/>
      </c>
      <c r="C138" s="173"/>
      <c r="D138" s="173"/>
      <c r="E138" s="173"/>
      <c r="F138" s="173"/>
      <c r="G138" s="173"/>
      <c r="H138" s="177" t="str">
        <f t="shared" ca="1" si="31"/>
        <v/>
      </c>
      <c r="I138" s="177"/>
      <c r="J138" s="177"/>
      <c r="K138" s="177"/>
      <c r="L138" s="177"/>
      <c r="M138" s="177"/>
      <c r="N138" s="177"/>
      <c r="O138" s="177"/>
      <c r="P138" s="13">
        <f t="shared" si="36"/>
        <v>0</v>
      </c>
      <c r="Q138" s="8" t="str">
        <f t="shared" si="40"/>
        <v/>
      </c>
      <c r="R138" s="22">
        <v>133</v>
      </c>
      <c r="S138" s="14" t="str">
        <f ca="1">IF(LEFT(AG138,1)="G","",IF(LEFT(P138,1)="D","",IF(H138="","",COUNTIF($T$6:T138,T138))))</f>
        <v/>
      </c>
      <c r="T138" s="14" t="str">
        <f t="shared" ca="1" si="37"/>
        <v/>
      </c>
      <c r="U138" s="15" t="str">
        <f t="shared" ca="1" si="41"/>
        <v/>
      </c>
      <c r="V138" s="14">
        <f t="shared" si="38"/>
        <v>133</v>
      </c>
      <c r="W138" s="14" t="str">
        <f t="shared" ca="1" si="42"/>
        <v/>
      </c>
      <c r="X138" s="14" t="str">
        <f>IF(Home!J138=0,"",Home!J138)</f>
        <v/>
      </c>
      <c r="Y138" s="16" t="str">
        <f t="shared" ca="1" si="33"/>
        <v/>
      </c>
      <c r="Z138" s="16" t="str">
        <f t="shared" ca="1" si="33"/>
        <v/>
      </c>
      <c r="AA138" s="16" t="str">
        <f t="shared" ca="1" si="33"/>
        <v/>
      </c>
      <c r="AB138" s="16" t="str">
        <f t="shared" ca="1" si="33"/>
        <v/>
      </c>
      <c r="AC138" s="16" t="str">
        <f t="shared" ca="1" si="39"/>
        <v/>
      </c>
      <c r="AD138" s="14" t="str">
        <f t="shared" ca="1" si="43"/>
        <v/>
      </c>
      <c r="AE138" s="17" t="str">
        <f t="shared" ca="1" si="44"/>
        <v/>
      </c>
      <c r="AF138" s="18" t="str">
        <f t="shared" ca="1" si="45"/>
        <v/>
      </c>
      <c r="AG138" s="12"/>
      <c r="AH138" s="19"/>
    </row>
    <row r="139" spans="1:34" s="10" customFormat="1" ht="15" customHeight="1" x14ac:dyDescent="0.2">
      <c r="A139" s="10">
        <f t="shared" si="34"/>
        <v>134</v>
      </c>
      <c r="B139" s="173" t="str">
        <f t="shared" ca="1" si="35"/>
        <v/>
      </c>
      <c r="C139" s="173"/>
      <c r="D139" s="173"/>
      <c r="E139" s="173"/>
      <c r="F139" s="173"/>
      <c r="G139" s="173"/>
      <c r="H139" s="177" t="str">
        <f t="shared" ca="1" si="31"/>
        <v/>
      </c>
      <c r="I139" s="177"/>
      <c r="J139" s="177"/>
      <c r="K139" s="177"/>
      <c r="L139" s="177"/>
      <c r="M139" s="177"/>
      <c r="N139" s="177"/>
      <c r="O139" s="177"/>
      <c r="P139" s="13">
        <f t="shared" si="36"/>
        <v>0</v>
      </c>
      <c r="Q139" s="8" t="str">
        <f t="shared" si="40"/>
        <v/>
      </c>
      <c r="R139" s="22">
        <v>134</v>
      </c>
      <c r="S139" s="14" t="str">
        <f ca="1">IF(LEFT(AG139,1)="G","",IF(LEFT(P139,1)="D","",IF(H139="","",COUNTIF($T$6:T139,T139))))</f>
        <v/>
      </c>
      <c r="T139" s="14" t="str">
        <f t="shared" ca="1" si="37"/>
        <v/>
      </c>
      <c r="U139" s="15" t="str">
        <f t="shared" ca="1" si="41"/>
        <v/>
      </c>
      <c r="V139" s="14">
        <f t="shared" si="38"/>
        <v>134</v>
      </c>
      <c r="W139" s="14" t="str">
        <f t="shared" ca="1" si="42"/>
        <v/>
      </c>
      <c r="X139" s="14" t="str">
        <f>IF(Home!J139=0,"",Home!J139)</f>
        <v/>
      </c>
      <c r="Y139" s="16" t="str">
        <f t="shared" ca="1" si="33"/>
        <v/>
      </c>
      <c r="Z139" s="16" t="str">
        <f t="shared" ca="1" si="33"/>
        <v/>
      </c>
      <c r="AA139" s="16" t="str">
        <f t="shared" ca="1" si="33"/>
        <v/>
      </c>
      <c r="AB139" s="16" t="str">
        <f t="shared" ca="1" si="33"/>
        <v/>
      </c>
      <c r="AC139" s="16" t="str">
        <f t="shared" ca="1" si="39"/>
        <v/>
      </c>
      <c r="AD139" s="14" t="str">
        <f t="shared" ca="1" si="43"/>
        <v/>
      </c>
      <c r="AE139" s="17" t="str">
        <f t="shared" ca="1" si="44"/>
        <v/>
      </c>
      <c r="AF139" s="18" t="str">
        <f t="shared" ca="1" si="45"/>
        <v/>
      </c>
      <c r="AG139" s="12"/>
      <c r="AH139" s="19"/>
    </row>
    <row r="140" spans="1:34" s="10" customFormat="1" ht="15" customHeight="1" x14ac:dyDescent="0.2">
      <c r="A140" s="10">
        <f t="shared" si="34"/>
        <v>135</v>
      </c>
      <c r="B140" s="173" t="str">
        <f t="shared" ca="1" si="35"/>
        <v/>
      </c>
      <c r="C140" s="173"/>
      <c r="D140" s="173"/>
      <c r="E140" s="173"/>
      <c r="F140" s="173"/>
      <c r="G140" s="173"/>
      <c r="H140" s="177" t="str">
        <f t="shared" ca="1" si="31"/>
        <v/>
      </c>
      <c r="I140" s="177"/>
      <c r="J140" s="177"/>
      <c r="K140" s="177"/>
      <c r="L140" s="177"/>
      <c r="M140" s="177"/>
      <c r="N140" s="177"/>
      <c r="O140" s="177"/>
      <c r="P140" s="13">
        <f t="shared" si="36"/>
        <v>0</v>
      </c>
      <c r="Q140" s="8" t="str">
        <f t="shared" si="40"/>
        <v/>
      </c>
      <c r="R140" s="22">
        <v>135</v>
      </c>
      <c r="S140" s="14" t="str">
        <f ca="1">IF(LEFT(AG140,1)="G","",IF(LEFT(P140,1)="D","",IF(H140="","",COUNTIF($T$6:T140,T140))))</f>
        <v/>
      </c>
      <c r="T140" s="14" t="str">
        <f t="shared" ca="1" si="37"/>
        <v/>
      </c>
      <c r="U140" s="15" t="str">
        <f t="shared" ca="1" si="41"/>
        <v/>
      </c>
      <c r="V140" s="14">
        <f t="shared" si="38"/>
        <v>135</v>
      </c>
      <c r="W140" s="14" t="str">
        <f t="shared" ca="1" si="42"/>
        <v/>
      </c>
      <c r="X140" s="14" t="str">
        <f>IF(Home!J140=0,"",Home!J140)</f>
        <v/>
      </c>
      <c r="Y140" s="16" t="str">
        <f t="shared" ca="1" si="33"/>
        <v/>
      </c>
      <c r="Z140" s="16" t="str">
        <f t="shared" ca="1" si="33"/>
        <v/>
      </c>
      <c r="AA140" s="16" t="str">
        <f t="shared" ca="1" si="33"/>
        <v/>
      </c>
      <c r="AB140" s="16" t="str">
        <f t="shared" ca="1" si="33"/>
        <v/>
      </c>
      <c r="AC140" s="16" t="str">
        <f t="shared" ca="1" si="39"/>
        <v/>
      </c>
      <c r="AD140" s="14" t="str">
        <f t="shared" ca="1" si="43"/>
        <v/>
      </c>
      <c r="AE140" s="17" t="str">
        <f t="shared" ca="1" si="44"/>
        <v/>
      </c>
      <c r="AF140" s="18" t="str">
        <f t="shared" ca="1" si="45"/>
        <v/>
      </c>
      <c r="AG140" s="12"/>
      <c r="AH140" s="19"/>
    </row>
    <row r="141" spans="1:34" s="10" customFormat="1" ht="15" customHeight="1" x14ac:dyDescent="0.2">
      <c r="A141" s="10">
        <f t="shared" si="34"/>
        <v>136</v>
      </c>
      <c r="B141" s="173" t="str">
        <f t="shared" ca="1" si="35"/>
        <v/>
      </c>
      <c r="C141" s="173"/>
      <c r="D141" s="173"/>
      <c r="E141" s="173"/>
      <c r="F141" s="173"/>
      <c r="G141" s="173"/>
      <c r="H141" s="177" t="str">
        <f t="shared" ca="1" si="31"/>
        <v/>
      </c>
      <c r="I141" s="177"/>
      <c r="J141" s="177"/>
      <c r="K141" s="177"/>
      <c r="L141" s="177"/>
      <c r="M141" s="177"/>
      <c r="N141" s="177"/>
      <c r="O141" s="177"/>
      <c r="P141" s="13">
        <f t="shared" si="36"/>
        <v>0</v>
      </c>
      <c r="Q141" s="8" t="str">
        <f t="shared" si="40"/>
        <v/>
      </c>
      <c r="R141" s="22">
        <v>136</v>
      </c>
      <c r="S141" s="14" t="str">
        <f ca="1">IF(LEFT(AG141,1)="G","",IF(LEFT(P141,1)="D","",IF(H141="","",COUNTIF($T$6:T141,T141))))</f>
        <v/>
      </c>
      <c r="T141" s="14" t="str">
        <f t="shared" ca="1" si="37"/>
        <v/>
      </c>
      <c r="U141" s="15" t="str">
        <f t="shared" ca="1" si="41"/>
        <v/>
      </c>
      <c r="V141" s="14">
        <f t="shared" si="38"/>
        <v>136</v>
      </c>
      <c r="W141" s="14" t="str">
        <f t="shared" ca="1" si="42"/>
        <v/>
      </c>
      <c r="X141" s="14" t="str">
        <f>IF(Home!J141=0,"",Home!J141)</f>
        <v/>
      </c>
      <c r="Y141" s="16" t="str">
        <f t="shared" ca="1" si="33"/>
        <v/>
      </c>
      <c r="Z141" s="16" t="str">
        <f t="shared" ca="1" si="33"/>
        <v/>
      </c>
      <c r="AA141" s="16" t="str">
        <f t="shared" ca="1" si="33"/>
        <v/>
      </c>
      <c r="AB141" s="16" t="str">
        <f t="shared" ca="1" si="33"/>
        <v/>
      </c>
      <c r="AC141" s="16" t="str">
        <f t="shared" ca="1" si="39"/>
        <v/>
      </c>
      <c r="AD141" s="14" t="str">
        <f t="shared" ca="1" si="43"/>
        <v/>
      </c>
      <c r="AE141" s="17" t="str">
        <f t="shared" ca="1" si="44"/>
        <v/>
      </c>
      <c r="AF141" s="18" t="str">
        <f t="shared" ca="1" si="45"/>
        <v/>
      </c>
      <c r="AG141" s="12"/>
      <c r="AH141" s="19"/>
    </row>
    <row r="142" spans="1:34" s="10" customFormat="1" ht="15" customHeight="1" x14ac:dyDescent="0.2">
      <c r="A142" s="10">
        <f t="shared" si="34"/>
        <v>137</v>
      </c>
      <c r="B142" s="173" t="str">
        <f t="shared" ca="1" si="35"/>
        <v/>
      </c>
      <c r="C142" s="173"/>
      <c r="D142" s="173"/>
      <c r="E142" s="173"/>
      <c r="F142" s="173"/>
      <c r="G142" s="173"/>
      <c r="H142" s="177" t="str">
        <f t="shared" ca="1" si="31"/>
        <v/>
      </c>
      <c r="I142" s="177"/>
      <c r="J142" s="177"/>
      <c r="K142" s="177"/>
      <c r="L142" s="177"/>
      <c r="M142" s="177"/>
      <c r="N142" s="177"/>
      <c r="O142" s="177"/>
      <c r="P142" s="13">
        <f t="shared" si="36"/>
        <v>0</v>
      </c>
      <c r="Q142" s="8" t="str">
        <f t="shared" si="40"/>
        <v/>
      </c>
      <c r="R142" s="22">
        <v>137</v>
      </c>
      <c r="S142" s="14" t="str">
        <f ca="1">IF(LEFT(AG142,1)="G","",IF(LEFT(P142,1)="D","",IF(H142="","",COUNTIF($T$6:T142,T142))))</f>
        <v/>
      </c>
      <c r="T142" s="14" t="str">
        <f t="shared" ca="1" si="37"/>
        <v/>
      </c>
      <c r="U142" s="15" t="str">
        <f t="shared" ca="1" si="41"/>
        <v/>
      </c>
      <c r="V142" s="14">
        <f t="shared" si="38"/>
        <v>137</v>
      </c>
      <c r="W142" s="14" t="str">
        <f t="shared" ca="1" si="42"/>
        <v/>
      </c>
      <c r="X142" s="14" t="str">
        <f>IF(Home!J142=0,"",Home!J142)</f>
        <v/>
      </c>
      <c r="Y142" s="16" t="str">
        <f t="shared" ca="1" si="33"/>
        <v/>
      </c>
      <c r="Z142" s="16" t="str">
        <f t="shared" ca="1" si="33"/>
        <v/>
      </c>
      <c r="AA142" s="16" t="str">
        <f t="shared" ca="1" si="33"/>
        <v/>
      </c>
      <c r="AB142" s="16" t="str">
        <f t="shared" ca="1" si="33"/>
        <v/>
      </c>
      <c r="AC142" s="16" t="str">
        <f t="shared" ca="1" si="39"/>
        <v/>
      </c>
      <c r="AD142" s="14" t="str">
        <f t="shared" ca="1" si="43"/>
        <v/>
      </c>
      <c r="AE142" s="17" t="str">
        <f t="shared" ca="1" si="44"/>
        <v/>
      </c>
      <c r="AF142" s="18" t="str">
        <f t="shared" ca="1" si="45"/>
        <v/>
      </c>
      <c r="AG142" s="12"/>
      <c r="AH142" s="19"/>
    </row>
    <row r="143" spans="1:34" s="10" customFormat="1" ht="15" customHeight="1" x14ac:dyDescent="0.2">
      <c r="A143" s="10">
        <f t="shared" si="34"/>
        <v>138</v>
      </c>
      <c r="B143" s="173" t="str">
        <f t="shared" ca="1" si="35"/>
        <v/>
      </c>
      <c r="C143" s="173"/>
      <c r="D143" s="173"/>
      <c r="E143" s="173"/>
      <c r="F143" s="173"/>
      <c r="G143" s="173"/>
      <c r="H143" s="177" t="str">
        <f t="shared" ca="1" si="31"/>
        <v/>
      </c>
      <c r="I143" s="177"/>
      <c r="J143" s="177"/>
      <c r="K143" s="177"/>
      <c r="L143" s="177"/>
      <c r="M143" s="177"/>
      <c r="N143" s="177"/>
      <c r="O143" s="177"/>
      <c r="P143" s="13">
        <f t="shared" si="36"/>
        <v>0</v>
      </c>
      <c r="Q143" s="8" t="str">
        <f t="shared" si="40"/>
        <v/>
      </c>
      <c r="R143" s="22">
        <v>138</v>
      </c>
      <c r="S143" s="14" t="str">
        <f ca="1">IF(LEFT(AG143,1)="G","",IF(LEFT(P143,1)="D","",IF(H143="","",COUNTIF($T$6:T143,T143))))</f>
        <v/>
      </c>
      <c r="T143" s="14" t="str">
        <f t="shared" ca="1" si="37"/>
        <v/>
      </c>
      <c r="U143" s="15" t="str">
        <f t="shared" ca="1" si="41"/>
        <v/>
      </c>
      <c r="V143" s="14">
        <f t="shared" si="38"/>
        <v>138</v>
      </c>
      <c r="W143" s="14" t="str">
        <f t="shared" ca="1" si="42"/>
        <v/>
      </c>
      <c r="X143" s="14" t="str">
        <f>IF(Home!J143=0,"",Home!J143)</f>
        <v/>
      </c>
      <c r="Y143" s="16" t="str">
        <f t="shared" ca="1" si="33"/>
        <v/>
      </c>
      <c r="Z143" s="16" t="str">
        <f t="shared" ca="1" si="33"/>
        <v/>
      </c>
      <c r="AA143" s="16" t="str">
        <f t="shared" ca="1" si="33"/>
        <v/>
      </c>
      <c r="AB143" s="16" t="str">
        <f t="shared" ca="1" si="33"/>
        <v/>
      </c>
      <c r="AC143" s="16" t="str">
        <f t="shared" ca="1" si="39"/>
        <v/>
      </c>
      <c r="AD143" s="14" t="str">
        <f t="shared" ca="1" si="43"/>
        <v/>
      </c>
      <c r="AE143" s="17" t="str">
        <f t="shared" ca="1" si="44"/>
        <v/>
      </c>
      <c r="AF143" s="18" t="str">
        <f t="shared" ca="1" si="45"/>
        <v/>
      </c>
      <c r="AG143" s="12"/>
      <c r="AH143" s="19"/>
    </row>
    <row r="144" spans="1:34" s="10" customFormat="1" ht="15" customHeight="1" x14ac:dyDescent="0.2">
      <c r="A144" s="10">
        <f t="shared" si="34"/>
        <v>139</v>
      </c>
      <c r="B144" s="173" t="str">
        <f t="shared" ca="1" si="35"/>
        <v/>
      </c>
      <c r="C144" s="173"/>
      <c r="D144" s="173"/>
      <c r="E144" s="173"/>
      <c r="F144" s="173"/>
      <c r="G144" s="173"/>
      <c r="H144" s="177" t="str">
        <f t="shared" ca="1" si="31"/>
        <v/>
      </c>
      <c r="I144" s="177"/>
      <c r="J144" s="177"/>
      <c r="K144" s="177"/>
      <c r="L144" s="177"/>
      <c r="M144" s="177"/>
      <c r="N144" s="177"/>
      <c r="O144" s="177"/>
      <c r="P144" s="13">
        <f t="shared" si="36"/>
        <v>0</v>
      </c>
      <c r="Q144" s="8" t="str">
        <f t="shared" si="40"/>
        <v/>
      </c>
      <c r="R144" s="22">
        <v>139</v>
      </c>
      <c r="S144" s="14" t="str">
        <f ca="1">IF(LEFT(AG144,1)="G","",IF(LEFT(P144,1)="D","",IF(H144="","",COUNTIF($T$6:T144,T144))))</f>
        <v/>
      </c>
      <c r="T144" s="14" t="str">
        <f t="shared" ca="1" si="37"/>
        <v/>
      </c>
      <c r="U144" s="15" t="str">
        <f t="shared" ca="1" si="41"/>
        <v/>
      </c>
      <c r="V144" s="14">
        <f t="shared" si="38"/>
        <v>139</v>
      </c>
      <c r="W144" s="14" t="str">
        <f t="shared" ca="1" si="42"/>
        <v/>
      </c>
      <c r="X144" s="14" t="str">
        <f>IF(Home!J144=0,"",Home!J144)</f>
        <v/>
      </c>
      <c r="Y144" s="16" t="str">
        <f t="shared" ca="1" si="33"/>
        <v/>
      </c>
      <c r="Z144" s="16" t="str">
        <f t="shared" ca="1" si="33"/>
        <v/>
      </c>
      <c r="AA144" s="16" t="str">
        <f t="shared" ca="1" si="33"/>
        <v/>
      </c>
      <c r="AB144" s="16" t="str">
        <f t="shared" ca="1" si="33"/>
        <v/>
      </c>
      <c r="AC144" s="16" t="str">
        <f t="shared" ca="1" si="39"/>
        <v/>
      </c>
      <c r="AD144" s="14" t="str">
        <f t="shared" ca="1" si="43"/>
        <v/>
      </c>
      <c r="AE144" s="17" t="str">
        <f t="shared" ca="1" si="44"/>
        <v/>
      </c>
      <c r="AF144" s="18" t="str">
        <f t="shared" ca="1" si="45"/>
        <v/>
      </c>
      <c r="AG144" s="12"/>
      <c r="AH144" s="19"/>
    </row>
    <row r="145" spans="1:34" s="10" customFormat="1" ht="15" customHeight="1" x14ac:dyDescent="0.2">
      <c r="A145" s="10">
        <f t="shared" si="34"/>
        <v>140</v>
      </c>
      <c r="B145" s="173" t="str">
        <f t="shared" ca="1" si="35"/>
        <v/>
      </c>
      <c r="C145" s="173"/>
      <c r="D145" s="173"/>
      <c r="E145" s="173"/>
      <c r="F145" s="173"/>
      <c r="G145" s="173"/>
      <c r="H145" s="177" t="str">
        <f t="shared" ca="1" si="31"/>
        <v/>
      </c>
      <c r="I145" s="177"/>
      <c r="J145" s="177"/>
      <c r="K145" s="177"/>
      <c r="L145" s="177"/>
      <c r="M145" s="177"/>
      <c r="N145" s="177"/>
      <c r="O145" s="177"/>
      <c r="P145" s="13">
        <f t="shared" si="36"/>
        <v>0</v>
      </c>
      <c r="Q145" s="8" t="str">
        <f t="shared" si="40"/>
        <v/>
      </c>
      <c r="R145" s="22">
        <v>140</v>
      </c>
      <c r="S145" s="14" t="str">
        <f ca="1">IF(LEFT(AG145,1)="G","",IF(LEFT(P145,1)="D","",IF(H145="","",COUNTIF($T$6:T145,T145))))</f>
        <v/>
      </c>
      <c r="T145" s="14" t="str">
        <f t="shared" ca="1" si="37"/>
        <v/>
      </c>
      <c r="U145" s="15" t="str">
        <f t="shared" ca="1" si="41"/>
        <v/>
      </c>
      <c r="V145" s="14">
        <f t="shared" si="38"/>
        <v>140</v>
      </c>
      <c r="W145" s="14" t="str">
        <f t="shared" ca="1" si="42"/>
        <v/>
      </c>
      <c r="X145" s="14" t="str">
        <f>IF(Home!J145=0,"",Home!J145)</f>
        <v/>
      </c>
      <c r="Y145" s="16" t="str">
        <f t="shared" ca="1" si="33"/>
        <v/>
      </c>
      <c r="Z145" s="16" t="str">
        <f t="shared" ca="1" si="33"/>
        <v/>
      </c>
      <c r="AA145" s="16" t="str">
        <f t="shared" ca="1" si="33"/>
        <v/>
      </c>
      <c r="AB145" s="16" t="str">
        <f t="shared" ca="1" si="33"/>
        <v/>
      </c>
      <c r="AC145" s="16" t="str">
        <f t="shared" ca="1" si="39"/>
        <v/>
      </c>
      <c r="AD145" s="14" t="str">
        <f t="shared" ca="1" si="43"/>
        <v/>
      </c>
      <c r="AE145" s="17" t="str">
        <f t="shared" ca="1" si="44"/>
        <v/>
      </c>
      <c r="AF145" s="18" t="str">
        <f t="shared" ca="1" si="45"/>
        <v/>
      </c>
      <c r="AG145" s="12"/>
      <c r="AH145" s="19"/>
    </row>
    <row r="146" spans="1:34" s="10" customFormat="1" ht="15" customHeight="1" x14ac:dyDescent="0.2">
      <c r="A146" s="10">
        <f t="shared" si="34"/>
        <v>141</v>
      </c>
      <c r="B146" s="173" t="str">
        <f t="shared" ca="1" si="35"/>
        <v/>
      </c>
      <c r="C146" s="173"/>
      <c r="D146" s="173"/>
      <c r="E146" s="173"/>
      <c r="F146" s="173"/>
      <c r="G146" s="173"/>
      <c r="H146" s="177" t="str">
        <f t="shared" ca="1" si="31"/>
        <v/>
      </c>
      <c r="I146" s="177"/>
      <c r="J146" s="177"/>
      <c r="K146" s="177"/>
      <c r="L146" s="177"/>
      <c r="M146" s="177"/>
      <c r="N146" s="177"/>
      <c r="O146" s="177"/>
      <c r="P146" s="13">
        <f t="shared" si="36"/>
        <v>0</v>
      </c>
      <c r="Q146" s="8" t="str">
        <f t="shared" si="40"/>
        <v/>
      </c>
      <c r="R146" s="22">
        <v>141</v>
      </c>
      <c r="S146" s="14" t="str">
        <f ca="1">IF(LEFT(AG146,1)="G","",IF(LEFT(P146,1)="D","",IF(H146="","",COUNTIF($T$6:T146,T146))))</f>
        <v/>
      </c>
      <c r="T146" s="14" t="str">
        <f t="shared" ca="1" si="37"/>
        <v/>
      </c>
      <c r="U146" s="15" t="str">
        <f t="shared" ca="1" si="41"/>
        <v/>
      </c>
      <c r="V146" s="14">
        <f t="shared" si="38"/>
        <v>141</v>
      </c>
      <c r="W146" s="14" t="str">
        <f t="shared" ca="1" si="42"/>
        <v/>
      </c>
      <c r="X146" s="14" t="str">
        <f>IF(Home!J146=0,"",Home!J146)</f>
        <v/>
      </c>
      <c r="Y146" s="16" t="str">
        <f t="shared" ref="Y146:AB165" ca="1" si="46">IFERROR(VLOOKUP(CONCATENATE($X146,Y$5),$U$6:$V$255,2,0),"")</f>
        <v/>
      </c>
      <c r="Z146" s="16" t="str">
        <f t="shared" ca="1" si="46"/>
        <v/>
      </c>
      <c r="AA146" s="16" t="str">
        <f t="shared" ca="1" si="46"/>
        <v/>
      </c>
      <c r="AB146" s="16" t="str">
        <f t="shared" ca="1" si="46"/>
        <v/>
      </c>
      <c r="AC146" s="16" t="str">
        <f t="shared" ca="1" si="39"/>
        <v/>
      </c>
      <c r="AD146" s="14" t="str">
        <f t="shared" ca="1" si="43"/>
        <v/>
      </c>
      <c r="AE146" s="17" t="str">
        <f t="shared" ca="1" si="44"/>
        <v/>
      </c>
      <c r="AF146" s="18" t="str">
        <f t="shared" ca="1" si="45"/>
        <v/>
      </c>
      <c r="AG146" s="12"/>
      <c r="AH146" s="19"/>
    </row>
    <row r="147" spans="1:34" s="10" customFormat="1" ht="15" customHeight="1" x14ac:dyDescent="0.2">
      <c r="A147" s="10">
        <f t="shared" si="34"/>
        <v>142</v>
      </c>
      <c r="B147" s="173" t="str">
        <f t="shared" ca="1" si="35"/>
        <v/>
      </c>
      <c r="C147" s="173"/>
      <c r="D147" s="173"/>
      <c r="E147" s="173"/>
      <c r="F147" s="173"/>
      <c r="G147" s="173"/>
      <c r="H147" s="177" t="str">
        <f t="shared" ca="1" si="31"/>
        <v/>
      </c>
      <c r="I147" s="177"/>
      <c r="J147" s="177"/>
      <c r="K147" s="177"/>
      <c r="L147" s="177"/>
      <c r="M147" s="177"/>
      <c r="N147" s="177"/>
      <c r="O147" s="177"/>
      <c r="P147" s="13">
        <f t="shared" si="36"/>
        <v>0</v>
      </c>
      <c r="Q147" s="8" t="str">
        <f t="shared" si="40"/>
        <v/>
      </c>
      <c r="R147" s="22">
        <v>142</v>
      </c>
      <c r="S147" s="14" t="str">
        <f ca="1">IF(LEFT(AG147,1)="G","",IF(LEFT(P147,1)="D","",IF(H147="","",COUNTIF($T$6:T147,T147))))</f>
        <v/>
      </c>
      <c r="T147" s="14" t="str">
        <f t="shared" ca="1" si="37"/>
        <v/>
      </c>
      <c r="U147" s="15" t="str">
        <f t="shared" ca="1" si="41"/>
        <v/>
      </c>
      <c r="V147" s="14">
        <f t="shared" si="38"/>
        <v>142</v>
      </c>
      <c r="W147" s="14" t="str">
        <f t="shared" ca="1" si="42"/>
        <v/>
      </c>
      <c r="X147" s="14" t="str">
        <f>IF(Home!J147=0,"",Home!J147)</f>
        <v/>
      </c>
      <c r="Y147" s="16" t="str">
        <f t="shared" ca="1" si="46"/>
        <v/>
      </c>
      <c r="Z147" s="16" t="str">
        <f t="shared" ca="1" si="46"/>
        <v/>
      </c>
      <c r="AA147" s="16" t="str">
        <f t="shared" ca="1" si="46"/>
        <v/>
      </c>
      <c r="AB147" s="16" t="str">
        <f t="shared" ca="1" si="46"/>
        <v/>
      </c>
      <c r="AC147" s="16" t="str">
        <f t="shared" ca="1" si="39"/>
        <v/>
      </c>
      <c r="AD147" s="14" t="str">
        <f t="shared" ca="1" si="43"/>
        <v/>
      </c>
      <c r="AE147" s="17" t="str">
        <f t="shared" ca="1" si="44"/>
        <v/>
      </c>
      <c r="AF147" s="18" t="str">
        <f t="shared" ca="1" si="45"/>
        <v/>
      </c>
      <c r="AG147" s="12"/>
      <c r="AH147" s="19"/>
    </row>
    <row r="148" spans="1:34" s="10" customFormat="1" ht="15" customHeight="1" x14ac:dyDescent="0.2">
      <c r="A148" s="10">
        <f t="shared" si="34"/>
        <v>143</v>
      </c>
      <c r="B148" s="173" t="str">
        <f t="shared" ca="1" si="35"/>
        <v/>
      </c>
      <c r="C148" s="173"/>
      <c r="D148" s="173"/>
      <c r="E148" s="173"/>
      <c r="F148" s="173"/>
      <c r="G148" s="173"/>
      <c r="H148" s="177" t="str">
        <f t="shared" ca="1" si="31"/>
        <v/>
      </c>
      <c r="I148" s="177"/>
      <c r="J148" s="177"/>
      <c r="K148" s="177"/>
      <c r="L148" s="177"/>
      <c r="M148" s="177"/>
      <c r="N148" s="177"/>
      <c r="O148" s="177"/>
      <c r="P148" s="13">
        <f t="shared" si="36"/>
        <v>0</v>
      </c>
      <c r="Q148" s="8" t="str">
        <f t="shared" si="40"/>
        <v/>
      </c>
      <c r="R148" s="22">
        <v>143</v>
      </c>
      <c r="S148" s="14" t="str">
        <f ca="1">IF(LEFT(AG148,1)="G","",IF(LEFT(P148,1)="D","",IF(H148="","",COUNTIF($T$6:T148,T148))))</f>
        <v/>
      </c>
      <c r="T148" s="14" t="str">
        <f t="shared" ca="1" si="37"/>
        <v/>
      </c>
      <c r="U148" s="15" t="str">
        <f t="shared" ca="1" si="41"/>
        <v/>
      </c>
      <c r="V148" s="14">
        <f t="shared" si="38"/>
        <v>143</v>
      </c>
      <c r="W148" s="14" t="str">
        <f t="shared" ca="1" si="42"/>
        <v/>
      </c>
      <c r="X148" s="14" t="str">
        <f>IF(Home!J148=0,"",Home!J148)</f>
        <v/>
      </c>
      <c r="Y148" s="16" t="str">
        <f t="shared" ca="1" si="46"/>
        <v/>
      </c>
      <c r="Z148" s="16" t="str">
        <f t="shared" ca="1" si="46"/>
        <v/>
      </c>
      <c r="AA148" s="16" t="str">
        <f t="shared" ca="1" si="46"/>
        <v/>
      </c>
      <c r="AB148" s="16" t="str">
        <f t="shared" ca="1" si="46"/>
        <v/>
      </c>
      <c r="AC148" s="16" t="str">
        <f t="shared" ca="1" si="39"/>
        <v/>
      </c>
      <c r="AD148" s="14" t="str">
        <f t="shared" ca="1" si="43"/>
        <v/>
      </c>
      <c r="AE148" s="17" t="str">
        <f t="shared" ca="1" si="44"/>
        <v/>
      </c>
      <c r="AF148" s="18" t="str">
        <f t="shared" ca="1" si="45"/>
        <v/>
      </c>
      <c r="AG148" s="12"/>
      <c r="AH148" s="19"/>
    </row>
    <row r="149" spans="1:34" s="10" customFormat="1" ht="15" customHeight="1" x14ac:dyDescent="0.2">
      <c r="A149" s="10">
        <f t="shared" si="34"/>
        <v>144</v>
      </c>
      <c r="B149" s="173" t="str">
        <f t="shared" ca="1" si="35"/>
        <v/>
      </c>
      <c r="C149" s="173"/>
      <c r="D149" s="173"/>
      <c r="E149" s="173"/>
      <c r="F149" s="173"/>
      <c r="G149" s="173"/>
      <c r="H149" s="177" t="str">
        <f t="shared" ca="1" si="31"/>
        <v/>
      </c>
      <c r="I149" s="177"/>
      <c r="J149" s="177"/>
      <c r="K149" s="177"/>
      <c r="L149" s="177"/>
      <c r="M149" s="177"/>
      <c r="N149" s="177"/>
      <c r="O149" s="177"/>
      <c r="P149" s="13">
        <f t="shared" si="36"/>
        <v>0</v>
      </c>
      <c r="Q149" s="8" t="str">
        <f t="shared" si="40"/>
        <v/>
      </c>
      <c r="R149" s="22">
        <v>144</v>
      </c>
      <c r="S149" s="14" t="str">
        <f ca="1">IF(LEFT(AG149,1)="G","",IF(LEFT(P149,1)="D","",IF(H149="","",COUNTIF($T$6:T149,T149))))</f>
        <v/>
      </c>
      <c r="T149" s="14" t="str">
        <f t="shared" ca="1" si="37"/>
        <v/>
      </c>
      <c r="U149" s="15" t="str">
        <f t="shared" ca="1" si="41"/>
        <v/>
      </c>
      <c r="V149" s="14">
        <f t="shared" si="38"/>
        <v>144</v>
      </c>
      <c r="W149" s="14" t="str">
        <f t="shared" ca="1" si="42"/>
        <v/>
      </c>
      <c r="X149" s="14" t="str">
        <f>IF(Home!J149=0,"",Home!J149)</f>
        <v/>
      </c>
      <c r="Y149" s="16" t="str">
        <f t="shared" ca="1" si="46"/>
        <v/>
      </c>
      <c r="Z149" s="16" t="str">
        <f t="shared" ca="1" si="46"/>
        <v/>
      </c>
      <c r="AA149" s="16" t="str">
        <f t="shared" ca="1" si="46"/>
        <v/>
      </c>
      <c r="AB149" s="16" t="str">
        <f t="shared" ca="1" si="46"/>
        <v/>
      </c>
      <c r="AC149" s="16" t="str">
        <f t="shared" ca="1" si="39"/>
        <v/>
      </c>
      <c r="AD149" s="14" t="str">
        <f t="shared" ca="1" si="43"/>
        <v/>
      </c>
      <c r="AE149" s="17" t="str">
        <f t="shared" ca="1" si="44"/>
        <v/>
      </c>
      <c r="AF149" s="18" t="str">
        <f t="shared" ca="1" si="45"/>
        <v/>
      </c>
      <c r="AG149" s="12"/>
      <c r="AH149" s="19"/>
    </row>
    <row r="150" spans="1:34" s="10" customFormat="1" ht="15" customHeight="1" x14ac:dyDescent="0.2">
      <c r="A150" s="10">
        <f t="shared" si="34"/>
        <v>145</v>
      </c>
      <c r="B150" s="173" t="str">
        <f t="shared" ca="1" si="35"/>
        <v/>
      </c>
      <c r="C150" s="173"/>
      <c r="D150" s="173"/>
      <c r="E150" s="173"/>
      <c r="F150" s="173"/>
      <c r="G150" s="173"/>
      <c r="H150" s="177" t="str">
        <f t="shared" ca="1" si="31"/>
        <v/>
      </c>
      <c r="I150" s="177"/>
      <c r="J150" s="177"/>
      <c r="K150" s="177"/>
      <c r="L150" s="177"/>
      <c r="M150" s="177"/>
      <c r="N150" s="177"/>
      <c r="O150" s="177"/>
      <c r="P150" s="13">
        <f t="shared" si="36"/>
        <v>0</v>
      </c>
      <c r="Q150" s="8" t="str">
        <f t="shared" si="40"/>
        <v/>
      </c>
      <c r="R150" s="22">
        <v>145</v>
      </c>
      <c r="S150" s="14" t="str">
        <f ca="1">IF(LEFT(AG150,1)="G","",IF(LEFT(P150,1)="D","",IF(H150="","",COUNTIF($T$6:T150,T150))))</f>
        <v/>
      </c>
      <c r="T150" s="14" t="str">
        <f t="shared" ca="1" si="37"/>
        <v/>
      </c>
      <c r="U150" s="15" t="str">
        <f t="shared" ca="1" si="41"/>
        <v/>
      </c>
      <c r="V150" s="14">
        <f t="shared" si="38"/>
        <v>145</v>
      </c>
      <c r="W150" s="14" t="str">
        <f t="shared" ca="1" si="42"/>
        <v/>
      </c>
      <c r="X150" s="14" t="str">
        <f>IF(Home!J150=0,"",Home!J150)</f>
        <v/>
      </c>
      <c r="Y150" s="16" t="str">
        <f t="shared" ca="1" si="46"/>
        <v/>
      </c>
      <c r="Z150" s="16" t="str">
        <f t="shared" ca="1" si="46"/>
        <v/>
      </c>
      <c r="AA150" s="16" t="str">
        <f t="shared" ca="1" si="46"/>
        <v/>
      </c>
      <c r="AB150" s="16" t="str">
        <f t="shared" ca="1" si="46"/>
        <v/>
      </c>
      <c r="AC150" s="16" t="str">
        <f t="shared" ca="1" si="39"/>
        <v/>
      </c>
      <c r="AD150" s="14" t="str">
        <f t="shared" ca="1" si="43"/>
        <v/>
      </c>
      <c r="AE150" s="17" t="str">
        <f t="shared" ca="1" si="44"/>
        <v/>
      </c>
      <c r="AF150" s="18" t="str">
        <f t="shared" ca="1" si="45"/>
        <v/>
      </c>
      <c r="AG150" s="12"/>
      <c r="AH150" s="19"/>
    </row>
    <row r="151" spans="1:34" s="10" customFormat="1" ht="15" customHeight="1" x14ac:dyDescent="0.2">
      <c r="A151" s="10">
        <f t="shared" si="34"/>
        <v>146</v>
      </c>
      <c r="B151" s="173" t="str">
        <f t="shared" ca="1" si="35"/>
        <v/>
      </c>
      <c r="C151" s="173"/>
      <c r="D151" s="173"/>
      <c r="E151" s="173"/>
      <c r="F151" s="173"/>
      <c r="G151" s="173"/>
      <c r="H151" s="177" t="str">
        <f t="shared" ca="1" si="31"/>
        <v/>
      </c>
      <c r="I151" s="177"/>
      <c r="J151" s="177"/>
      <c r="K151" s="177"/>
      <c r="L151" s="177"/>
      <c r="M151" s="177"/>
      <c r="N151" s="177"/>
      <c r="O151" s="177"/>
      <c r="P151" s="13">
        <f t="shared" si="36"/>
        <v>0</v>
      </c>
      <c r="Q151" s="8" t="str">
        <f t="shared" si="40"/>
        <v/>
      </c>
      <c r="R151" s="22">
        <v>146</v>
      </c>
      <c r="S151" s="14" t="str">
        <f ca="1">IF(LEFT(AG151,1)="G","",IF(LEFT(P151,1)="D","",IF(H151="","",COUNTIF($T$6:T151,T151))))</f>
        <v/>
      </c>
      <c r="T151" s="14" t="str">
        <f t="shared" ca="1" si="37"/>
        <v/>
      </c>
      <c r="U151" s="15" t="str">
        <f t="shared" ca="1" si="41"/>
        <v/>
      </c>
      <c r="V151" s="14">
        <f t="shared" si="38"/>
        <v>146</v>
      </c>
      <c r="W151" s="14" t="str">
        <f t="shared" ca="1" si="42"/>
        <v/>
      </c>
      <c r="X151" s="14" t="str">
        <f>IF(Home!J151=0,"",Home!J151)</f>
        <v/>
      </c>
      <c r="Y151" s="16" t="str">
        <f t="shared" ca="1" si="46"/>
        <v/>
      </c>
      <c r="Z151" s="16" t="str">
        <f t="shared" ca="1" si="46"/>
        <v/>
      </c>
      <c r="AA151" s="16" t="str">
        <f t="shared" ca="1" si="46"/>
        <v/>
      </c>
      <c r="AB151" s="16" t="str">
        <f t="shared" ca="1" si="46"/>
        <v/>
      </c>
      <c r="AC151" s="16" t="str">
        <f t="shared" ca="1" si="39"/>
        <v/>
      </c>
      <c r="AD151" s="14" t="str">
        <f t="shared" ca="1" si="43"/>
        <v/>
      </c>
      <c r="AE151" s="17" t="str">
        <f t="shared" ca="1" si="44"/>
        <v/>
      </c>
      <c r="AF151" s="18" t="str">
        <f t="shared" ca="1" si="45"/>
        <v/>
      </c>
      <c r="AG151" s="12"/>
      <c r="AH151" s="19"/>
    </row>
    <row r="152" spans="1:34" s="10" customFormat="1" ht="15" customHeight="1" x14ac:dyDescent="0.2">
      <c r="A152" s="10">
        <f t="shared" si="34"/>
        <v>147</v>
      </c>
      <c r="B152" s="173" t="str">
        <f t="shared" ca="1" si="35"/>
        <v/>
      </c>
      <c r="C152" s="173"/>
      <c r="D152" s="173"/>
      <c r="E152" s="173"/>
      <c r="F152" s="173"/>
      <c r="G152" s="173"/>
      <c r="H152" s="177" t="str">
        <f t="shared" ca="1" si="31"/>
        <v/>
      </c>
      <c r="I152" s="177"/>
      <c r="J152" s="177"/>
      <c r="K152" s="177"/>
      <c r="L152" s="177"/>
      <c r="M152" s="177"/>
      <c r="N152" s="177"/>
      <c r="O152" s="177"/>
      <c r="P152" s="13">
        <f t="shared" si="36"/>
        <v>0</v>
      </c>
      <c r="Q152" s="8" t="str">
        <f t="shared" si="40"/>
        <v/>
      </c>
      <c r="R152" s="22">
        <v>147</v>
      </c>
      <c r="S152" s="14" t="str">
        <f ca="1">IF(LEFT(AG152,1)="G","",IF(LEFT(P152,1)="D","",IF(H152="","",COUNTIF($T$6:T152,T152))))</f>
        <v/>
      </c>
      <c r="T152" s="14" t="str">
        <f t="shared" ca="1" si="37"/>
        <v/>
      </c>
      <c r="U152" s="15" t="str">
        <f t="shared" ca="1" si="41"/>
        <v/>
      </c>
      <c r="V152" s="14">
        <f t="shared" si="38"/>
        <v>147</v>
      </c>
      <c r="W152" s="14" t="str">
        <f t="shared" ca="1" si="42"/>
        <v/>
      </c>
      <c r="X152" s="14" t="str">
        <f>IF(Home!J152=0,"",Home!J152)</f>
        <v/>
      </c>
      <c r="Y152" s="16" t="str">
        <f t="shared" ca="1" si="46"/>
        <v/>
      </c>
      <c r="Z152" s="16" t="str">
        <f t="shared" ca="1" si="46"/>
        <v/>
      </c>
      <c r="AA152" s="16" t="str">
        <f t="shared" ca="1" si="46"/>
        <v/>
      </c>
      <c r="AB152" s="16" t="str">
        <f t="shared" ca="1" si="46"/>
        <v/>
      </c>
      <c r="AC152" s="16" t="str">
        <f t="shared" ca="1" si="39"/>
        <v/>
      </c>
      <c r="AD152" s="14" t="str">
        <f t="shared" ca="1" si="43"/>
        <v/>
      </c>
      <c r="AE152" s="17" t="str">
        <f t="shared" ca="1" si="44"/>
        <v/>
      </c>
      <c r="AF152" s="18" t="str">
        <f t="shared" ca="1" si="45"/>
        <v/>
      </c>
      <c r="AG152" s="12"/>
      <c r="AH152" s="19"/>
    </row>
    <row r="153" spans="1:34" s="10" customFormat="1" ht="15" customHeight="1" x14ac:dyDescent="0.2">
      <c r="A153" s="10">
        <f t="shared" si="34"/>
        <v>148</v>
      </c>
      <c r="B153" s="173" t="str">
        <f t="shared" ca="1" si="35"/>
        <v/>
      </c>
      <c r="C153" s="173"/>
      <c r="D153" s="173"/>
      <c r="E153" s="173"/>
      <c r="F153" s="173"/>
      <c r="G153" s="173"/>
      <c r="H153" s="177" t="str">
        <f t="shared" ca="1" si="31"/>
        <v/>
      </c>
      <c r="I153" s="177"/>
      <c r="J153" s="177"/>
      <c r="K153" s="177"/>
      <c r="L153" s="177"/>
      <c r="M153" s="177"/>
      <c r="N153" s="177"/>
      <c r="O153" s="177"/>
      <c r="P153" s="13">
        <f t="shared" si="36"/>
        <v>0</v>
      </c>
      <c r="Q153" s="8" t="str">
        <f t="shared" si="40"/>
        <v/>
      </c>
      <c r="R153" s="22">
        <v>148</v>
      </c>
      <c r="S153" s="14" t="str">
        <f ca="1">IF(LEFT(AG153,1)="G","",IF(LEFT(P153,1)="D","",IF(H153="","",COUNTIF($T$6:T153,T153))))</f>
        <v/>
      </c>
      <c r="T153" s="14" t="str">
        <f t="shared" ca="1" si="37"/>
        <v/>
      </c>
      <c r="U153" s="15" t="str">
        <f t="shared" ca="1" si="41"/>
        <v/>
      </c>
      <c r="V153" s="14">
        <f t="shared" si="38"/>
        <v>148</v>
      </c>
      <c r="W153" s="14" t="str">
        <f t="shared" ca="1" si="42"/>
        <v/>
      </c>
      <c r="X153" s="14" t="str">
        <f>IF(Home!J153=0,"",Home!J153)</f>
        <v/>
      </c>
      <c r="Y153" s="16" t="str">
        <f t="shared" ca="1" si="46"/>
        <v/>
      </c>
      <c r="Z153" s="16" t="str">
        <f t="shared" ca="1" si="46"/>
        <v/>
      </c>
      <c r="AA153" s="16" t="str">
        <f t="shared" ca="1" si="46"/>
        <v/>
      </c>
      <c r="AB153" s="16" t="str">
        <f t="shared" ca="1" si="46"/>
        <v/>
      </c>
      <c r="AC153" s="16" t="str">
        <f t="shared" ca="1" si="39"/>
        <v/>
      </c>
      <c r="AD153" s="14" t="str">
        <f t="shared" ca="1" si="43"/>
        <v/>
      </c>
      <c r="AE153" s="17" t="str">
        <f t="shared" ca="1" si="44"/>
        <v/>
      </c>
      <c r="AF153" s="18" t="str">
        <f t="shared" ca="1" si="45"/>
        <v/>
      </c>
      <c r="AG153" s="12"/>
      <c r="AH153" s="19"/>
    </row>
    <row r="154" spans="1:34" s="10" customFormat="1" ht="15" customHeight="1" x14ac:dyDescent="0.2">
      <c r="A154" s="10">
        <f t="shared" si="34"/>
        <v>149</v>
      </c>
      <c r="B154" s="173" t="str">
        <f t="shared" ca="1" si="35"/>
        <v/>
      </c>
      <c r="C154" s="173"/>
      <c r="D154" s="173"/>
      <c r="E154" s="173"/>
      <c r="F154" s="173"/>
      <c r="G154" s="173"/>
      <c r="H154" s="177" t="str">
        <f t="shared" ref="H154:H217" ca="1" si="47">IFERROR(VLOOKUP(AG154,INDIRECT($U$1),3,0),"")</f>
        <v/>
      </c>
      <c r="I154" s="177"/>
      <c r="J154" s="177"/>
      <c r="K154" s="177"/>
      <c r="L154" s="177"/>
      <c r="M154" s="177"/>
      <c r="N154" s="177"/>
      <c r="O154" s="177"/>
      <c r="P154" s="13">
        <f t="shared" si="36"/>
        <v>0</v>
      </c>
      <c r="Q154" s="8" t="str">
        <f t="shared" si="40"/>
        <v/>
      </c>
      <c r="R154" s="22">
        <v>149</v>
      </c>
      <c r="S154" s="14" t="str">
        <f ca="1">IF(LEFT(AG154,1)="G","",IF(LEFT(P154,1)="D","",IF(H154="","",COUNTIF($T$6:T154,T154))))</f>
        <v/>
      </c>
      <c r="T154" s="14" t="str">
        <f t="shared" ca="1" si="37"/>
        <v/>
      </c>
      <c r="U154" s="15" t="str">
        <f t="shared" ca="1" si="41"/>
        <v/>
      </c>
      <c r="V154" s="14">
        <f t="shared" si="38"/>
        <v>149</v>
      </c>
      <c r="W154" s="14" t="str">
        <f t="shared" ca="1" si="42"/>
        <v/>
      </c>
      <c r="X154" s="14" t="str">
        <f>IF(Home!J154=0,"",Home!J154)</f>
        <v/>
      </c>
      <c r="Y154" s="16" t="str">
        <f t="shared" ca="1" si="46"/>
        <v/>
      </c>
      <c r="Z154" s="16" t="str">
        <f t="shared" ca="1" si="46"/>
        <v/>
      </c>
      <c r="AA154" s="16" t="str">
        <f t="shared" ca="1" si="46"/>
        <v/>
      </c>
      <c r="AB154" s="16" t="str">
        <f t="shared" ca="1" si="46"/>
        <v/>
      </c>
      <c r="AC154" s="16" t="str">
        <f t="shared" ca="1" si="39"/>
        <v/>
      </c>
      <c r="AD154" s="14" t="str">
        <f t="shared" ca="1" si="43"/>
        <v/>
      </c>
      <c r="AE154" s="17" t="str">
        <f t="shared" ca="1" si="44"/>
        <v/>
      </c>
      <c r="AF154" s="18" t="str">
        <f t="shared" ca="1" si="45"/>
        <v/>
      </c>
      <c r="AG154" s="12"/>
      <c r="AH154" s="19"/>
    </row>
    <row r="155" spans="1:34" s="10" customFormat="1" ht="15" customHeight="1" x14ac:dyDescent="0.2">
      <c r="A155" s="10">
        <f t="shared" si="34"/>
        <v>150</v>
      </c>
      <c r="B155" s="173" t="str">
        <f t="shared" ca="1" si="35"/>
        <v/>
      </c>
      <c r="C155" s="173"/>
      <c r="D155" s="173"/>
      <c r="E155" s="173"/>
      <c r="F155" s="173"/>
      <c r="G155" s="173"/>
      <c r="H155" s="177" t="str">
        <f t="shared" ca="1" si="47"/>
        <v/>
      </c>
      <c r="I155" s="177"/>
      <c r="J155" s="177"/>
      <c r="K155" s="177"/>
      <c r="L155" s="177"/>
      <c r="M155" s="177"/>
      <c r="N155" s="177"/>
      <c r="O155" s="177"/>
      <c r="P155" s="13">
        <f t="shared" si="36"/>
        <v>0</v>
      </c>
      <c r="Q155" s="8" t="str">
        <f t="shared" si="40"/>
        <v/>
      </c>
      <c r="R155" s="22">
        <v>150</v>
      </c>
      <c r="S155" s="14" t="str">
        <f ca="1">IF(LEFT(AG155,1)="G","",IF(LEFT(P155,1)="D","",IF(H155="","",COUNTIF($T$6:T155,T155))))</f>
        <v/>
      </c>
      <c r="T155" s="14" t="str">
        <f t="shared" ca="1" si="37"/>
        <v/>
      </c>
      <c r="U155" s="15" t="str">
        <f t="shared" ca="1" si="41"/>
        <v/>
      </c>
      <c r="V155" s="14">
        <f t="shared" si="38"/>
        <v>150</v>
      </c>
      <c r="W155" s="14" t="str">
        <f t="shared" ca="1" si="42"/>
        <v/>
      </c>
      <c r="X155" s="14" t="str">
        <f>IF(Home!J155=0,"",Home!J155)</f>
        <v/>
      </c>
      <c r="Y155" s="16" t="str">
        <f t="shared" ca="1" si="46"/>
        <v/>
      </c>
      <c r="Z155" s="16" t="str">
        <f t="shared" ca="1" si="46"/>
        <v/>
      </c>
      <c r="AA155" s="16" t="str">
        <f t="shared" ca="1" si="46"/>
        <v/>
      </c>
      <c r="AB155" s="16" t="str">
        <f t="shared" ca="1" si="46"/>
        <v/>
      </c>
      <c r="AC155" s="16" t="str">
        <f t="shared" ca="1" si="39"/>
        <v/>
      </c>
      <c r="AD155" s="14" t="str">
        <f t="shared" ca="1" si="43"/>
        <v/>
      </c>
      <c r="AE155" s="17" t="str">
        <f t="shared" ca="1" si="44"/>
        <v/>
      </c>
      <c r="AF155" s="18" t="str">
        <f t="shared" ca="1" si="45"/>
        <v/>
      </c>
      <c r="AG155" s="12"/>
      <c r="AH155" s="19"/>
    </row>
    <row r="156" spans="1:34" s="10" customFormat="1" ht="15" customHeight="1" x14ac:dyDescent="0.2">
      <c r="A156" s="10">
        <f t="shared" si="34"/>
        <v>151</v>
      </c>
      <c r="B156" s="173" t="str">
        <f t="shared" ca="1" si="35"/>
        <v/>
      </c>
      <c r="C156" s="173"/>
      <c r="D156" s="173"/>
      <c r="E156" s="173"/>
      <c r="F156" s="173"/>
      <c r="G156" s="173"/>
      <c r="H156" s="177" t="str">
        <f t="shared" ca="1" si="47"/>
        <v/>
      </c>
      <c r="I156" s="177"/>
      <c r="J156" s="177"/>
      <c r="K156" s="177"/>
      <c r="L156" s="177"/>
      <c r="M156" s="177"/>
      <c r="N156" s="177"/>
      <c r="O156" s="177"/>
      <c r="P156" s="13">
        <f t="shared" si="36"/>
        <v>0</v>
      </c>
      <c r="Q156" s="8" t="str">
        <f t="shared" si="40"/>
        <v/>
      </c>
      <c r="R156" s="22">
        <v>151</v>
      </c>
      <c r="S156" s="14" t="str">
        <f ca="1">IF(LEFT(AG156,1)="G","",IF(LEFT(P156,1)="D","",IF(H156="","",COUNTIF($T$6:T156,T156))))</f>
        <v/>
      </c>
      <c r="T156" s="14" t="str">
        <f t="shared" ca="1" si="37"/>
        <v/>
      </c>
      <c r="U156" s="15" t="str">
        <f t="shared" ca="1" si="41"/>
        <v/>
      </c>
      <c r="V156" s="14">
        <f t="shared" si="38"/>
        <v>151</v>
      </c>
      <c r="W156" s="14" t="str">
        <f t="shared" ca="1" si="42"/>
        <v/>
      </c>
      <c r="X156" s="14" t="str">
        <f>IF(Home!J156=0,"",Home!J156)</f>
        <v/>
      </c>
      <c r="Y156" s="16" t="str">
        <f t="shared" ca="1" si="46"/>
        <v/>
      </c>
      <c r="Z156" s="16" t="str">
        <f t="shared" ca="1" si="46"/>
        <v/>
      </c>
      <c r="AA156" s="16" t="str">
        <f t="shared" ca="1" si="46"/>
        <v/>
      </c>
      <c r="AB156" s="16" t="str">
        <f t="shared" ca="1" si="46"/>
        <v/>
      </c>
      <c r="AC156" s="16" t="str">
        <f t="shared" ca="1" si="39"/>
        <v/>
      </c>
      <c r="AD156" s="14" t="str">
        <f t="shared" ca="1" si="43"/>
        <v/>
      </c>
      <c r="AE156" s="17" t="str">
        <f t="shared" ca="1" si="44"/>
        <v/>
      </c>
      <c r="AF156" s="18" t="str">
        <f t="shared" ca="1" si="45"/>
        <v/>
      </c>
      <c r="AG156" s="12"/>
      <c r="AH156" s="19"/>
    </row>
    <row r="157" spans="1:34" s="10" customFormat="1" ht="15" customHeight="1" x14ac:dyDescent="0.2">
      <c r="A157" s="10">
        <f t="shared" si="34"/>
        <v>152</v>
      </c>
      <c r="B157" s="173" t="str">
        <f t="shared" ca="1" si="35"/>
        <v/>
      </c>
      <c r="C157" s="173"/>
      <c r="D157" s="173"/>
      <c r="E157" s="173"/>
      <c r="F157" s="173"/>
      <c r="G157" s="173"/>
      <c r="H157" s="177" t="str">
        <f t="shared" ca="1" si="47"/>
        <v/>
      </c>
      <c r="I157" s="177"/>
      <c r="J157" s="177"/>
      <c r="K157" s="177"/>
      <c r="L157" s="177"/>
      <c r="M157" s="177"/>
      <c r="N157" s="177"/>
      <c r="O157" s="177"/>
      <c r="P157" s="13">
        <f t="shared" si="36"/>
        <v>0</v>
      </c>
      <c r="Q157" s="8" t="str">
        <f t="shared" si="40"/>
        <v/>
      </c>
      <c r="R157" s="22">
        <v>152</v>
      </c>
      <c r="S157" s="14" t="str">
        <f ca="1">IF(LEFT(AG157,1)="G","",IF(LEFT(P157,1)="D","",IF(H157="","",COUNTIF($T$6:T157,T157))))</f>
        <v/>
      </c>
      <c r="T157" s="14" t="str">
        <f t="shared" ca="1" si="37"/>
        <v/>
      </c>
      <c r="U157" s="15" t="str">
        <f t="shared" ca="1" si="41"/>
        <v/>
      </c>
      <c r="V157" s="14">
        <f t="shared" si="38"/>
        <v>152</v>
      </c>
      <c r="W157" s="14" t="str">
        <f t="shared" ca="1" si="42"/>
        <v/>
      </c>
      <c r="X157" s="14" t="str">
        <f>IF(Home!J157=0,"",Home!J157)</f>
        <v/>
      </c>
      <c r="Y157" s="16" t="str">
        <f t="shared" ca="1" si="46"/>
        <v/>
      </c>
      <c r="Z157" s="16" t="str">
        <f t="shared" ca="1" si="46"/>
        <v/>
      </c>
      <c r="AA157" s="16" t="str">
        <f t="shared" ca="1" si="46"/>
        <v/>
      </c>
      <c r="AB157" s="16" t="str">
        <f t="shared" ca="1" si="46"/>
        <v/>
      </c>
      <c r="AC157" s="16" t="str">
        <f t="shared" ca="1" si="39"/>
        <v/>
      </c>
      <c r="AD157" s="14" t="str">
        <f t="shared" ca="1" si="43"/>
        <v/>
      </c>
      <c r="AE157" s="17" t="str">
        <f t="shared" ca="1" si="44"/>
        <v/>
      </c>
      <c r="AF157" s="18" t="str">
        <f t="shared" ca="1" si="45"/>
        <v/>
      </c>
      <c r="AG157" s="12"/>
      <c r="AH157" s="19"/>
    </row>
    <row r="158" spans="1:34" s="10" customFormat="1" ht="15" customHeight="1" x14ac:dyDescent="0.2">
      <c r="A158" s="10">
        <f t="shared" si="34"/>
        <v>153</v>
      </c>
      <c r="B158" s="173" t="str">
        <f t="shared" ca="1" si="35"/>
        <v/>
      </c>
      <c r="C158" s="173"/>
      <c r="D158" s="173"/>
      <c r="E158" s="173"/>
      <c r="F158" s="173"/>
      <c r="G158" s="173"/>
      <c r="H158" s="177" t="str">
        <f t="shared" ca="1" si="47"/>
        <v/>
      </c>
      <c r="I158" s="177"/>
      <c r="J158" s="177"/>
      <c r="K158" s="177"/>
      <c r="L158" s="177"/>
      <c r="M158" s="177"/>
      <c r="N158" s="177"/>
      <c r="O158" s="177"/>
      <c r="P158" s="13">
        <f t="shared" si="36"/>
        <v>0</v>
      </c>
      <c r="Q158" s="8" t="str">
        <f t="shared" si="40"/>
        <v/>
      </c>
      <c r="R158" s="22">
        <v>153</v>
      </c>
      <c r="S158" s="14" t="str">
        <f ca="1">IF(LEFT(AG158,1)="G","",IF(LEFT(P158,1)="D","",IF(H158="","",COUNTIF($T$6:T158,T158))))</f>
        <v/>
      </c>
      <c r="T158" s="14" t="str">
        <f t="shared" ca="1" si="37"/>
        <v/>
      </c>
      <c r="U158" s="15" t="str">
        <f t="shared" ca="1" si="41"/>
        <v/>
      </c>
      <c r="V158" s="14">
        <f t="shared" si="38"/>
        <v>153</v>
      </c>
      <c r="W158" s="14" t="str">
        <f t="shared" ca="1" si="42"/>
        <v/>
      </c>
      <c r="X158" s="14" t="str">
        <f>IF(Home!J158=0,"",Home!J158)</f>
        <v/>
      </c>
      <c r="Y158" s="16" t="str">
        <f t="shared" ca="1" si="46"/>
        <v/>
      </c>
      <c r="Z158" s="16" t="str">
        <f t="shared" ca="1" si="46"/>
        <v/>
      </c>
      <c r="AA158" s="16" t="str">
        <f t="shared" ca="1" si="46"/>
        <v/>
      </c>
      <c r="AB158" s="16" t="str">
        <f t="shared" ca="1" si="46"/>
        <v/>
      </c>
      <c r="AC158" s="16" t="str">
        <f t="shared" ca="1" si="39"/>
        <v/>
      </c>
      <c r="AD158" s="14" t="str">
        <f t="shared" ca="1" si="43"/>
        <v/>
      </c>
      <c r="AE158" s="17" t="str">
        <f t="shared" ca="1" si="44"/>
        <v/>
      </c>
      <c r="AF158" s="18" t="str">
        <f t="shared" ca="1" si="45"/>
        <v/>
      </c>
      <c r="AG158" s="12"/>
      <c r="AH158" s="19"/>
    </row>
    <row r="159" spans="1:34" s="10" customFormat="1" ht="15" customHeight="1" x14ac:dyDescent="0.2">
      <c r="A159" s="10">
        <f t="shared" si="34"/>
        <v>154</v>
      </c>
      <c r="B159" s="173" t="str">
        <f t="shared" ca="1" si="35"/>
        <v/>
      </c>
      <c r="C159" s="173"/>
      <c r="D159" s="173"/>
      <c r="E159" s="173"/>
      <c r="F159" s="173"/>
      <c r="G159" s="173"/>
      <c r="H159" s="177" t="str">
        <f t="shared" ca="1" si="47"/>
        <v/>
      </c>
      <c r="I159" s="177"/>
      <c r="J159" s="177"/>
      <c r="K159" s="177"/>
      <c r="L159" s="177"/>
      <c r="M159" s="177"/>
      <c r="N159" s="177"/>
      <c r="O159" s="177"/>
      <c r="P159" s="13">
        <f t="shared" si="36"/>
        <v>0</v>
      </c>
      <c r="Q159" s="8" t="str">
        <f t="shared" si="40"/>
        <v/>
      </c>
      <c r="R159" s="22">
        <v>154</v>
      </c>
      <c r="S159" s="14" t="str">
        <f ca="1">IF(LEFT(AG159,1)="G","",IF(LEFT(P159,1)="D","",IF(H159="","",COUNTIF($T$6:T159,T159))))</f>
        <v/>
      </c>
      <c r="T159" s="14" t="str">
        <f t="shared" ca="1" si="37"/>
        <v/>
      </c>
      <c r="U159" s="15" t="str">
        <f t="shared" ca="1" si="41"/>
        <v/>
      </c>
      <c r="V159" s="14">
        <f t="shared" si="38"/>
        <v>154</v>
      </c>
      <c r="W159" s="14" t="str">
        <f t="shared" ca="1" si="42"/>
        <v/>
      </c>
      <c r="X159" s="14" t="str">
        <f>IF(Home!J159=0,"",Home!J159)</f>
        <v/>
      </c>
      <c r="Y159" s="16" t="str">
        <f t="shared" ca="1" si="46"/>
        <v/>
      </c>
      <c r="Z159" s="16" t="str">
        <f t="shared" ca="1" si="46"/>
        <v/>
      </c>
      <c r="AA159" s="16" t="str">
        <f t="shared" ca="1" si="46"/>
        <v/>
      </c>
      <c r="AB159" s="16" t="str">
        <f t="shared" ca="1" si="46"/>
        <v/>
      </c>
      <c r="AC159" s="16" t="str">
        <f t="shared" ca="1" si="39"/>
        <v/>
      </c>
      <c r="AD159" s="14" t="str">
        <f t="shared" ca="1" si="43"/>
        <v/>
      </c>
      <c r="AE159" s="17" t="str">
        <f t="shared" ca="1" si="44"/>
        <v/>
      </c>
      <c r="AF159" s="18" t="str">
        <f t="shared" ca="1" si="45"/>
        <v/>
      </c>
      <c r="AG159" s="12"/>
      <c r="AH159" s="19"/>
    </row>
    <row r="160" spans="1:34" s="10" customFormat="1" ht="15" customHeight="1" x14ac:dyDescent="0.2">
      <c r="A160" s="10">
        <f t="shared" si="34"/>
        <v>155</v>
      </c>
      <c r="B160" s="173" t="str">
        <f t="shared" ca="1" si="35"/>
        <v/>
      </c>
      <c r="C160" s="173"/>
      <c r="D160" s="173"/>
      <c r="E160" s="173"/>
      <c r="F160" s="173"/>
      <c r="G160" s="173"/>
      <c r="H160" s="177" t="str">
        <f t="shared" ca="1" si="47"/>
        <v/>
      </c>
      <c r="I160" s="177"/>
      <c r="J160" s="177"/>
      <c r="K160" s="177"/>
      <c r="L160" s="177"/>
      <c r="M160" s="177"/>
      <c r="N160" s="177"/>
      <c r="O160" s="177"/>
      <c r="P160" s="13">
        <f t="shared" si="36"/>
        <v>0</v>
      </c>
      <c r="Q160" s="8" t="str">
        <f t="shared" si="40"/>
        <v/>
      </c>
      <c r="R160" s="22">
        <v>155</v>
      </c>
      <c r="S160" s="14" t="str">
        <f ca="1">IF(LEFT(AG160,1)="G","",IF(LEFT(P160,1)="D","",IF(H160="","",COUNTIF($T$6:T160,T160))))</f>
        <v/>
      </c>
      <c r="T160" s="14" t="str">
        <f t="shared" ca="1" si="37"/>
        <v/>
      </c>
      <c r="U160" s="15" t="str">
        <f t="shared" ca="1" si="41"/>
        <v/>
      </c>
      <c r="V160" s="14">
        <f t="shared" si="38"/>
        <v>155</v>
      </c>
      <c r="W160" s="14" t="str">
        <f t="shared" ca="1" si="42"/>
        <v/>
      </c>
      <c r="X160" s="14" t="str">
        <f>IF(Home!J160=0,"",Home!J160)</f>
        <v/>
      </c>
      <c r="Y160" s="16" t="str">
        <f t="shared" ca="1" si="46"/>
        <v/>
      </c>
      <c r="Z160" s="16" t="str">
        <f t="shared" ca="1" si="46"/>
        <v/>
      </c>
      <c r="AA160" s="16" t="str">
        <f t="shared" ca="1" si="46"/>
        <v/>
      </c>
      <c r="AB160" s="16" t="str">
        <f t="shared" ca="1" si="46"/>
        <v/>
      </c>
      <c r="AC160" s="16" t="str">
        <f t="shared" ca="1" si="39"/>
        <v/>
      </c>
      <c r="AD160" s="14" t="str">
        <f t="shared" ca="1" si="43"/>
        <v/>
      </c>
      <c r="AE160" s="17" t="str">
        <f t="shared" ca="1" si="44"/>
        <v/>
      </c>
      <c r="AF160" s="18" t="str">
        <f t="shared" ca="1" si="45"/>
        <v/>
      </c>
      <c r="AG160" s="12"/>
      <c r="AH160" s="19"/>
    </row>
    <row r="161" spans="1:34" s="10" customFormat="1" ht="15" customHeight="1" x14ac:dyDescent="0.2">
      <c r="A161" s="10">
        <f t="shared" si="34"/>
        <v>156</v>
      </c>
      <c r="B161" s="173" t="str">
        <f t="shared" ca="1" si="35"/>
        <v/>
      </c>
      <c r="C161" s="173"/>
      <c r="D161" s="173"/>
      <c r="E161" s="173"/>
      <c r="F161" s="173"/>
      <c r="G161" s="173"/>
      <c r="H161" s="177" t="str">
        <f t="shared" ca="1" si="47"/>
        <v/>
      </c>
      <c r="I161" s="177"/>
      <c r="J161" s="177"/>
      <c r="K161" s="177"/>
      <c r="L161" s="177"/>
      <c r="M161" s="177"/>
      <c r="N161" s="177"/>
      <c r="O161" s="177"/>
      <c r="P161" s="13">
        <f t="shared" si="36"/>
        <v>0</v>
      </c>
      <c r="Q161" s="8" t="str">
        <f t="shared" si="40"/>
        <v/>
      </c>
      <c r="R161" s="22">
        <v>156</v>
      </c>
      <c r="S161" s="14" t="str">
        <f ca="1">IF(LEFT(AG161,1)="G","",IF(LEFT(P161,1)="D","",IF(H161="","",COUNTIF($T$6:T161,T161))))</f>
        <v/>
      </c>
      <c r="T161" s="14" t="str">
        <f t="shared" ca="1" si="37"/>
        <v/>
      </c>
      <c r="U161" s="15" t="str">
        <f t="shared" ca="1" si="41"/>
        <v/>
      </c>
      <c r="V161" s="14">
        <f t="shared" si="38"/>
        <v>156</v>
      </c>
      <c r="W161" s="14" t="str">
        <f t="shared" ca="1" si="42"/>
        <v/>
      </c>
      <c r="X161" s="14" t="str">
        <f>IF(Home!J161=0,"",Home!J161)</f>
        <v/>
      </c>
      <c r="Y161" s="16" t="str">
        <f t="shared" ca="1" si="46"/>
        <v/>
      </c>
      <c r="Z161" s="16" t="str">
        <f t="shared" ca="1" si="46"/>
        <v/>
      </c>
      <c r="AA161" s="16" t="str">
        <f t="shared" ca="1" si="46"/>
        <v/>
      </c>
      <c r="AB161" s="16" t="str">
        <f t="shared" ca="1" si="46"/>
        <v/>
      </c>
      <c r="AC161" s="16" t="str">
        <f t="shared" ca="1" si="39"/>
        <v/>
      </c>
      <c r="AD161" s="14" t="str">
        <f t="shared" ca="1" si="43"/>
        <v/>
      </c>
      <c r="AE161" s="17" t="str">
        <f t="shared" ca="1" si="44"/>
        <v/>
      </c>
      <c r="AF161" s="18" t="str">
        <f t="shared" ca="1" si="45"/>
        <v/>
      </c>
      <c r="AG161" s="12"/>
      <c r="AH161" s="19"/>
    </row>
    <row r="162" spans="1:34" s="10" customFormat="1" ht="15" customHeight="1" x14ac:dyDescent="0.2">
      <c r="A162" s="10">
        <f t="shared" si="34"/>
        <v>157</v>
      </c>
      <c r="B162" s="173" t="str">
        <f t="shared" ca="1" si="35"/>
        <v/>
      </c>
      <c r="C162" s="173"/>
      <c r="D162" s="173"/>
      <c r="E162" s="173"/>
      <c r="F162" s="173"/>
      <c r="G162" s="173"/>
      <c r="H162" s="177" t="str">
        <f t="shared" ca="1" si="47"/>
        <v/>
      </c>
      <c r="I162" s="177"/>
      <c r="J162" s="177"/>
      <c r="K162" s="177"/>
      <c r="L162" s="177"/>
      <c r="M162" s="177"/>
      <c r="N162" s="177"/>
      <c r="O162" s="177"/>
      <c r="P162" s="13">
        <f t="shared" si="36"/>
        <v>0</v>
      </c>
      <c r="Q162" s="8" t="str">
        <f t="shared" si="40"/>
        <v/>
      </c>
      <c r="R162" s="22">
        <v>157</v>
      </c>
      <c r="S162" s="14" t="str">
        <f ca="1">IF(LEFT(AG162,1)="G","",IF(LEFT(P162,1)="D","",IF(H162="","",COUNTIF($T$6:T162,T162))))</f>
        <v/>
      </c>
      <c r="T162" s="14" t="str">
        <f t="shared" ca="1" si="37"/>
        <v/>
      </c>
      <c r="U162" s="15" t="str">
        <f t="shared" ca="1" si="41"/>
        <v/>
      </c>
      <c r="V162" s="14">
        <f t="shared" si="38"/>
        <v>157</v>
      </c>
      <c r="W162" s="14" t="str">
        <f t="shared" ca="1" si="42"/>
        <v/>
      </c>
      <c r="X162" s="14" t="str">
        <f>IF(Home!J162=0,"",Home!J162)</f>
        <v/>
      </c>
      <c r="Y162" s="16" t="str">
        <f t="shared" ca="1" si="46"/>
        <v/>
      </c>
      <c r="Z162" s="16" t="str">
        <f t="shared" ca="1" si="46"/>
        <v/>
      </c>
      <c r="AA162" s="16" t="str">
        <f t="shared" ca="1" si="46"/>
        <v/>
      </c>
      <c r="AB162" s="16" t="str">
        <f t="shared" ca="1" si="46"/>
        <v/>
      </c>
      <c r="AC162" s="16" t="str">
        <f t="shared" ca="1" si="39"/>
        <v/>
      </c>
      <c r="AD162" s="14" t="str">
        <f t="shared" ca="1" si="43"/>
        <v/>
      </c>
      <c r="AE162" s="17" t="str">
        <f t="shared" ca="1" si="44"/>
        <v/>
      </c>
      <c r="AF162" s="18" t="str">
        <f t="shared" ca="1" si="45"/>
        <v/>
      </c>
      <c r="AG162" s="12"/>
      <c r="AH162" s="19"/>
    </row>
    <row r="163" spans="1:34" s="10" customFormat="1" ht="15" customHeight="1" x14ac:dyDescent="0.2">
      <c r="A163" s="10">
        <f t="shared" si="34"/>
        <v>158</v>
      </c>
      <c r="B163" s="173" t="str">
        <f t="shared" ca="1" si="35"/>
        <v/>
      </c>
      <c r="C163" s="173"/>
      <c r="D163" s="173"/>
      <c r="E163" s="173"/>
      <c r="F163" s="173"/>
      <c r="G163" s="173"/>
      <c r="H163" s="177" t="str">
        <f t="shared" ca="1" si="47"/>
        <v/>
      </c>
      <c r="I163" s="177"/>
      <c r="J163" s="177"/>
      <c r="K163" s="177"/>
      <c r="L163" s="177"/>
      <c r="M163" s="177"/>
      <c r="N163" s="177"/>
      <c r="O163" s="177"/>
      <c r="P163" s="13">
        <f t="shared" si="36"/>
        <v>0</v>
      </c>
      <c r="Q163" s="8" t="str">
        <f t="shared" si="40"/>
        <v/>
      </c>
      <c r="R163" s="22">
        <v>158</v>
      </c>
      <c r="S163" s="14" t="str">
        <f ca="1">IF(LEFT(AG163,1)="G","",IF(LEFT(P163,1)="D","",IF(H163="","",COUNTIF($T$6:T163,T163))))</f>
        <v/>
      </c>
      <c r="T163" s="14" t="str">
        <f t="shared" ca="1" si="37"/>
        <v/>
      </c>
      <c r="U163" s="15" t="str">
        <f t="shared" ca="1" si="41"/>
        <v/>
      </c>
      <c r="V163" s="14">
        <f t="shared" si="38"/>
        <v>158</v>
      </c>
      <c r="W163" s="14" t="str">
        <f t="shared" ca="1" si="42"/>
        <v/>
      </c>
      <c r="X163" s="14" t="str">
        <f>IF(Home!J163=0,"",Home!J163)</f>
        <v/>
      </c>
      <c r="Y163" s="16" t="str">
        <f t="shared" ca="1" si="46"/>
        <v/>
      </c>
      <c r="Z163" s="16" t="str">
        <f t="shared" ca="1" si="46"/>
        <v/>
      </c>
      <c r="AA163" s="16" t="str">
        <f t="shared" ca="1" si="46"/>
        <v/>
      </c>
      <c r="AB163" s="16" t="str">
        <f t="shared" ca="1" si="46"/>
        <v/>
      </c>
      <c r="AC163" s="16" t="str">
        <f t="shared" ca="1" si="39"/>
        <v/>
      </c>
      <c r="AD163" s="14" t="str">
        <f t="shared" ca="1" si="43"/>
        <v/>
      </c>
      <c r="AE163" s="17" t="str">
        <f t="shared" ca="1" si="44"/>
        <v/>
      </c>
      <c r="AF163" s="18" t="str">
        <f t="shared" ca="1" si="45"/>
        <v/>
      </c>
      <c r="AG163" s="12"/>
      <c r="AH163" s="19"/>
    </row>
    <row r="164" spans="1:34" s="10" customFormat="1" ht="15" customHeight="1" x14ac:dyDescent="0.2">
      <c r="A164" s="10">
        <f t="shared" si="34"/>
        <v>159</v>
      </c>
      <c r="B164" s="173" t="str">
        <f t="shared" ca="1" si="35"/>
        <v/>
      </c>
      <c r="C164" s="173"/>
      <c r="D164" s="173"/>
      <c r="E164" s="173"/>
      <c r="F164" s="173"/>
      <c r="G164" s="173"/>
      <c r="H164" s="177" t="str">
        <f t="shared" ca="1" si="47"/>
        <v/>
      </c>
      <c r="I164" s="177"/>
      <c r="J164" s="177"/>
      <c r="K164" s="177"/>
      <c r="L164" s="177"/>
      <c r="M164" s="177"/>
      <c r="N164" s="177"/>
      <c r="O164" s="177"/>
      <c r="P164" s="13">
        <f t="shared" si="36"/>
        <v>0</v>
      </c>
      <c r="Q164" s="8" t="str">
        <f t="shared" si="40"/>
        <v/>
      </c>
      <c r="R164" s="22">
        <v>159</v>
      </c>
      <c r="S164" s="14" t="str">
        <f ca="1">IF(LEFT(AG164,1)="G","",IF(LEFT(P164,1)="D","",IF(H164="","",COUNTIF($T$6:T164,T164))))</f>
        <v/>
      </c>
      <c r="T164" s="14" t="str">
        <f t="shared" ca="1" si="37"/>
        <v/>
      </c>
      <c r="U164" s="15" t="str">
        <f t="shared" ca="1" si="41"/>
        <v/>
      </c>
      <c r="V164" s="14">
        <f t="shared" si="38"/>
        <v>159</v>
      </c>
      <c r="W164" s="14" t="str">
        <f t="shared" ca="1" si="42"/>
        <v/>
      </c>
      <c r="X164" s="14" t="str">
        <f>IF(Home!J164=0,"",Home!J164)</f>
        <v/>
      </c>
      <c r="Y164" s="16" t="str">
        <f t="shared" ca="1" si="46"/>
        <v/>
      </c>
      <c r="Z164" s="16" t="str">
        <f t="shared" ca="1" si="46"/>
        <v/>
      </c>
      <c r="AA164" s="16" t="str">
        <f t="shared" ca="1" si="46"/>
        <v/>
      </c>
      <c r="AB164" s="16" t="str">
        <f t="shared" ca="1" si="46"/>
        <v/>
      </c>
      <c r="AC164" s="16" t="str">
        <f t="shared" ca="1" si="39"/>
        <v/>
      </c>
      <c r="AD164" s="14" t="str">
        <f t="shared" ca="1" si="43"/>
        <v/>
      </c>
      <c r="AE164" s="17" t="str">
        <f t="shared" ca="1" si="44"/>
        <v/>
      </c>
      <c r="AF164" s="18" t="str">
        <f t="shared" ca="1" si="45"/>
        <v/>
      </c>
      <c r="AG164" s="12"/>
      <c r="AH164" s="19"/>
    </row>
    <row r="165" spans="1:34" s="10" customFormat="1" ht="15" customHeight="1" x14ac:dyDescent="0.2">
      <c r="A165" s="10">
        <f t="shared" si="34"/>
        <v>160</v>
      </c>
      <c r="B165" s="173" t="str">
        <f t="shared" ca="1" si="35"/>
        <v/>
      </c>
      <c r="C165" s="173"/>
      <c r="D165" s="173"/>
      <c r="E165" s="173"/>
      <c r="F165" s="173"/>
      <c r="G165" s="173"/>
      <c r="H165" s="177" t="str">
        <f t="shared" ca="1" si="47"/>
        <v/>
      </c>
      <c r="I165" s="177"/>
      <c r="J165" s="177"/>
      <c r="K165" s="177"/>
      <c r="L165" s="177"/>
      <c r="M165" s="177"/>
      <c r="N165" s="177"/>
      <c r="O165" s="177"/>
      <c r="P165" s="13">
        <f t="shared" si="36"/>
        <v>0</v>
      </c>
      <c r="Q165" s="8" t="str">
        <f t="shared" si="40"/>
        <v/>
      </c>
      <c r="R165" s="22">
        <v>160</v>
      </c>
      <c r="S165" s="14" t="str">
        <f ca="1">IF(LEFT(AG165,1)="G","",IF(LEFT(P165,1)="D","",IF(H165="","",COUNTIF($T$6:T165,T165))))</f>
        <v/>
      </c>
      <c r="T165" s="14" t="str">
        <f t="shared" ca="1" si="37"/>
        <v/>
      </c>
      <c r="U165" s="15" t="str">
        <f t="shared" ca="1" si="41"/>
        <v/>
      </c>
      <c r="V165" s="14">
        <f t="shared" si="38"/>
        <v>160</v>
      </c>
      <c r="W165" s="14" t="str">
        <f t="shared" ca="1" si="42"/>
        <v/>
      </c>
      <c r="X165" s="14" t="str">
        <f>IF(Home!J165=0,"",Home!J165)</f>
        <v/>
      </c>
      <c r="Y165" s="16" t="str">
        <f t="shared" ca="1" si="46"/>
        <v/>
      </c>
      <c r="Z165" s="16" t="str">
        <f t="shared" ca="1" si="46"/>
        <v/>
      </c>
      <c r="AA165" s="16" t="str">
        <f t="shared" ca="1" si="46"/>
        <v/>
      </c>
      <c r="AB165" s="16" t="str">
        <f t="shared" ca="1" si="46"/>
        <v/>
      </c>
      <c r="AC165" s="16" t="str">
        <f t="shared" ca="1" si="39"/>
        <v/>
      </c>
      <c r="AD165" s="14" t="str">
        <f t="shared" ca="1" si="43"/>
        <v/>
      </c>
      <c r="AE165" s="17" t="str">
        <f t="shared" ca="1" si="44"/>
        <v/>
      </c>
      <c r="AF165" s="18" t="str">
        <f t="shared" ca="1" si="45"/>
        <v/>
      </c>
      <c r="AG165" s="12"/>
      <c r="AH165" s="19"/>
    </row>
    <row r="166" spans="1:34" s="10" customFormat="1" ht="15" customHeight="1" x14ac:dyDescent="0.2">
      <c r="A166" s="10">
        <f t="shared" si="34"/>
        <v>161</v>
      </c>
      <c r="B166" s="173" t="str">
        <f t="shared" ca="1" si="35"/>
        <v/>
      </c>
      <c r="C166" s="173"/>
      <c r="D166" s="173"/>
      <c r="E166" s="173"/>
      <c r="F166" s="173"/>
      <c r="G166" s="173"/>
      <c r="H166" s="177" t="str">
        <f t="shared" ca="1" si="47"/>
        <v/>
      </c>
      <c r="I166" s="177"/>
      <c r="J166" s="177"/>
      <c r="K166" s="177"/>
      <c r="L166" s="177"/>
      <c r="M166" s="177"/>
      <c r="N166" s="177"/>
      <c r="O166" s="177"/>
      <c r="P166" s="13">
        <f t="shared" si="36"/>
        <v>0</v>
      </c>
      <c r="Q166" s="8" t="str">
        <f t="shared" si="40"/>
        <v/>
      </c>
      <c r="R166" s="22">
        <v>161</v>
      </c>
      <c r="S166" s="14" t="str">
        <f ca="1">IF(LEFT(AG166,1)="G","",IF(LEFT(P166,1)="D","",IF(H166="","",COUNTIF($T$6:T166,T166))))</f>
        <v/>
      </c>
      <c r="T166" s="14" t="str">
        <f t="shared" ca="1" si="37"/>
        <v/>
      </c>
      <c r="U166" s="15" t="str">
        <f t="shared" ca="1" si="41"/>
        <v/>
      </c>
      <c r="V166" s="14">
        <f t="shared" si="38"/>
        <v>161</v>
      </c>
      <c r="W166" s="14" t="str">
        <f t="shared" ca="1" si="42"/>
        <v/>
      </c>
      <c r="X166" s="14" t="str">
        <f>IF(Home!J166=0,"",Home!J166)</f>
        <v/>
      </c>
      <c r="Y166" s="16" t="str">
        <f t="shared" ref="Y166:AB185" ca="1" si="48">IFERROR(VLOOKUP(CONCATENATE($X166,Y$5),$U$6:$V$255,2,0),"")</f>
        <v/>
      </c>
      <c r="Z166" s="16" t="str">
        <f t="shared" ca="1" si="48"/>
        <v/>
      </c>
      <c r="AA166" s="16" t="str">
        <f t="shared" ca="1" si="48"/>
        <v/>
      </c>
      <c r="AB166" s="16" t="str">
        <f t="shared" ca="1" si="48"/>
        <v/>
      </c>
      <c r="AC166" s="16" t="str">
        <f t="shared" ca="1" si="39"/>
        <v/>
      </c>
      <c r="AD166" s="14" t="str">
        <f t="shared" ca="1" si="43"/>
        <v/>
      </c>
      <c r="AE166" s="17" t="str">
        <f t="shared" ca="1" si="44"/>
        <v/>
      </c>
      <c r="AF166" s="18" t="str">
        <f t="shared" ca="1" si="45"/>
        <v/>
      </c>
      <c r="AG166" s="12"/>
      <c r="AH166" s="19"/>
    </row>
    <row r="167" spans="1:34" s="10" customFormat="1" ht="15" customHeight="1" x14ac:dyDescent="0.2">
      <c r="A167" s="10">
        <f t="shared" si="34"/>
        <v>162</v>
      </c>
      <c r="B167" s="173" t="str">
        <f t="shared" ca="1" si="35"/>
        <v/>
      </c>
      <c r="C167" s="173"/>
      <c r="D167" s="173"/>
      <c r="E167" s="173"/>
      <c r="F167" s="173"/>
      <c r="G167" s="173"/>
      <c r="H167" s="177" t="str">
        <f t="shared" ca="1" si="47"/>
        <v/>
      </c>
      <c r="I167" s="177"/>
      <c r="J167" s="177"/>
      <c r="K167" s="177"/>
      <c r="L167" s="177"/>
      <c r="M167" s="177"/>
      <c r="N167" s="177"/>
      <c r="O167" s="177"/>
      <c r="P167" s="13">
        <f t="shared" si="36"/>
        <v>0</v>
      </c>
      <c r="Q167" s="8" t="str">
        <f t="shared" si="40"/>
        <v/>
      </c>
      <c r="R167" s="22">
        <v>162</v>
      </c>
      <c r="S167" s="14" t="str">
        <f ca="1">IF(LEFT(AG167,1)="G","",IF(LEFT(P167,1)="D","",IF(H167="","",COUNTIF($T$6:T167,T167))))</f>
        <v/>
      </c>
      <c r="T167" s="14" t="str">
        <f t="shared" ca="1" si="37"/>
        <v/>
      </c>
      <c r="U167" s="15" t="str">
        <f t="shared" ca="1" si="41"/>
        <v/>
      </c>
      <c r="V167" s="14">
        <f t="shared" si="38"/>
        <v>162</v>
      </c>
      <c r="W167" s="14" t="str">
        <f t="shared" ca="1" si="42"/>
        <v/>
      </c>
      <c r="X167" s="14" t="str">
        <f>IF(Home!J167=0,"",Home!J167)</f>
        <v/>
      </c>
      <c r="Y167" s="16" t="str">
        <f t="shared" ca="1" si="48"/>
        <v/>
      </c>
      <c r="Z167" s="16" t="str">
        <f t="shared" ca="1" si="48"/>
        <v/>
      </c>
      <c r="AA167" s="16" t="str">
        <f t="shared" ca="1" si="48"/>
        <v/>
      </c>
      <c r="AB167" s="16" t="str">
        <f t="shared" ca="1" si="48"/>
        <v/>
      </c>
      <c r="AC167" s="16" t="str">
        <f t="shared" ca="1" si="39"/>
        <v/>
      </c>
      <c r="AD167" s="14" t="str">
        <f t="shared" ca="1" si="43"/>
        <v/>
      </c>
      <c r="AE167" s="17" t="str">
        <f t="shared" ca="1" si="44"/>
        <v/>
      </c>
      <c r="AF167" s="18" t="str">
        <f t="shared" ca="1" si="45"/>
        <v/>
      </c>
      <c r="AG167" s="12"/>
      <c r="AH167" s="19"/>
    </row>
    <row r="168" spans="1:34" s="10" customFormat="1" ht="15" customHeight="1" x14ac:dyDescent="0.2">
      <c r="A168" s="10">
        <f t="shared" si="34"/>
        <v>163</v>
      </c>
      <c r="B168" s="173" t="str">
        <f t="shared" ca="1" si="35"/>
        <v/>
      </c>
      <c r="C168" s="173"/>
      <c r="D168" s="173"/>
      <c r="E168" s="173"/>
      <c r="F168" s="173"/>
      <c r="G168" s="173"/>
      <c r="H168" s="177" t="str">
        <f t="shared" ca="1" si="47"/>
        <v/>
      </c>
      <c r="I168" s="177"/>
      <c r="J168" s="177"/>
      <c r="K168" s="177"/>
      <c r="L168" s="177"/>
      <c r="M168" s="177"/>
      <c r="N168" s="177"/>
      <c r="O168" s="177"/>
      <c r="P168" s="13">
        <f t="shared" si="36"/>
        <v>0</v>
      </c>
      <c r="Q168" s="8" t="str">
        <f t="shared" si="40"/>
        <v/>
      </c>
      <c r="R168" s="22">
        <v>163</v>
      </c>
      <c r="S168" s="14" t="str">
        <f ca="1">IF(LEFT(AG168,1)="G","",IF(LEFT(P168,1)="D","",IF(H168="","",COUNTIF($T$6:T168,T168))))</f>
        <v/>
      </c>
      <c r="T168" s="14" t="str">
        <f t="shared" ca="1" si="37"/>
        <v/>
      </c>
      <c r="U168" s="15" t="str">
        <f t="shared" ca="1" si="41"/>
        <v/>
      </c>
      <c r="V168" s="14">
        <f t="shared" si="38"/>
        <v>163</v>
      </c>
      <c r="W168" s="14" t="str">
        <f t="shared" ca="1" si="42"/>
        <v/>
      </c>
      <c r="X168" s="14" t="str">
        <f>IF(Home!J168=0,"",Home!J168)</f>
        <v/>
      </c>
      <c r="Y168" s="16" t="str">
        <f t="shared" ca="1" si="48"/>
        <v/>
      </c>
      <c r="Z168" s="16" t="str">
        <f t="shared" ca="1" si="48"/>
        <v/>
      </c>
      <c r="AA168" s="16" t="str">
        <f t="shared" ca="1" si="48"/>
        <v/>
      </c>
      <c r="AB168" s="16" t="str">
        <f t="shared" ca="1" si="48"/>
        <v/>
      </c>
      <c r="AC168" s="16" t="str">
        <f t="shared" ca="1" si="39"/>
        <v/>
      </c>
      <c r="AD168" s="14" t="str">
        <f t="shared" ca="1" si="43"/>
        <v/>
      </c>
      <c r="AE168" s="17" t="str">
        <f t="shared" ca="1" si="44"/>
        <v/>
      </c>
      <c r="AF168" s="18" t="str">
        <f t="shared" ca="1" si="45"/>
        <v/>
      </c>
      <c r="AG168" s="12"/>
      <c r="AH168" s="19"/>
    </row>
    <row r="169" spans="1:34" s="10" customFormat="1" ht="15" customHeight="1" x14ac:dyDescent="0.2">
      <c r="A169" s="10">
        <f t="shared" si="34"/>
        <v>164</v>
      </c>
      <c r="B169" s="173" t="str">
        <f t="shared" ca="1" si="35"/>
        <v/>
      </c>
      <c r="C169" s="173"/>
      <c r="D169" s="173"/>
      <c r="E169" s="173"/>
      <c r="F169" s="173"/>
      <c r="G169" s="173"/>
      <c r="H169" s="177" t="str">
        <f t="shared" ca="1" si="47"/>
        <v/>
      </c>
      <c r="I169" s="177"/>
      <c r="J169" s="177"/>
      <c r="K169" s="177"/>
      <c r="L169" s="177"/>
      <c r="M169" s="177"/>
      <c r="N169" s="177"/>
      <c r="O169" s="177"/>
      <c r="P169" s="13">
        <f t="shared" si="36"/>
        <v>0</v>
      </c>
      <c r="Q169" s="8" t="str">
        <f t="shared" si="40"/>
        <v/>
      </c>
      <c r="R169" s="22">
        <v>164</v>
      </c>
      <c r="S169" s="14" t="str">
        <f ca="1">IF(LEFT(AG169,1)="G","",IF(LEFT(P169,1)="D","",IF(H169="","",COUNTIF($T$6:T169,T169))))</f>
        <v/>
      </c>
      <c r="T169" s="14" t="str">
        <f t="shared" ca="1" si="37"/>
        <v/>
      </c>
      <c r="U169" s="15" t="str">
        <f t="shared" ca="1" si="41"/>
        <v/>
      </c>
      <c r="V169" s="14">
        <f t="shared" si="38"/>
        <v>164</v>
      </c>
      <c r="W169" s="14" t="str">
        <f t="shared" ca="1" si="42"/>
        <v/>
      </c>
      <c r="X169" s="14" t="str">
        <f>IF(Home!J169=0,"",Home!J169)</f>
        <v/>
      </c>
      <c r="Y169" s="16" t="str">
        <f t="shared" ca="1" si="48"/>
        <v/>
      </c>
      <c r="Z169" s="16" t="str">
        <f t="shared" ca="1" si="48"/>
        <v/>
      </c>
      <c r="AA169" s="16" t="str">
        <f t="shared" ca="1" si="48"/>
        <v/>
      </c>
      <c r="AB169" s="16" t="str">
        <f t="shared" ca="1" si="48"/>
        <v/>
      </c>
      <c r="AC169" s="16" t="str">
        <f t="shared" ca="1" si="39"/>
        <v/>
      </c>
      <c r="AD169" s="14" t="str">
        <f t="shared" ca="1" si="43"/>
        <v/>
      </c>
      <c r="AE169" s="17" t="str">
        <f t="shared" ca="1" si="44"/>
        <v/>
      </c>
      <c r="AF169" s="18" t="str">
        <f t="shared" ca="1" si="45"/>
        <v/>
      </c>
      <c r="AG169" s="12"/>
      <c r="AH169" s="19"/>
    </row>
    <row r="170" spans="1:34" s="10" customFormat="1" ht="15" customHeight="1" x14ac:dyDescent="0.2">
      <c r="A170" s="10">
        <f t="shared" si="34"/>
        <v>165</v>
      </c>
      <c r="B170" s="173" t="str">
        <f t="shared" ca="1" si="35"/>
        <v/>
      </c>
      <c r="C170" s="173"/>
      <c r="D170" s="173"/>
      <c r="E170" s="173"/>
      <c r="F170" s="173"/>
      <c r="G170" s="173"/>
      <c r="H170" s="177" t="str">
        <f t="shared" ca="1" si="47"/>
        <v/>
      </c>
      <c r="I170" s="177"/>
      <c r="J170" s="177"/>
      <c r="K170" s="177"/>
      <c r="L170" s="177"/>
      <c r="M170" s="177"/>
      <c r="N170" s="177"/>
      <c r="O170" s="177"/>
      <c r="P170" s="13">
        <f t="shared" si="36"/>
        <v>0</v>
      </c>
      <c r="Q170" s="8" t="str">
        <f t="shared" si="40"/>
        <v/>
      </c>
      <c r="R170" s="22">
        <v>165</v>
      </c>
      <c r="S170" s="14" t="str">
        <f ca="1">IF(LEFT(AG170,1)="G","",IF(LEFT(P170,1)="D","",IF(H170="","",COUNTIF($T$6:T170,T170))))</f>
        <v/>
      </c>
      <c r="T170" s="14" t="str">
        <f t="shared" ca="1" si="37"/>
        <v/>
      </c>
      <c r="U170" s="15" t="str">
        <f t="shared" ca="1" si="41"/>
        <v/>
      </c>
      <c r="V170" s="14">
        <f t="shared" si="38"/>
        <v>165</v>
      </c>
      <c r="W170" s="14" t="str">
        <f t="shared" ca="1" si="42"/>
        <v/>
      </c>
      <c r="X170" s="14" t="str">
        <f>IF(Home!J170=0,"",Home!J170)</f>
        <v/>
      </c>
      <c r="Y170" s="16" t="str">
        <f t="shared" ca="1" si="48"/>
        <v/>
      </c>
      <c r="Z170" s="16" t="str">
        <f t="shared" ca="1" si="48"/>
        <v/>
      </c>
      <c r="AA170" s="16" t="str">
        <f t="shared" ca="1" si="48"/>
        <v/>
      </c>
      <c r="AB170" s="16" t="str">
        <f t="shared" ca="1" si="48"/>
        <v/>
      </c>
      <c r="AC170" s="16" t="str">
        <f t="shared" ca="1" si="39"/>
        <v/>
      </c>
      <c r="AD170" s="14" t="str">
        <f t="shared" ca="1" si="43"/>
        <v/>
      </c>
      <c r="AE170" s="17" t="str">
        <f t="shared" ca="1" si="44"/>
        <v/>
      </c>
      <c r="AF170" s="18" t="str">
        <f t="shared" ca="1" si="45"/>
        <v/>
      </c>
      <c r="AG170" s="12"/>
      <c r="AH170" s="19"/>
    </row>
    <row r="171" spans="1:34" s="10" customFormat="1" ht="15" customHeight="1" x14ac:dyDescent="0.2">
      <c r="A171" s="10">
        <f t="shared" si="34"/>
        <v>166</v>
      </c>
      <c r="B171" s="173" t="str">
        <f t="shared" ca="1" si="35"/>
        <v/>
      </c>
      <c r="C171" s="173"/>
      <c r="D171" s="173"/>
      <c r="E171" s="173"/>
      <c r="F171" s="173"/>
      <c r="G171" s="173"/>
      <c r="H171" s="177" t="str">
        <f t="shared" ca="1" si="47"/>
        <v/>
      </c>
      <c r="I171" s="177"/>
      <c r="J171" s="177"/>
      <c r="K171" s="177"/>
      <c r="L171" s="177"/>
      <c r="M171" s="177"/>
      <c r="N171" s="177"/>
      <c r="O171" s="177"/>
      <c r="P171" s="13">
        <f t="shared" si="36"/>
        <v>0</v>
      </c>
      <c r="Q171" s="8" t="str">
        <f t="shared" si="40"/>
        <v/>
      </c>
      <c r="R171" s="22">
        <v>166</v>
      </c>
      <c r="S171" s="14" t="str">
        <f ca="1">IF(LEFT(AG171,1)="G","",IF(LEFT(P171,1)="D","",IF(H171="","",COUNTIF($T$6:T171,T171))))</f>
        <v/>
      </c>
      <c r="T171" s="14" t="str">
        <f t="shared" ca="1" si="37"/>
        <v/>
      </c>
      <c r="U171" s="15" t="str">
        <f t="shared" ca="1" si="41"/>
        <v/>
      </c>
      <c r="V171" s="14">
        <f t="shared" si="38"/>
        <v>166</v>
      </c>
      <c r="W171" s="14" t="str">
        <f t="shared" ca="1" si="42"/>
        <v/>
      </c>
      <c r="X171" s="14" t="str">
        <f>IF(Home!J171=0,"",Home!J171)</f>
        <v/>
      </c>
      <c r="Y171" s="16" t="str">
        <f t="shared" ca="1" si="48"/>
        <v/>
      </c>
      <c r="Z171" s="16" t="str">
        <f t="shared" ca="1" si="48"/>
        <v/>
      </c>
      <c r="AA171" s="16" t="str">
        <f t="shared" ca="1" si="48"/>
        <v/>
      </c>
      <c r="AB171" s="16" t="str">
        <f t="shared" ca="1" si="48"/>
        <v/>
      </c>
      <c r="AC171" s="16" t="str">
        <f t="shared" ca="1" si="39"/>
        <v/>
      </c>
      <c r="AD171" s="14" t="str">
        <f t="shared" ca="1" si="43"/>
        <v/>
      </c>
      <c r="AE171" s="17" t="str">
        <f t="shared" ca="1" si="44"/>
        <v/>
      </c>
      <c r="AF171" s="18" t="str">
        <f t="shared" ca="1" si="45"/>
        <v/>
      </c>
      <c r="AG171" s="12"/>
      <c r="AH171" s="19"/>
    </row>
    <row r="172" spans="1:34" s="10" customFormat="1" ht="15" customHeight="1" x14ac:dyDescent="0.2">
      <c r="A172" s="10">
        <f t="shared" si="34"/>
        <v>167</v>
      </c>
      <c r="B172" s="173" t="str">
        <f t="shared" ca="1" si="35"/>
        <v/>
      </c>
      <c r="C172" s="173"/>
      <c r="D172" s="173"/>
      <c r="E172" s="173"/>
      <c r="F172" s="173"/>
      <c r="G172" s="173"/>
      <c r="H172" s="177" t="str">
        <f t="shared" ca="1" si="47"/>
        <v/>
      </c>
      <c r="I172" s="177"/>
      <c r="J172" s="177"/>
      <c r="K172" s="177"/>
      <c r="L172" s="177"/>
      <c r="M172" s="177"/>
      <c r="N172" s="177"/>
      <c r="O172" s="177"/>
      <c r="P172" s="13">
        <f t="shared" si="36"/>
        <v>0</v>
      </c>
      <c r="Q172" s="8" t="str">
        <f t="shared" si="40"/>
        <v/>
      </c>
      <c r="R172" s="22">
        <v>167</v>
      </c>
      <c r="S172" s="14" t="str">
        <f ca="1">IF(LEFT(AG172,1)="G","",IF(LEFT(P172,1)="D","",IF(H172="","",COUNTIF($T$6:T172,T172))))</f>
        <v/>
      </c>
      <c r="T172" s="14" t="str">
        <f t="shared" ca="1" si="37"/>
        <v/>
      </c>
      <c r="U172" s="15" t="str">
        <f t="shared" ca="1" si="41"/>
        <v/>
      </c>
      <c r="V172" s="14">
        <f t="shared" si="38"/>
        <v>167</v>
      </c>
      <c r="W172" s="14" t="str">
        <f t="shared" ca="1" si="42"/>
        <v/>
      </c>
      <c r="X172" s="14" t="str">
        <f>IF(Home!J172=0,"",Home!J172)</f>
        <v/>
      </c>
      <c r="Y172" s="16" t="str">
        <f t="shared" ca="1" si="48"/>
        <v/>
      </c>
      <c r="Z172" s="16" t="str">
        <f t="shared" ca="1" si="48"/>
        <v/>
      </c>
      <c r="AA172" s="16" t="str">
        <f t="shared" ca="1" si="48"/>
        <v/>
      </c>
      <c r="AB172" s="16" t="str">
        <f t="shared" ca="1" si="48"/>
        <v/>
      </c>
      <c r="AC172" s="16" t="str">
        <f t="shared" ca="1" si="39"/>
        <v/>
      </c>
      <c r="AD172" s="14" t="str">
        <f t="shared" ca="1" si="43"/>
        <v/>
      </c>
      <c r="AE172" s="17" t="str">
        <f t="shared" ca="1" si="44"/>
        <v/>
      </c>
      <c r="AF172" s="18" t="str">
        <f t="shared" ca="1" si="45"/>
        <v/>
      </c>
      <c r="AG172" s="12"/>
      <c r="AH172" s="19"/>
    </row>
    <row r="173" spans="1:34" s="10" customFormat="1" ht="15" customHeight="1" x14ac:dyDescent="0.2">
      <c r="A173" s="10">
        <f t="shared" si="34"/>
        <v>168</v>
      </c>
      <c r="B173" s="173" t="str">
        <f t="shared" ca="1" si="35"/>
        <v/>
      </c>
      <c r="C173" s="173"/>
      <c r="D173" s="173"/>
      <c r="E173" s="173"/>
      <c r="F173" s="173"/>
      <c r="G173" s="173"/>
      <c r="H173" s="177" t="str">
        <f t="shared" ca="1" si="47"/>
        <v/>
      </c>
      <c r="I173" s="177"/>
      <c r="J173" s="177"/>
      <c r="K173" s="177"/>
      <c r="L173" s="177"/>
      <c r="M173" s="177"/>
      <c r="N173" s="177"/>
      <c r="O173" s="177"/>
      <c r="P173" s="13">
        <f t="shared" si="36"/>
        <v>0</v>
      </c>
      <c r="Q173" s="8" t="str">
        <f t="shared" si="40"/>
        <v/>
      </c>
      <c r="R173" s="22">
        <v>168</v>
      </c>
      <c r="S173" s="14" t="str">
        <f ca="1">IF(LEFT(AG173,1)="G","",IF(LEFT(P173,1)="D","",IF(H173="","",COUNTIF($T$6:T173,T173))))</f>
        <v/>
      </c>
      <c r="T173" s="14" t="str">
        <f t="shared" ca="1" si="37"/>
        <v/>
      </c>
      <c r="U173" s="15" t="str">
        <f t="shared" ca="1" si="41"/>
        <v/>
      </c>
      <c r="V173" s="14">
        <f t="shared" si="38"/>
        <v>168</v>
      </c>
      <c r="W173" s="14" t="str">
        <f t="shared" ca="1" si="42"/>
        <v/>
      </c>
      <c r="X173" s="14" t="str">
        <f>IF(Home!J173=0,"",Home!J173)</f>
        <v/>
      </c>
      <c r="Y173" s="16" t="str">
        <f t="shared" ca="1" si="48"/>
        <v/>
      </c>
      <c r="Z173" s="16" t="str">
        <f t="shared" ca="1" si="48"/>
        <v/>
      </c>
      <c r="AA173" s="16" t="str">
        <f t="shared" ca="1" si="48"/>
        <v/>
      </c>
      <c r="AB173" s="16" t="str">
        <f t="shared" ca="1" si="48"/>
        <v/>
      </c>
      <c r="AC173" s="16" t="str">
        <f t="shared" ca="1" si="39"/>
        <v/>
      </c>
      <c r="AD173" s="14" t="str">
        <f t="shared" ca="1" si="43"/>
        <v/>
      </c>
      <c r="AE173" s="17" t="str">
        <f t="shared" ca="1" si="44"/>
        <v/>
      </c>
      <c r="AF173" s="18" t="str">
        <f t="shared" ca="1" si="45"/>
        <v/>
      </c>
      <c r="AG173" s="12"/>
      <c r="AH173" s="19"/>
    </row>
    <row r="174" spans="1:34" s="10" customFormat="1" ht="15" customHeight="1" x14ac:dyDescent="0.2">
      <c r="A174" s="10">
        <f t="shared" si="34"/>
        <v>169</v>
      </c>
      <c r="B174" s="173" t="str">
        <f t="shared" ca="1" si="35"/>
        <v/>
      </c>
      <c r="C174" s="173"/>
      <c r="D174" s="173"/>
      <c r="E174" s="173"/>
      <c r="F174" s="173"/>
      <c r="G174" s="173"/>
      <c r="H174" s="177" t="str">
        <f t="shared" ca="1" si="47"/>
        <v/>
      </c>
      <c r="I174" s="177"/>
      <c r="J174" s="177"/>
      <c r="K174" s="177"/>
      <c r="L174" s="177"/>
      <c r="M174" s="177"/>
      <c r="N174" s="177"/>
      <c r="O174" s="177"/>
      <c r="P174" s="13">
        <f t="shared" si="36"/>
        <v>0</v>
      </c>
      <c r="Q174" s="8" t="str">
        <f t="shared" si="40"/>
        <v/>
      </c>
      <c r="R174" s="22">
        <v>169</v>
      </c>
      <c r="S174" s="14" t="str">
        <f ca="1">IF(LEFT(AG174,1)="G","",IF(LEFT(P174,1)="D","",IF(H174="","",COUNTIF($T$6:T174,T174))))</f>
        <v/>
      </c>
      <c r="T174" s="14" t="str">
        <f t="shared" ca="1" si="37"/>
        <v/>
      </c>
      <c r="U174" s="15" t="str">
        <f t="shared" ca="1" si="41"/>
        <v/>
      </c>
      <c r="V174" s="14">
        <f t="shared" si="38"/>
        <v>169</v>
      </c>
      <c r="W174" s="14" t="str">
        <f t="shared" ca="1" si="42"/>
        <v/>
      </c>
      <c r="X174" s="14" t="str">
        <f>IF(Home!J174=0,"",Home!J174)</f>
        <v/>
      </c>
      <c r="Y174" s="16" t="str">
        <f t="shared" ca="1" si="48"/>
        <v/>
      </c>
      <c r="Z174" s="16" t="str">
        <f t="shared" ca="1" si="48"/>
        <v/>
      </c>
      <c r="AA174" s="16" t="str">
        <f t="shared" ca="1" si="48"/>
        <v/>
      </c>
      <c r="AB174" s="16" t="str">
        <f t="shared" ca="1" si="48"/>
        <v/>
      </c>
      <c r="AC174" s="16" t="str">
        <f t="shared" ca="1" si="39"/>
        <v/>
      </c>
      <c r="AD174" s="14" t="str">
        <f t="shared" ca="1" si="43"/>
        <v/>
      </c>
      <c r="AE174" s="17" t="str">
        <f t="shared" ca="1" si="44"/>
        <v/>
      </c>
      <c r="AF174" s="18" t="str">
        <f t="shared" ca="1" si="45"/>
        <v/>
      </c>
      <c r="AG174" s="12"/>
      <c r="AH174" s="19"/>
    </row>
    <row r="175" spans="1:34" s="10" customFormat="1" ht="15" customHeight="1" x14ac:dyDescent="0.2">
      <c r="A175" s="10">
        <f t="shared" si="34"/>
        <v>170</v>
      </c>
      <c r="B175" s="173" t="str">
        <f t="shared" ca="1" si="35"/>
        <v/>
      </c>
      <c r="C175" s="173"/>
      <c r="D175" s="173"/>
      <c r="E175" s="173"/>
      <c r="F175" s="173"/>
      <c r="G175" s="173"/>
      <c r="H175" s="177" t="str">
        <f t="shared" ca="1" si="47"/>
        <v/>
      </c>
      <c r="I175" s="177"/>
      <c r="J175" s="177"/>
      <c r="K175" s="177"/>
      <c r="L175" s="177"/>
      <c r="M175" s="177"/>
      <c r="N175" s="177"/>
      <c r="O175" s="177"/>
      <c r="P175" s="13">
        <f t="shared" si="36"/>
        <v>0</v>
      </c>
      <c r="Q175" s="8" t="str">
        <f t="shared" si="40"/>
        <v/>
      </c>
      <c r="R175" s="22">
        <v>170</v>
      </c>
      <c r="S175" s="14" t="str">
        <f ca="1">IF(LEFT(AG175,1)="G","",IF(LEFT(P175,1)="D","",IF(H175="","",COUNTIF($T$6:T175,T175))))</f>
        <v/>
      </c>
      <c r="T175" s="14" t="str">
        <f t="shared" ca="1" si="37"/>
        <v/>
      </c>
      <c r="U175" s="15" t="str">
        <f t="shared" ca="1" si="41"/>
        <v/>
      </c>
      <c r="V175" s="14">
        <f t="shared" si="38"/>
        <v>170</v>
      </c>
      <c r="W175" s="14" t="str">
        <f t="shared" ca="1" si="42"/>
        <v/>
      </c>
      <c r="X175" s="14" t="str">
        <f>IF(Home!J175=0,"",Home!J175)</f>
        <v/>
      </c>
      <c r="Y175" s="16" t="str">
        <f t="shared" ca="1" si="48"/>
        <v/>
      </c>
      <c r="Z175" s="16" t="str">
        <f t="shared" ca="1" si="48"/>
        <v/>
      </c>
      <c r="AA175" s="16" t="str">
        <f t="shared" ca="1" si="48"/>
        <v/>
      </c>
      <c r="AB175" s="16" t="str">
        <f t="shared" ca="1" si="48"/>
        <v/>
      </c>
      <c r="AC175" s="16" t="str">
        <f t="shared" ca="1" si="39"/>
        <v/>
      </c>
      <c r="AD175" s="14" t="str">
        <f t="shared" ca="1" si="43"/>
        <v/>
      </c>
      <c r="AE175" s="17" t="str">
        <f t="shared" ca="1" si="44"/>
        <v/>
      </c>
      <c r="AF175" s="18" t="str">
        <f t="shared" ca="1" si="45"/>
        <v/>
      </c>
      <c r="AG175" s="12"/>
      <c r="AH175" s="19"/>
    </row>
    <row r="176" spans="1:34" s="10" customFormat="1" ht="15" customHeight="1" x14ac:dyDescent="0.2">
      <c r="A176" s="10">
        <f t="shared" si="34"/>
        <v>171</v>
      </c>
      <c r="B176" s="173" t="str">
        <f t="shared" ca="1" si="35"/>
        <v/>
      </c>
      <c r="C176" s="173"/>
      <c r="D176" s="173"/>
      <c r="E176" s="173"/>
      <c r="F176" s="173"/>
      <c r="G176" s="173"/>
      <c r="H176" s="177" t="str">
        <f t="shared" ca="1" si="47"/>
        <v/>
      </c>
      <c r="I176" s="177"/>
      <c r="J176" s="177"/>
      <c r="K176" s="177"/>
      <c r="L176" s="177"/>
      <c r="M176" s="177"/>
      <c r="N176" s="177"/>
      <c r="O176" s="177"/>
      <c r="P176" s="13">
        <f t="shared" si="36"/>
        <v>0</v>
      </c>
      <c r="Q176" s="8" t="str">
        <f t="shared" si="40"/>
        <v/>
      </c>
      <c r="R176" s="22">
        <v>171</v>
      </c>
      <c r="S176" s="14" t="str">
        <f ca="1">IF(LEFT(AG176,1)="G","",IF(LEFT(P176,1)="D","",IF(H176="","",COUNTIF($T$6:T176,T176))))</f>
        <v/>
      </c>
      <c r="T176" s="14" t="str">
        <f t="shared" ca="1" si="37"/>
        <v/>
      </c>
      <c r="U176" s="15" t="str">
        <f t="shared" ca="1" si="41"/>
        <v/>
      </c>
      <c r="V176" s="14">
        <f t="shared" si="38"/>
        <v>171</v>
      </c>
      <c r="W176" s="14" t="str">
        <f t="shared" ca="1" si="42"/>
        <v/>
      </c>
      <c r="X176" s="14" t="str">
        <f>IF(Home!J176=0,"",Home!J176)</f>
        <v/>
      </c>
      <c r="Y176" s="16" t="str">
        <f t="shared" ca="1" si="48"/>
        <v/>
      </c>
      <c r="Z176" s="16" t="str">
        <f t="shared" ca="1" si="48"/>
        <v/>
      </c>
      <c r="AA176" s="16" t="str">
        <f t="shared" ca="1" si="48"/>
        <v/>
      </c>
      <c r="AB176" s="16" t="str">
        <f t="shared" ca="1" si="48"/>
        <v/>
      </c>
      <c r="AC176" s="16" t="str">
        <f t="shared" ca="1" si="39"/>
        <v/>
      </c>
      <c r="AD176" s="14" t="str">
        <f t="shared" ca="1" si="43"/>
        <v/>
      </c>
      <c r="AE176" s="17" t="str">
        <f t="shared" ca="1" si="44"/>
        <v/>
      </c>
      <c r="AF176" s="18" t="str">
        <f t="shared" ca="1" si="45"/>
        <v/>
      </c>
      <c r="AG176" s="12"/>
      <c r="AH176" s="19"/>
    </row>
    <row r="177" spans="1:34" s="10" customFormat="1" ht="15" customHeight="1" x14ac:dyDescent="0.2">
      <c r="A177" s="10">
        <f t="shared" si="34"/>
        <v>172</v>
      </c>
      <c r="B177" s="173" t="str">
        <f t="shared" ca="1" si="35"/>
        <v/>
      </c>
      <c r="C177" s="173"/>
      <c r="D177" s="173"/>
      <c r="E177" s="173"/>
      <c r="F177" s="173"/>
      <c r="G177" s="173"/>
      <c r="H177" s="177" t="str">
        <f t="shared" ca="1" si="47"/>
        <v/>
      </c>
      <c r="I177" s="177"/>
      <c r="J177" s="177"/>
      <c r="K177" s="177"/>
      <c r="L177" s="177"/>
      <c r="M177" s="177"/>
      <c r="N177" s="177"/>
      <c r="O177" s="177"/>
      <c r="P177" s="13">
        <f t="shared" si="36"/>
        <v>0</v>
      </c>
      <c r="Q177" s="8" t="str">
        <f t="shared" si="40"/>
        <v/>
      </c>
      <c r="R177" s="22">
        <v>172</v>
      </c>
      <c r="S177" s="14" t="str">
        <f ca="1">IF(LEFT(AG177,1)="G","",IF(LEFT(P177,1)="D","",IF(H177="","",COUNTIF($T$6:T177,T177))))</f>
        <v/>
      </c>
      <c r="T177" s="14" t="str">
        <f t="shared" ca="1" si="37"/>
        <v/>
      </c>
      <c r="U177" s="15" t="str">
        <f t="shared" ca="1" si="41"/>
        <v/>
      </c>
      <c r="V177" s="14">
        <f t="shared" si="38"/>
        <v>172</v>
      </c>
      <c r="W177" s="14" t="str">
        <f t="shared" ca="1" si="42"/>
        <v/>
      </c>
      <c r="X177" s="14" t="str">
        <f>IF(Home!J177=0,"",Home!J177)</f>
        <v/>
      </c>
      <c r="Y177" s="16" t="str">
        <f t="shared" ca="1" si="48"/>
        <v/>
      </c>
      <c r="Z177" s="16" t="str">
        <f t="shared" ca="1" si="48"/>
        <v/>
      </c>
      <c r="AA177" s="16" t="str">
        <f t="shared" ca="1" si="48"/>
        <v/>
      </c>
      <c r="AB177" s="16" t="str">
        <f t="shared" ca="1" si="48"/>
        <v/>
      </c>
      <c r="AC177" s="16" t="str">
        <f t="shared" ca="1" si="39"/>
        <v/>
      </c>
      <c r="AD177" s="14" t="str">
        <f t="shared" ca="1" si="43"/>
        <v/>
      </c>
      <c r="AE177" s="17" t="str">
        <f t="shared" ca="1" si="44"/>
        <v/>
      </c>
      <c r="AF177" s="18" t="str">
        <f t="shared" ca="1" si="45"/>
        <v/>
      </c>
      <c r="AG177" s="12"/>
      <c r="AH177" s="19"/>
    </row>
    <row r="178" spans="1:34" s="10" customFormat="1" ht="15" customHeight="1" x14ac:dyDescent="0.2">
      <c r="A178" s="10">
        <f t="shared" si="34"/>
        <v>173</v>
      </c>
      <c r="B178" s="173" t="str">
        <f t="shared" ca="1" si="35"/>
        <v/>
      </c>
      <c r="C178" s="173"/>
      <c r="D178" s="173"/>
      <c r="E178" s="173"/>
      <c r="F178" s="173"/>
      <c r="G178" s="173"/>
      <c r="H178" s="177" t="str">
        <f t="shared" ca="1" si="47"/>
        <v/>
      </c>
      <c r="I178" s="177"/>
      <c r="J178" s="177"/>
      <c r="K178" s="177"/>
      <c r="L178" s="177"/>
      <c r="M178" s="177"/>
      <c r="N178" s="177"/>
      <c r="O178" s="177"/>
      <c r="P178" s="13">
        <f t="shared" si="36"/>
        <v>0</v>
      </c>
      <c r="Q178" s="8" t="str">
        <f t="shared" si="40"/>
        <v/>
      </c>
      <c r="R178" s="22">
        <v>173</v>
      </c>
      <c r="S178" s="14" t="str">
        <f ca="1">IF(LEFT(AG178,1)="G","",IF(LEFT(P178,1)="D","",IF(H178="","",COUNTIF($T$6:T178,T178))))</f>
        <v/>
      </c>
      <c r="T178" s="14" t="str">
        <f t="shared" ca="1" si="37"/>
        <v/>
      </c>
      <c r="U178" s="15" t="str">
        <f t="shared" ca="1" si="41"/>
        <v/>
      </c>
      <c r="V178" s="14">
        <f t="shared" si="38"/>
        <v>173</v>
      </c>
      <c r="W178" s="14" t="str">
        <f t="shared" ca="1" si="42"/>
        <v/>
      </c>
      <c r="X178" s="14" t="str">
        <f>IF(Home!J178=0,"",Home!J178)</f>
        <v/>
      </c>
      <c r="Y178" s="16" t="str">
        <f t="shared" ca="1" si="48"/>
        <v/>
      </c>
      <c r="Z178" s="16" t="str">
        <f t="shared" ca="1" si="48"/>
        <v/>
      </c>
      <c r="AA178" s="16" t="str">
        <f t="shared" ca="1" si="48"/>
        <v/>
      </c>
      <c r="AB178" s="16" t="str">
        <f t="shared" ca="1" si="48"/>
        <v/>
      </c>
      <c r="AC178" s="16" t="str">
        <f t="shared" ca="1" si="39"/>
        <v/>
      </c>
      <c r="AD178" s="14" t="str">
        <f t="shared" ca="1" si="43"/>
        <v/>
      </c>
      <c r="AE178" s="17" t="str">
        <f t="shared" ca="1" si="44"/>
        <v/>
      </c>
      <c r="AF178" s="18" t="str">
        <f t="shared" ca="1" si="45"/>
        <v/>
      </c>
      <c r="AG178" s="12"/>
      <c r="AH178" s="19"/>
    </row>
    <row r="179" spans="1:34" s="10" customFormat="1" ht="15" customHeight="1" x14ac:dyDescent="0.2">
      <c r="A179" s="10">
        <f t="shared" si="34"/>
        <v>174</v>
      </c>
      <c r="B179" s="173" t="str">
        <f t="shared" ca="1" si="35"/>
        <v/>
      </c>
      <c r="C179" s="173"/>
      <c r="D179" s="173"/>
      <c r="E179" s="173"/>
      <c r="F179" s="173"/>
      <c r="G179" s="173"/>
      <c r="H179" s="177" t="str">
        <f t="shared" ca="1" si="47"/>
        <v/>
      </c>
      <c r="I179" s="177"/>
      <c r="J179" s="177"/>
      <c r="K179" s="177"/>
      <c r="L179" s="177"/>
      <c r="M179" s="177"/>
      <c r="N179" s="177"/>
      <c r="O179" s="177"/>
      <c r="P179" s="13">
        <f t="shared" si="36"/>
        <v>0</v>
      </c>
      <c r="Q179" s="8" t="str">
        <f t="shared" si="40"/>
        <v/>
      </c>
      <c r="R179" s="22">
        <v>174</v>
      </c>
      <c r="S179" s="14" t="str">
        <f ca="1">IF(LEFT(AG179,1)="G","",IF(LEFT(P179,1)="D","",IF(H179="","",COUNTIF($T$6:T179,T179))))</f>
        <v/>
      </c>
      <c r="T179" s="14" t="str">
        <f t="shared" ca="1" si="37"/>
        <v/>
      </c>
      <c r="U179" s="15" t="str">
        <f t="shared" ca="1" si="41"/>
        <v/>
      </c>
      <c r="V179" s="14">
        <f t="shared" si="38"/>
        <v>174</v>
      </c>
      <c r="W179" s="14" t="str">
        <f t="shared" ca="1" si="42"/>
        <v/>
      </c>
      <c r="X179" s="14" t="str">
        <f>IF(Home!J179=0,"",Home!J179)</f>
        <v/>
      </c>
      <c r="Y179" s="16" t="str">
        <f t="shared" ca="1" si="48"/>
        <v/>
      </c>
      <c r="Z179" s="16" t="str">
        <f t="shared" ca="1" si="48"/>
        <v/>
      </c>
      <c r="AA179" s="16" t="str">
        <f t="shared" ca="1" si="48"/>
        <v/>
      </c>
      <c r="AB179" s="16" t="str">
        <f t="shared" ca="1" si="48"/>
        <v/>
      </c>
      <c r="AC179" s="16" t="str">
        <f t="shared" ca="1" si="39"/>
        <v/>
      </c>
      <c r="AD179" s="14" t="str">
        <f t="shared" ca="1" si="43"/>
        <v/>
      </c>
      <c r="AE179" s="17" t="str">
        <f t="shared" ca="1" si="44"/>
        <v/>
      </c>
      <c r="AF179" s="18" t="str">
        <f t="shared" ca="1" si="45"/>
        <v/>
      </c>
      <c r="AG179" s="12"/>
      <c r="AH179" s="19"/>
    </row>
    <row r="180" spans="1:34" s="10" customFormat="1" ht="15" customHeight="1" x14ac:dyDescent="0.2">
      <c r="A180" s="10">
        <f t="shared" si="34"/>
        <v>175</v>
      </c>
      <c r="B180" s="173" t="str">
        <f t="shared" ca="1" si="35"/>
        <v/>
      </c>
      <c r="C180" s="173"/>
      <c r="D180" s="173"/>
      <c r="E180" s="173"/>
      <c r="F180" s="173"/>
      <c r="G180" s="173"/>
      <c r="H180" s="177" t="str">
        <f t="shared" ca="1" si="47"/>
        <v/>
      </c>
      <c r="I180" s="177"/>
      <c r="J180" s="177"/>
      <c r="K180" s="177"/>
      <c r="L180" s="177"/>
      <c r="M180" s="177"/>
      <c r="N180" s="177"/>
      <c r="O180" s="177"/>
      <c r="P180" s="13">
        <f t="shared" si="36"/>
        <v>0</v>
      </c>
      <c r="Q180" s="8" t="str">
        <f t="shared" si="40"/>
        <v/>
      </c>
      <c r="R180" s="22">
        <v>175</v>
      </c>
      <c r="S180" s="14" t="str">
        <f ca="1">IF(LEFT(AG180,1)="G","",IF(LEFT(P180,1)="D","",IF(H180="","",COUNTIF($T$6:T180,T180))))</f>
        <v/>
      </c>
      <c r="T180" s="14" t="str">
        <f t="shared" ca="1" si="37"/>
        <v/>
      </c>
      <c r="U180" s="15" t="str">
        <f t="shared" ca="1" si="41"/>
        <v/>
      </c>
      <c r="V180" s="14">
        <f t="shared" si="38"/>
        <v>175</v>
      </c>
      <c r="W180" s="14" t="str">
        <f t="shared" ca="1" si="42"/>
        <v/>
      </c>
      <c r="X180" s="14" t="str">
        <f>IF(Home!J180=0,"",Home!J180)</f>
        <v/>
      </c>
      <c r="Y180" s="16" t="str">
        <f t="shared" ca="1" si="48"/>
        <v/>
      </c>
      <c r="Z180" s="16" t="str">
        <f t="shared" ca="1" si="48"/>
        <v/>
      </c>
      <c r="AA180" s="16" t="str">
        <f t="shared" ca="1" si="48"/>
        <v/>
      </c>
      <c r="AB180" s="16" t="str">
        <f t="shared" ca="1" si="48"/>
        <v/>
      </c>
      <c r="AC180" s="16" t="str">
        <f t="shared" ca="1" si="39"/>
        <v/>
      </c>
      <c r="AD180" s="14" t="str">
        <f t="shared" ca="1" si="43"/>
        <v/>
      </c>
      <c r="AE180" s="17" t="str">
        <f t="shared" ca="1" si="44"/>
        <v/>
      </c>
      <c r="AF180" s="18" t="str">
        <f t="shared" ca="1" si="45"/>
        <v/>
      </c>
      <c r="AG180" s="12"/>
      <c r="AH180" s="19"/>
    </row>
    <row r="181" spans="1:34" s="10" customFormat="1" ht="15" customHeight="1" x14ac:dyDescent="0.2">
      <c r="A181" s="10">
        <f t="shared" si="34"/>
        <v>176</v>
      </c>
      <c r="B181" s="173" t="str">
        <f t="shared" ca="1" si="35"/>
        <v/>
      </c>
      <c r="C181" s="173"/>
      <c r="D181" s="173"/>
      <c r="E181" s="173"/>
      <c r="F181" s="173"/>
      <c r="G181" s="173"/>
      <c r="H181" s="177" t="str">
        <f t="shared" ca="1" si="47"/>
        <v/>
      </c>
      <c r="I181" s="177"/>
      <c r="J181" s="177"/>
      <c r="K181" s="177"/>
      <c r="L181" s="177"/>
      <c r="M181" s="177"/>
      <c r="N181" s="177"/>
      <c r="O181" s="177"/>
      <c r="P181" s="13">
        <f t="shared" si="36"/>
        <v>0</v>
      </c>
      <c r="Q181" s="8" t="str">
        <f t="shared" si="40"/>
        <v/>
      </c>
      <c r="R181" s="22">
        <v>176</v>
      </c>
      <c r="S181" s="14" t="str">
        <f ca="1">IF(LEFT(AG181,1)="G","",IF(LEFT(P181,1)="D","",IF(H181="","",COUNTIF($T$6:T181,T181))))</f>
        <v/>
      </c>
      <c r="T181" s="14" t="str">
        <f t="shared" ca="1" si="37"/>
        <v/>
      </c>
      <c r="U181" s="15" t="str">
        <f t="shared" ca="1" si="41"/>
        <v/>
      </c>
      <c r="V181" s="14">
        <f t="shared" si="38"/>
        <v>176</v>
      </c>
      <c r="W181" s="14" t="str">
        <f t="shared" ca="1" si="42"/>
        <v/>
      </c>
      <c r="X181" s="14" t="str">
        <f>IF(Home!J181=0,"",Home!J181)</f>
        <v/>
      </c>
      <c r="Y181" s="16" t="str">
        <f t="shared" ca="1" si="48"/>
        <v/>
      </c>
      <c r="Z181" s="16" t="str">
        <f t="shared" ca="1" si="48"/>
        <v/>
      </c>
      <c r="AA181" s="16" t="str">
        <f t="shared" ca="1" si="48"/>
        <v/>
      </c>
      <c r="AB181" s="16" t="str">
        <f t="shared" ca="1" si="48"/>
        <v/>
      </c>
      <c r="AC181" s="16" t="str">
        <f t="shared" ca="1" si="39"/>
        <v/>
      </c>
      <c r="AD181" s="14" t="str">
        <f t="shared" ca="1" si="43"/>
        <v/>
      </c>
      <c r="AE181" s="17" t="str">
        <f t="shared" ca="1" si="44"/>
        <v/>
      </c>
      <c r="AF181" s="18" t="str">
        <f t="shared" ca="1" si="45"/>
        <v/>
      </c>
      <c r="AG181" s="12"/>
      <c r="AH181" s="19"/>
    </row>
    <row r="182" spans="1:34" s="10" customFormat="1" ht="15" customHeight="1" x14ac:dyDescent="0.2">
      <c r="A182" s="10">
        <f t="shared" si="34"/>
        <v>177</v>
      </c>
      <c r="B182" s="173" t="str">
        <f t="shared" ca="1" si="35"/>
        <v/>
      </c>
      <c r="C182" s="173"/>
      <c r="D182" s="173"/>
      <c r="E182" s="173"/>
      <c r="F182" s="173"/>
      <c r="G182" s="173"/>
      <c r="H182" s="177" t="str">
        <f t="shared" ca="1" si="47"/>
        <v/>
      </c>
      <c r="I182" s="177"/>
      <c r="J182" s="177"/>
      <c r="K182" s="177"/>
      <c r="L182" s="177"/>
      <c r="M182" s="177"/>
      <c r="N182" s="177"/>
      <c r="O182" s="177"/>
      <c r="P182" s="13">
        <f t="shared" si="36"/>
        <v>0</v>
      </c>
      <c r="Q182" s="8" t="str">
        <f t="shared" si="40"/>
        <v/>
      </c>
      <c r="R182" s="22">
        <v>177</v>
      </c>
      <c r="S182" s="14" t="str">
        <f ca="1">IF(LEFT(AG182,1)="G","",IF(LEFT(P182,1)="D","",IF(H182="","",COUNTIF($T$6:T182,T182))))</f>
        <v/>
      </c>
      <c r="T182" s="14" t="str">
        <f t="shared" ca="1" si="37"/>
        <v/>
      </c>
      <c r="U182" s="15" t="str">
        <f t="shared" ca="1" si="41"/>
        <v/>
      </c>
      <c r="V182" s="14">
        <f t="shared" si="38"/>
        <v>177</v>
      </c>
      <c r="W182" s="14" t="str">
        <f t="shared" ca="1" si="42"/>
        <v/>
      </c>
      <c r="X182" s="14" t="str">
        <f>IF(Home!J182=0,"",Home!J182)</f>
        <v/>
      </c>
      <c r="Y182" s="16" t="str">
        <f t="shared" ca="1" si="48"/>
        <v/>
      </c>
      <c r="Z182" s="16" t="str">
        <f t="shared" ca="1" si="48"/>
        <v/>
      </c>
      <c r="AA182" s="16" t="str">
        <f t="shared" ca="1" si="48"/>
        <v/>
      </c>
      <c r="AB182" s="16" t="str">
        <f t="shared" ca="1" si="48"/>
        <v/>
      </c>
      <c r="AC182" s="16" t="str">
        <f t="shared" ca="1" si="39"/>
        <v/>
      </c>
      <c r="AD182" s="14" t="str">
        <f t="shared" ca="1" si="43"/>
        <v/>
      </c>
      <c r="AE182" s="17" t="str">
        <f t="shared" ca="1" si="44"/>
        <v/>
      </c>
      <c r="AF182" s="18" t="str">
        <f t="shared" ca="1" si="45"/>
        <v/>
      </c>
      <c r="AG182" s="12"/>
      <c r="AH182" s="19"/>
    </row>
    <row r="183" spans="1:34" s="10" customFormat="1" ht="15" customHeight="1" x14ac:dyDescent="0.2">
      <c r="A183" s="10">
        <f t="shared" si="34"/>
        <v>178</v>
      </c>
      <c r="B183" s="173" t="str">
        <f t="shared" ca="1" si="35"/>
        <v/>
      </c>
      <c r="C183" s="173"/>
      <c r="D183" s="173"/>
      <c r="E183" s="173"/>
      <c r="F183" s="173"/>
      <c r="G183" s="173"/>
      <c r="H183" s="177" t="str">
        <f t="shared" ca="1" si="47"/>
        <v/>
      </c>
      <c r="I183" s="177"/>
      <c r="J183" s="177"/>
      <c r="K183" s="177"/>
      <c r="L183" s="177"/>
      <c r="M183" s="177"/>
      <c r="N183" s="177"/>
      <c r="O183" s="177"/>
      <c r="P183" s="13">
        <f t="shared" si="36"/>
        <v>0</v>
      </c>
      <c r="Q183" s="8" t="str">
        <f t="shared" si="40"/>
        <v/>
      </c>
      <c r="R183" s="22">
        <v>178</v>
      </c>
      <c r="S183" s="14" t="str">
        <f ca="1">IF(LEFT(AG183,1)="G","",IF(LEFT(P183,1)="D","",IF(H183="","",COUNTIF($T$6:T183,T183))))</f>
        <v/>
      </c>
      <c r="T183" s="14" t="str">
        <f t="shared" ca="1" si="37"/>
        <v/>
      </c>
      <c r="U183" s="15" t="str">
        <f t="shared" ca="1" si="41"/>
        <v/>
      </c>
      <c r="V183" s="14">
        <f t="shared" si="38"/>
        <v>178</v>
      </c>
      <c r="W183" s="14" t="str">
        <f t="shared" ca="1" si="42"/>
        <v/>
      </c>
      <c r="X183" s="14" t="str">
        <f>IF(Home!J183=0,"",Home!J183)</f>
        <v/>
      </c>
      <c r="Y183" s="16" t="str">
        <f t="shared" ca="1" si="48"/>
        <v/>
      </c>
      <c r="Z183" s="16" t="str">
        <f t="shared" ca="1" si="48"/>
        <v/>
      </c>
      <c r="AA183" s="16" t="str">
        <f t="shared" ca="1" si="48"/>
        <v/>
      </c>
      <c r="AB183" s="16" t="str">
        <f t="shared" ca="1" si="48"/>
        <v/>
      </c>
      <c r="AC183" s="16" t="str">
        <f t="shared" ca="1" si="39"/>
        <v/>
      </c>
      <c r="AD183" s="14" t="str">
        <f t="shared" ca="1" si="43"/>
        <v/>
      </c>
      <c r="AE183" s="17" t="str">
        <f t="shared" ca="1" si="44"/>
        <v/>
      </c>
      <c r="AF183" s="18" t="str">
        <f t="shared" ca="1" si="45"/>
        <v/>
      </c>
      <c r="AG183" s="12"/>
      <c r="AH183" s="19"/>
    </row>
    <row r="184" spans="1:34" s="10" customFormat="1" ht="15" customHeight="1" x14ac:dyDescent="0.2">
      <c r="A184" s="10">
        <f t="shared" si="34"/>
        <v>179</v>
      </c>
      <c r="B184" s="173" t="str">
        <f t="shared" ca="1" si="35"/>
        <v/>
      </c>
      <c r="C184" s="173"/>
      <c r="D184" s="173"/>
      <c r="E184" s="173"/>
      <c r="F184" s="173"/>
      <c r="G184" s="173"/>
      <c r="H184" s="177" t="str">
        <f t="shared" ca="1" si="47"/>
        <v/>
      </c>
      <c r="I184" s="177"/>
      <c r="J184" s="177"/>
      <c r="K184" s="177"/>
      <c r="L184" s="177"/>
      <c r="M184" s="177"/>
      <c r="N184" s="177"/>
      <c r="O184" s="177"/>
      <c r="P184" s="13">
        <f t="shared" si="36"/>
        <v>0</v>
      </c>
      <c r="Q184" s="8" t="str">
        <f t="shared" si="40"/>
        <v/>
      </c>
      <c r="R184" s="22">
        <v>179</v>
      </c>
      <c r="S184" s="14" t="str">
        <f ca="1">IF(LEFT(AG184,1)="G","",IF(LEFT(P184,1)="D","",IF(H184="","",COUNTIF($T$6:T184,T184))))</f>
        <v/>
      </c>
      <c r="T184" s="14" t="str">
        <f t="shared" ca="1" si="37"/>
        <v/>
      </c>
      <c r="U184" s="15" t="str">
        <f t="shared" ca="1" si="41"/>
        <v/>
      </c>
      <c r="V184" s="14">
        <f t="shared" si="38"/>
        <v>179</v>
      </c>
      <c r="W184" s="14" t="str">
        <f t="shared" ca="1" si="42"/>
        <v/>
      </c>
      <c r="X184" s="14" t="str">
        <f>IF(Home!J184=0,"",Home!J184)</f>
        <v/>
      </c>
      <c r="Y184" s="16" t="str">
        <f t="shared" ca="1" si="48"/>
        <v/>
      </c>
      <c r="Z184" s="16" t="str">
        <f t="shared" ca="1" si="48"/>
        <v/>
      </c>
      <c r="AA184" s="16" t="str">
        <f t="shared" ca="1" si="48"/>
        <v/>
      </c>
      <c r="AB184" s="16" t="str">
        <f t="shared" ca="1" si="48"/>
        <v/>
      </c>
      <c r="AC184" s="16" t="str">
        <f t="shared" ca="1" si="39"/>
        <v/>
      </c>
      <c r="AD184" s="14" t="str">
        <f t="shared" ca="1" si="43"/>
        <v/>
      </c>
      <c r="AE184" s="17" t="str">
        <f t="shared" ca="1" si="44"/>
        <v/>
      </c>
      <c r="AF184" s="18" t="str">
        <f t="shared" ca="1" si="45"/>
        <v/>
      </c>
      <c r="AG184" s="12"/>
      <c r="AH184" s="19"/>
    </row>
    <row r="185" spans="1:34" s="10" customFormat="1" ht="15" customHeight="1" x14ac:dyDescent="0.2">
      <c r="A185" s="10">
        <f t="shared" si="34"/>
        <v>180</v>
      </c>
      <c r="B185" s="173" t="str">
        <f t="shared" ca="1" si="35"/>
        <v/>
      </c>
      <c r="C185" s="173"/>
      <c r="D185" s="173"/>
      <c r="E185" s="173"/>
      <c r="F185" s="173"/>
      <c r="G185" s="173"/>
      <c r="H185" s="177" t="str">
        <f t="shared" ca="1" si="47"/>
        <v/>
      </c>
      <c r="I185" s="177"/>
      <c r="J185" s="177"/>
      <c r="K185" s="177"/>
      <c r="L185" s="177"/>
      <c r="M185" s="177"/>
      <c r="N185" s="177"/>
      <c r="O185" s="177"/>
      <c r="P185" s="13">
        <f t="shared" si="36"/>
        <v>0</v>
      </c>
      <c r="Q185" s="8" t="str">
        <f t="shared" si="40"/>
        <v/>
      </c>
      <c r="R185" s="22">
        <v>180</v>
      </c>
      <c r="S185" s="14" t="str">
        <f ca="1">IF(LEFT(AG185,1)="G","",IF(LEFT(P185,1)="D","",IF(H185="","",COUNTIF($T$6:T185,T185))))</f>
        <v/>
      </c>
      <c r="T185" s="14" t="str">
        <f t="shared" ca="1" si="37"/>
        <v/>
      </c>
      <c r="U185" s="15" t="str">
        <f t="shared" ca="1" si="41"/>
        <v/>
      </c>
      <c r="V185" s="14">
        <f t="shared" si="38"/>
        <v>180</v>
      </c>
      <c r="W185" s="14" t="str">
        <f t="shared" ca="1" si="42"/>
        <v/>
      </c>
      <c r="X185" s="14" t="str">
        <f>IF(Home!J185=0,"",Home!J185)</f>
        <v/>
      </c>
      <c r="Y185" s="16" t="str">
        <f t="shared" ca="1" si="48"/>
        <v/>
      </c>
      <c r="Z185" s="16" t="str">
        <f t="shared" ca="1" si="48"/>
        <v/>
      </c>
      <c r="AA185" s="16" t="str">
        <f t="shared" ca="1" si="48"/>
        <v/>
      </c>
      <c r="AB185" s="16" t="str">
        <f t="shared" ca="1" si="48"/>
        <v/>
      </c>
      <c r="AC185" s="16" t="str">
        <f t="shared" ca="1" si="39"/>
        <v/>
      </c>
      <c r="AD185" s="14" t="str">
        <f t="shared" ca="1" si="43"/>
        <v/>
      </c>
      <c r="AE185" s="17" t="str">
        <f t="shared" ca="1" si="44"/>
        <v/>
      </c>
      <c r="AF185" s="18" t="str">
        <f t="shared" ca="1" si="45"/>
        <v/>
      </c>
      <c r="AG185" s="12"/>
      <c r="AH185" s="19"/>
    </row>
    <row r="186" spans="1:34" s="10" customFormat="1" ht="15" customHeight="1" x14ac:dyDescent="0.2">
      <c r="A186" s="10">
        <f t="shared" si="34"/>
        <v>181</v>
      </c>
      <c r="B186" s="173" t="str">
        <f t="shared" ca="1" si="35"/>
        <v/>
      </c>
      <c r="C186" s="173"/>
      <c r="D186" s="173"/>
      <c r="E186" s="173"/>
      <c r="F186" s="173"/>
      <c r="G186" s="173"/>
      <c r="H186" s="177" t="str">
        <f t="shared" ca="1" si="47"/>
        <v/>
      </c>
      <c r="I186" s="177"/>
      <c r="J186" s="177"/>
      <c r="K186" s="177"/>
      <c r="L186" s="177"/>
      <c r="M186" s="177"/>
      <c r="N186" s="177"/>
      <c r="O186" s="177"/>
      <c r="P186" s="13">
        <f t="shared" si="36"/>
        <v>0</v>
      </c>
      <c r="Q186" s="8" t="str">
        <f t="shared" si="40"/>
        <v/>
      </c>
      <c r="R186" s="22">
        <v>181</v>
      </c>
      <c r="S186" s="14" t="str">
        <f ca="1">IF(LEFT(AG186,1)="G","",IF(LEFT(P186,1)="D","",IF(H186="","",COUNTIF($T$6:T186,T186))))</f>
        <v/>
      </c>
      <c r="T186" s="14" t="str">
        <f t="shared" ca="1" si="37"/>
        <v/>
      </c>
      <c r="U186" s="15" t="str">
        <f t="shared" ca="1" si="41"/>
        <v/>
      </c>
      <c r="V186" s="14">
        <f t="shared" si="38"/>
        <v>181</v>
      </c>
      <c r="W186" s="14" t="str">
        <f t="shared" ca="1" si="42"/>
        <v/>
      </c>
      <c r="X186" s="14" t="str">
        <f>IF(Home!J186=0,"",Home!J186)</f>
        <v/>
      </c>
      <c r="Y186" s="16" t="str">
        <f t="shared" ref="Y186:AB205" ca="1" si="49">IFERROR(VLOOKUP(CONCATENATE($X186,Y$5),$U$6:$V$255,2,0),"")</f>
        <v/>
      </c>
      <c r="Z186" s="16" t="str">
        <f t="shared" ca="1" si="49"/>
        <v/>
      </c>
      <c r="AA186" s="16" t="str">
        <f t="shared" ca="1" si="49"/>
        <v/>
      </c>
      <c r="AB186" s="16" t="str">
        <f t="shared" ca="1" si="49"/>
        <v/>
      </c>
      <c r="AC186" s="16" t="str">
        <f t="shared" ca="1" si="39"/>
        <v/>
      </c>
      <c r="AD186" s="14" t="str">
        <f t="shared" ca="1" si="43"/>
        <v/>
      </c>
      <c r="AE186" s="17" t="str">
        <f t="shared" ca="1" si="44"/>
        <v/>
      </c>
      <c r="AF186" s="18" t="str">
        <f t="shared" ca="1" si="45"/>
        <v/>
      </c>
      <c r="AG186" s="12"/>
      <c r="AH186" s="19"/>
    </row>
    <row r="187" spans="1:34" s="10" customFormat="1" ht="15" customHeight="1" x14ac:dyDescent="0.2">
      <c r="A187" s="10">
        <f t="shared" si="34"/>
        <v>182</v>
      </c>
      <c r="B187" s="173" t="str">
        <f t="shared" ca="1" si="35"/>
        <v/>
      </c>
      <c r="C187" s="173"/>
      <c r="D187" s="173"/>
      <c r="E187" s="173"/>
      <c r="F187" s="173"/>
      <c r="G187" s="173"/>
      <c r="H187" s="177" t="str">
        <f t="shared" ca="1" si="47"/>
        <v/>
      </c>
      <c r="I187" s="177"/>
      <c r="J187" s="177"/>
      <c r="K187" s="177"/>
      <c r="L187" s="177"/>
      <c r="M187" s="177"/>
      <c r="N187" s="177"/>
      <c r="O187" s="177"/>
      <c r="P187" s="13">
        <f t="shared" si="36"/>
        <v>0</v>
      </c>
      <c r="Q187" s="8" t="str">
        <f t="shared" si="40"/>
        <v/>
      </c>
      <c r="R187" s="22">
        <v>182</v>
      </c>
      <c r="S187" s="14" t="str">
        <f ca="1">IF(LEFT(AG187,1)="G","",IF(LEFT(P187,1)="D","",IF(H187="","",COUNTIF($T$6:T187,T187))))</f>
        <v/>
      </c>
      <c r="T187" s="14" t="str">
        <f t="shared" ca="1" si="37"/>
        <v/>
      </c>
      <c r="U187" s="15" t="str">
        <f t="shared" ca="1" si="41"/>
        <v/>
      </c>
      <c r="V187" s="14">
        <f t="shared" si="38"/>
        <v>182</v>
      </c>
      <c r="W187" s="14" t="str">
        <f t="shared" ca="1" si="42"/>
        <v/>
      </c>
      <c r="X187" s="14" t="str">
        <f>IF(Home!J187=0,"",Home!J187)</f>
        <v/>
      </c>
      <c r="Y187" s="16" t="str">
        <f t="shared" ca="1" si="49"/>
        <v/>
      </c>
      <c r="Z187" s="16" t="str">
        <f t="shared" ca="1" si="49"/>
        <v/>
      </c>
      <c r="AA187" s="16" t="str">
        <f t="shared" ca="1" si="49"/>
        <v/>
      </c>
      <c r="AB187" s="16" t="str">
        <f t="shared" ca="1" si="49"/>
        <v/>
      </c>
      <c r="AC187" s="16" t="str">
        <f t="shared" ca="1" si="39"/>
        <v/>
      </c>
      <c r="AD187" s="14" t="str">
        <f t="shared" ca="1" si="43"/>
        <v/>
      </c>
      <c r="AE187" s="17" t="str">
        <f t="shared" ca="1" si="44"/>
        <v/>
      </c>
      <c r="AF187" s="18" t="str">
        <f t="shared" ca="1" si="45"/>
        <v/>
      </c>
      <c r="AG187" s="12"/>
      <c r="AH187" s="19"/>
    </row>
    <row r="188" spans="1:34" s="10" customFormat="1" ht="15" customHeight="1" x14ac:dyDescent="0.2">
      <c r="A188" s="10">
        <f t="shared" si="34"/>
        <v>183</v>
      </c>
      <c r="B188" s="173" t="str">
        <f t="shared" ca="1" si="35"/>
        <v/>
      </c>
      <c r="C188" s="173"/>
      <c r="D188" s="173"/>
      <c r="E188" s="173"/>
      <c r="F188" s="173"/>
      <c r="G188" s="173"/>
      <c r="H188" s="177" t="str">
        <f t="shared" ca="1" si="47"/>
        <v/>
      </c>
      <c r="I188" s="177"/>
      <c r="J188" s="177"/>
      <c r="K188" s="177"/>
      <c r="L188" s="177"/>
      <c r="M188" s="177"/>
      <c r="N188" s="177"/>
      <c r="O188" s="177"/>
      <c r="P188" s="13">
        <f t="shared" si="36"/>
        <v>0</v>
      </c>
      <c r="Q188" s="8" t="str">
        <f t="shared" si="40"/>
        <v/>
      </c>
      <c r="R188" s="22">
        <v>183</v>
      </c>
      <c r="S188" s="14" t="str">
        <f ca="1">IF(LEFT(AG188,1)="G","",IF(LEFT(P188,1)="D","",IF(H188="","",COUNTIF($T$6:T188,T188))))</f>
        <v/>
      </c>
      <c r="T188" s="14" t="str">
        <f t="shared" ca="1" si="37"/>
        <v/>
      </c>
      <c r="U188" s="15" t="str">
        <f t="shared" ca="1" si="41"/>
        <v/>
      </c>
      <c r="V188" s="14">
        <f t="shared" si="38"/>
        <v>183</v>
      </c>
      <c r="W188" s="14" t="str">
        <f t="shared" ca="1" si="42"/>
        <v/>
      </c>
      <c r="X188" s="14" t="str">
        <f>IF(Home!J188=0,"",Home!J188)</f>
        <v/>
      </c>
      <c r="Y188" s="16" t="str">
        <f t="shared" ca="1" si="49"/>
        <v/>
      </c>
      <c r="Z188" s="16" t="str">
        <f t="shared" ca="1" si="49"/>
        <v/>
      </c>
      <c r="AA188" s="16" t="str">
        <f t="shared" ca="1" si="49"/>
        <v/>
      </c>
      <c r="AB188" s="16" t="str">
        <f t="shared" ca="1" si="49"/>
        <v/>
      </c>
      <c r="AC188" s="16" t="str">
        <f t="shared" ca="1" si="39"/>
        <v/>
      </c>
      <c r="AD188" s="14" t="str">
        <f t="shared" ca="1" si="43"/>
        <v/>
      </c>
      <c r="AE188" s="17" t="str">
        <f t="shared" ca="1" si="44"/>
        <v/>
      </c>
      <c r="AF188" s="18" t="str">
        <f t="shared" ca="1" si="45"/>
        <v/>
      </c>
      <c r="AG188" s="12"/>
      <c r="AH188" s="19"/>
    </row>
    <row r="189" spans="1:34" s="10" customFormat="1" ht="15" customHeight="1" x14ac:dyDescent="0.2">
      <c r="A189" s="10">
        <f t="shared" si="34"/>
        <v>184</v>
      </c>
      <c r="B189" s="173" t="str">
        <f t="shared" ca="1" si="35"/>
        <v/>
      </c>
      <c r="C189" s="173"/>
      <c r="D189" s="173"/>
      <c r="E189" s="173"/>
      <c r="F189" s="173"/>
      <c r="G189" s="173"/>
      <c r="H189" s="177" t="str">
        <f t="shared" ca="1" si="47"/>
        <v/>
      </c>
      <c r="I189" s="177"/>
      <c r="J189" s="177"/>
      <c r="K189" s="177"/>
      <c r="L189" s="177"/>
      <c r="M189" s="177"/>
      <c r="N189" s="177"/>
      <c r="O189" s="177"/>
      <c r="P189" s="13">
        <f t="shared" si="36"/>
        <v>0</v>
      </c>
      <c r="Q189" s="8" t="str">
        <f t="shared" si="40"/>
        <v/>
      </c>
      <c r="R189" s="22">
        <v>184</v>
      </c>
      <c r="S189" s="14" t="str">
        <f ca="1">IF(LEFT(AG189,1)="G","",IF(LEFT(P189,1)="D","",IF(H189="","",COUNTIF($T$6:T189,T189))))</f>
        <v/>
      </c>
      <c r="T189" s="14" t="str">
        <f t="shared" ca="1" si="37"/>
        <v/>
      </c>
      <c r="U189" s="15" t="str">
        <f t="shared" ca="1" si="41"/>
        <v/>
      </c>
      <c r="V189" s="14">
        <f t="shared" si="38"/>
        <v>184</v>
      </c>
      <c r="W189" s="14" t="str">
        <f t="shared" ca="1" si="42"/>
        <v/>
      </c>
      <c r="X189" s="14" t="str">
        <f>IF(Home!J189=0,"",Home!J189)</f>
        <v/>
      </c>
      <c r="Y189" s="16" t="str">
        <f t="shared" ca="1" si="49"/>
        <v/>
      </c>
      <c r="Z189" s="16" t="str">
        <f t="shared" ca="1" si="49"/>
        <v/>
      </c>
      <c r="AA189" s="16" t="str">
        <f t="shared" ca="1" si="49"/>
        <v/>
      </c>
      <c r="AB189" s="16" t="str">
        <f t="shared" ca="1" si="49"/>
        <v/>
      </c>
      <c r="AC189" s="16" t="str">
        <f t="shared" ca="1" si="39"/>
        <v/>
      </c>
      <c r="AD189" s="14" t="str">
        <f t="shared" ca="1" si="43"/>
        <v/>
      </c>
      <c r="AE189" s="17" t="str">
        <f t="shared" ca="1" si="44"/>
        <v/>
      </c>
      <c r="AF189" s="18" t="str">
        <f t="shared" ca="1" si="45"/>
        <v/>
      </c>
      <c r="AG189" s="12"/>
      <c r="AH189" s="19"/>
    </row>
    <row r="190" spans="1:34" s="10" customFormat="1" ht="15" customHeight="1" x14ac:dyDescent="0.2">
      <c r="A190" s="10">
        <f t="shared" si="34"/>
        <v>185</v>
      </c>
      <c r="B190" s="173" t="str">
        <f t="shared" ca="1" si="35"/>
        <v/>
      </c>
      <c r="C190" s="173"/>
      <c r="D190" s="173"/>
      <c r="E190" s="173"/>
      <c r="F190" s="173"/>
      <c r="G190" s="173"/>
      <c r="H190" s="177" t="str">
        <f t="shared" ca="1" si="47"/>
        <v/>
      </c>
      <c r="I190" s="177"/>
      <c r="J190" s="177"/>
      <c r="K190" s="177"/>
      <c r="L190" s="177"/>
      <c r="M190" s="177"/>
      <c r="N190" s="177"/>
      <c r="O190" s="177"/>
      <c r="P190" s="13">
        <f t="shared" si="36"/>
        <v>0</v>
      </c>
      <c r="Q190" s="8" t="str">
        <f t="shared" si="40"/>
        <v/>
      </c>
      <c r="R190" s="22">
        <v>185</v>
      </c>
      <c r="S190" s="14" t="str">
        <f ca="1">IF(LEFT(AG190,1)="G","",IF(LEFT(P190,1)="D","",IF(H190="","",COUNTIF($T$6:T190,T190))))</f>
        <v/>
      </c>
      <c r="T190" s="14" t="str">
        <f t="shared" ca="1" si="37"/>
        <v/>
      </c>
      <c r="U190" s="15" t="str">
        <f t="shared" ca="1" si="41"/>
        <v/>
      </c>
      <c r="V190" s="14">
        <f t="shared" si="38"/>
        <v>185</v>
      </c>
      <c r="W190" s="14" t="str">
        <f t="shared" ca="1" si="42"/>
        <v/>
      </c>
      <c r="X190" s="14" t="str">
        <f>IF(Home!J190=0,"",Home!J190)</f>
        <v/>
      </c>
      <c r="Y190" s="16" t="str">
        <f t="shared" ca="1" si="49"/>
        <v/>
      </c>
      <c r="Z190" s="16" t="str">
        <f t="shared" ca="1" si="49"/>
        <v/>
      </c>
      <c r="AA190" s="16" t="str">
        <f t="shared" ca="1" si="49"/>
        <v/>
      </c>
      <c r="AB190" s="16" t="str">
        <f t="shared" ca="1" si="49"/>
        <v/>
      </c>
      <c r="AC190" s="16" t="str">
        <f t="shared" ca="1" si="39"/>
        <v/>
      </c>
      <c r="AD190" s="14" t="str">
        <f t="shared" ca="1" si="43"/>
        <v/>
      </c>
      <c r="AE190" s="17" t="str">
        <f t="shared" ca="1" si="44"/>
        <v/>
      </c>
      <c r="AF190" s="18" t="str">
        <f t="shared" ca="1" si="45"/>
        <v/>
      </c>
      <c r="AG190" s="12"/>
      <c r="AH190" s="19"/>
    </row>
    <row r="191" spans="1:34" s="10" customFormat="1" ht="15" customHeight="1" x14ac:dyDescent="0.2">
      <c r="A191" s="10">
        <f t="shared" si="34"/>
        <v>186</v>
      </c>
      <c r="B191" s="173" t="str">
        <f t="shared" ca="1" si="35"/>
        <v/>
      </c>
      <c r="C191" s="173"/>
      <c r="D191" s="173"/>
      <c r="E191" s="173"/>
      <c r="F191" s="173"/>
      <c r="G191" s="173"/>
      <c r="H191" s="177" t="str">
        <f t="shared" ca="1" si="47"/>
        <v/>
      </c>
      <c r="I191" s="177"/>
      <c r="J191" s="177"/>
      <c r="K191" s="177"/>
      <c r="L191" s="177"/>
      <c r="M191" s="177"/>
      <c r="N191" s="177"/>
      <c r="O191" s="177"/>
      <c r="P191" s="13">
        <f t="shared" si="36"/>
        <v>0</v>
      </c>
      <c r="Q191" s="8" t="str">
        <f t="shared" si="40"/>
        <v/>
      </c>
      <c r="R191" s="22">
        <v>186</v>
      </c>
      <c r="S191" s="14" t="str">
        <f ca="1">IF(LEFT(AG191,1)="G","",IF(LEFT(P191,1)="D","",IF(H191="","",COUNTIF($T$6:T191,T191))))</f>
        <v/>
      </c>
      <c r="T191" s="14" t="str">
        <f t="shared" ca="1" si="37"/>
        <v/>
      </c>
      <c r="U191" s="15" t="str">
        <f t="shared" ca="1" si="41"/>
        <v/>
      </c>
      <c r="V191" s="14">
        <f t="shared" si="38"/>
        <v>186</v>
      </c>
      <c r="W191" s="14" t="str">
        <f t="shared" ca="1" si="42"/>
        <v/>
      </c>
      <c r="X191" s="14" t="str">
        <f>IF(Home!J191=0,"",Home!J191)</f>
        <v/>
      </c>
      <c r="Y191" s="16" t="str">
        <f t="shared" ca="1" si="49"/>
        <v/>
      </c>
      <c r="Z191" s="16" t="str">
        <f t="shared" ca="1" si="49"/>
        <v/>
      </c>
      <c r="AA191" s="16" t="str">
        <f t="shared" ca="1" si="49"/>
        <v/>
      </c>
      <c r="AB191" s="16" t="str">
        <f t="shared" ca="1" si="49"/>
        <v/>
      </c>
      <c r="AC191" s="16" t="str">
        <f t="shared" ca="1" si="39"/>
        <v/>
      </c>
      <c r="AD191" s="14" t="str">
        <f t="shared" ca="1" si="43"/>
        <v/>
      </c>
      <c r="AE191" s="17" t="str">
        <f t="shared" ca="1" si="44"/>
        <v/>
      </c>
      <c r="AF191" s="18" t="str">
        <f t="shared" ca="1" si="45"/>
        <v/>
      </c>
      <c r="AG191" s="12"/>
      <c r="AH191" s="19"/>
    </row>
    <row r="192" spans="1:34" s="10" customFormat="1" ht="15" customHeight="1" x14ac:dyDescent="0.2">
      <c r="A192" s="10">
        <f t="shared" si="34"/>
        <v>187</v>
      </c>
      <c r="B192" s="173" t="str">
        <f t="shared" ca="1" si="35"/>
        <v/>
      </c>
      <c r="C192" s="173"/>
      <c r="D192" s="173"/>
      <c r="E192" s="173"/>
      <c r="F192" s="173"/>
      <c r="G192" s="173"/>
      <c r="H192" s="177" t="str">
        <f t="shared" ca="1" si="47"/>
        <v/>
      </c>
      <c r="I192" s="177"/>
      <c r="J192" s="177"/>
      <c r="K192" s="177"/>
      <c r="L192" s="177"/>
      <c r="M192" s="177"/>
      <c r="N192" s="177"/>
      <c r="O192" s="177"/>
      <c r="P192" s="13">
        <f t="shared" si="36"/>
        <v>0</v>
      </c>
      <c r="Q192" s="8" t="str">
        <f t="shared" si="40"/>
        <v/>
      </c>
      <c r="R192" s="22">
        <v>187</v>
      </c>
      <c r="S192" s="14" t="str">
        <f ca="1">IF(LEFT(AG192,1)="G","",IF(LEFT(P192,1)="D","",IF(H192="","",COUNTIF($T$6:T192,T192))))</f>
        <v/>
      </c>
      <c r="T192" s="14" t="str">
        <f t="shared" ca="1" si="37"/>
        <v/>
      </c>
      <c r="U192" s="15" t="str">
        <f t="shared" ca="1" si="41"/>
        <v/>
      </c>
      <c r="V192" s="14">
        <f t="shared" si="38"/>
        <v>187</v>
      </c>
      <c r="W192" s="14" t="str">
        <f t="shared" ca="1" si="42"/>
        <v/>
      </c>
      <c r="X192" s="14" t="str">
        <f>IF(Home!J192=0,"",Home!J192)</f>
        <v/>
      </c>
      <c r="Y192" s="16" t="str">
        <f t="shared" ca="1" si="49"/>
        <v/>
      </c>
      <c r="Z192" s="16" t="str">
        <f t="shared" ca="1" si="49"/>
        <v/>
      </c>
      <c r="AA192" s="16" t="str">
        <f t="shared" ca="1" si="49"/>
        <v/>
      </c>
      <c r="AB192" s="16" t="str">
        <f t="shared" ca="1" si="49"/>
        <v/>
      </c>
      <c r="AC192" s="16" t="str">
        <f t="shared" ca="1" si="39"/>
        <v/>
      </c>
      <c r="AD192" s="14" t="str">
        <f t="shared" ca="1" si="43"/>
        <v/>
      </c>
      <c r="AE192" s="17" t="str">
        <f t="shared" ca="1" si="44"/>
        <v/>
      </c>
      <c r="AF192" s="18" t="str">
        <f t="shared" ca="1" si="45"/>
        <v/>
      </c>
      <c r="AG192" s="12"/>
      <c r="AH192" s="19"/>
    </row>
    <row r="193" spans="1:34" s="10" customFormat="1" ht="15" customHeight="1" x14ac:dyDescent="0.2">
      <c r="A193" s="10">
        <f t="shared" si="34"/>
        <v>188</v>
      </c>
      <c r="B193" s="173" t="str">
        <f t="shared" ca="1" si="35"/>
        <v/>
      </c>
      <c r="C193" s="173"/>
      <c r="D193" s="173"/>
      <c r="E193" s="173"/>
      <c r="F193" s="173"/>
      <c r="G193" s="173"/>
      <c r="H193" s="177" t="str">
        <f t="shared" ca="1" si="47"/>
        <v/>
      </c>
      <c r="I193" s="177"/>
      <c r="J193" s="177"/>
      <c r="K193" s="177"/>
      <c r="L193" s="177"/>
      <c r="M193" s="177"/>
      <c r="N193" s="177"/>
      <c r="O193" s="177"/>
      <c r="P193" s="13">
        <f t="shared" si="36"/>
        <v>0</v>
      </c>
      <c r="Q193" s="8" t="str">
        <f t="shared" si="40"/>
        <v/>
      </c>
      <c r="R193" s="22">
        <v>188</v>
      </c>
      <c r="S193" s="14" t="str">
        <f ca="1">IF(LEFT(AG193,1)="G","",IF(LEFT(P193,1)="D","",IF(H193="","",COUNTIF($T$6:T193,T193))))</f>
        <v/>
      </c>
      <c r="T193" s="14" t="str">
        <f t="shared" ca="1" si="37"/>
        <v/>
      </c>
      <c r="U193" s="15" t="str">
        <f t="shared" ca="1" si="41"/>
        <v/>
      </c>
      <c r="V193" s="14">
        <f t="shared" si="38"/>
        <v>188</v>
      </c>
      <c r="W193" s="14" t="str">
        <f t="shared" ca="1" si="42"/>
        <v/>
      </c>
      <c r="X193" s="14" t="str">
        <f>IF(Home!J193=0,"",Home!J193)</f>
        <v/>
      </c>
      <c r="Y193" s="16" t="str">
        <f t="shared" ca="1" si="49"/>
        <v/>
      </c>
      <c r="Z193" s="16" t="str">
        <f t="shared" ca="1" si="49"/>
        <v/>
      </c>
      <c r="AA193" s="16" t="str">
        <f t="shared" ca="1" si="49"/>
        <v/>
      </c>
      <c r="AB193" s="16" t="str">
        <f t="shared" ca="1" si="49"/>
        <v/>
      </c>
      <c r="AC193" s="16" t="str">
        <f t="shared" ca="1" si="39"/>
        <v/>
      </c>
      <c r="AD193" s="14" t="str">
        <f t="shared" ca="1" si="43"/>
        <v/>
      </c>
      <c r="AE193" s="17" t="str">
        <f t="shared" ca="1" si="44"/>
        <v/>
      </c>
      <c r="AF193" s="18" t="str">
        <f t="shared" ca="1" si="45"/>
        <v/>
      </c>
      <c r="AG193" s="12"/>
      <c r="AH193" s="19"/>
    </row>
    <row r="194" spans="1:34" s="10" customFormat="1" ht="15" customHeight="1" x14ac:dyDescent="0.2">
      <c r="A194" s="10">
        <f t="shared" si="34"/>
        <v>189</v>
      </c>
      <c r="B194" s="173" t="str">
        <f t="shared" ca="1" si="35"/>
        <v/>
      </c>
      <c r="C194" s="173"/>
      <c r="D194" s="173"/>
      <c r="E194" s="173"/>
      <c r="F194" s="173"/>
      <c r="G194" s="173"/>
      <c r="H194" s="177" t="str">
        <f t="shared" ca="1" si="47"/>
        <v/>
      </c>
      <c r="I194" s="177"/>
      <c r="J194" s="177"/>
      <c r="K194" s="177"/>
      <c r="L194" s="177"/>
      <c r="M194" s="177"/>
      <c r="N194" s="177"/>
      <c r="O194" s="177"/>
      <c r="P194" s="13">
        <f t="shared" si="36"/>
        <v>0</v>
      </c>
      <c r="Q194" s="8" t="str">
        <f t="shared" si="40"/>
        <v/>
      </c>
      <c r="R194" s="22">
        <v>189</v>
      </c>
      <c r="S194" s="14" t="str">
        <f ca="1">IF(LEFT(AG194,1)="G","",IF(LEFT(P194,1)="D","",IF(H194="","",COUNTIF($T$6:T194,T194))))</f>
        <v/>
      </c>
      <c r="T194" s="14" t="str">
        <f t="shared" ca="1" si="37"/>
        <v/>
      </c>
      <c r="U194" s="15" t="str">
        <f t="shared" ca="1" si="41"/>
        <v/>
      </c>
      <c r="V194" s="14">
        <f t="shared" si="38"/>
        <v>189</v>
      </c>
      <c r="W194" s="14" t="str">
        <f t="shared" ca="1" si="42"/>
        <v/>
      </c>
      <c r="X194" s="14" t="str">
        <f>IF(Home!J194=0,"",Home!J194)</f>
        <v/>
      </c>
      <c r="Y194" s="16" t="str">
        <f t="shared" ca="1" si="49"/>
        <v/>
      </c>
      <c r="Z194" s="16" t="str">
        <f t="shared" ca="1" si="49"/>
        <v/>
      </c>
      <c r="AA194" s="16" t="str">
        <f t="shared" ca="1" si="49"/>
        <v/>
      </c>
      <c r="AB194" s="16" t="str">
        <f t="shared" ca="1" si="49"/>
        <v/>
      </c>
      <c r="AC194" s="16" t="str">
        <f t="shared" ca="1" si="39"/>
        <v/>
      </c>
      <c r="AD194" s="14" t="str">
        <f t="shared" ca="1" si="43"/>
        <v/>
      </c>
      <c r="AE194" s="17" t="str">
        <f t="shared" ca="1" si="44"/>
        <v/>
      </c>
      <c r="AF194" s="18" t="str">
        <f t="shared" ca="1" si="45"/>
        <v/>
      </c>
      <c r="AG194" s="12"/>
      <c r="AH194" s="19"/>
    </row>
    <row r="195" spans="1:34" s="10" customFormat="1" ht="15" customHeight="1" x14ac:dyDescent="0.2">
      <c r="A195" s="10">
        <f t="shared" si="34"/>
        <v>190</v>
      </c>
      <c r="B195" s="173" t="str">
        <f t="shared" ca="1" si="35"/>
        <v/>
      </c>
      <c r="C195" s="173"/>
      <c r="D195" s="173"/>
      <c r="E195" s="173"/>
      <c r="F195" s="173"/>
      <c r="G195" s="173"/>
      <c r="H195" s="177" t="str">
        <f t="shared" ca="1" si="47"/>
        <v/>
      </c>
      <c r="I195" s="177"/>
      <c r="J195" s="177"/>
      <c r="K195" s="177"/>
      <c r="L195" s="177"/>
      <c r="M195" s="177"/>
      <c r="N195" s="177"/>
      <c r="O195" s="177"/>
      <c r="P195" s="13">
        <f t="shared" si="36"/>
        <v>0</v>
      </c>
      <c r="Q195" s="8" t="str">
        <f t="shared" si="40"/>
        <v/>
      </c>
      <c r="R195" s="22">
        <v>190</v>
      </c>
      <c r="S195" s="14" t="str">
        <f ca="1">IF(LEFT(AG195,1)="G","",IF(LEFT(P195,1)="D","",IF(H195="","",COUNTIF($T$6:T195,T195))))</f>
        <v/>
      </c>
      <c r="T195" s="14" t="str">
        <f t="shared" ca="1" si="37"/>
        <v/>
      </c>
      <c r="U195" s="15" t="str">
        <f t="shared" ca="1" si="41"/>
        <v/>
      </c>
      <c r="V195" s="14">
        <f t="shared" si="38"/>
        <v>190</v>
      </c>
      <c r="W195" s="14" t="str">
        <f t="shared" ca="1" si="42"/>
        <v/>
      </c>
      <c r="X195" s="14" t="str">
        <f>IF(Home!J195=0,"",Home!J195)</f>
        <v/>
      </c>
      <c r="Y195" s="16" t="str">
        <f t="shared" ca="1" si="49"/>
        <v/>
      </c>
      <c r="Z195" s="16" t="str">
        <f t="shared" ca="1" si="49"/>
        <v/>
      </c>
      <c r="AA195" s="16" t="str">
        <f t="shared" ca="1" si="49"/>
        <v/>
      </c>
      <c r="AB195" s="16" t="str">
        <f t="shared" ca="1" si="49"/>
        <v/>
      </c>
      <c r="AC195" s="16" t="str">
        <f t="shared" ca="1" si="39"/>
        <v/>
      </c>
      <c r="AD195" s="14" t="str">
        <f t="shared" ca="1" si="43"/>
        <v/>
      </c>
      <c r="AE195" s="17" t="str">
        <f t="shared" ca="1" si="44"/>
        <v/>
      </c>
      <c r="AF195" s="18" t="str">
        <f t="shared" ca="1" si="45"/>
        <v/>
      </c>
      <c r="AG195" s="12"/>
      <c r="AH195" s="19"/>
    </row>
    <row r="196" spans="1:34" s="10" customFormat="1" ht="15" customHeight="1" x14ac:dyDescent="0.2">
      <c r="A196" s="10">
        <f t="shared" si="34"/>
        <v>191</v>
      </c>
      <c r="B196" s="173" t="str">
        <f t="shared" ca="1" si="35"/>
        <v/>
      </c>
      <c r="C196" s="173"/>
      <c r="D196" s="173"/>
      <c r="E196" s="173"/>
      <c r="F196" s="173"/>
      <c r="G196" s="173"/>
      <c r="H196" s="177" t="str">
        <f t="shared" ca="1" si="47"/>
        <v/>
      </c>
      <c r="I196" s="177"/>
      <c r="J196" s="177"/>
      <c r="K196" s="177"/>
      <c r="L196" s="177"/>
      <c r="M196" s="177"/>
      <c r="N196" s="177"/>
      <c r="O196" s="177"/>
      <c r="P196" s="13">
        <f t="shared" si="36"/>
        <v>0</v>
      </c>
      <c r="Q196" s="8" t="str">
        <f t="shared" si="40"/>
        <v/>
      </c>
      <c r="R196" s="22">
        <v>191</v>
      </c>
      <c r="S196" s="14" t="str">
        <f ca="1">IF(LEFT(AG196,1)="G","",IF(LEFT(P196,1)="D","",IF(H196="","",COUNTIF($T$6:T196,T196))))</f>
        <v/>
      </c>
      <c r="T196" s="14" t="str">
        <f t="shared" ca="1" si="37"/>
        <v/>
      </c>
      <c r="U196" s="15" t="str">
        <f t="shared" ca="1" si="41"/>
        <v/>
      </c>
      <c r="V196" s="14">
        <f t="shared" si="38"/>
        <v>191</v>
      </c>
      <c r="W196" s="14" t="str">
        <f t="shared" ca="1" si="42"/>
        <v/>
      </c>
      <c r="X196" s="14" t="str">
        <f>IF(Home!J196=0,"",Home!J196)</f>
        <v/>
      </c>
      <c r="Y196" s="16" t="str">
        <f t="shared" ca="1" si="49"/>
        <v/>
      </c>
      <c r="Z196" s="16" t="str">
        <f t="shared" ca="1" si="49"/>
        <v/>
      </c>
      <c r="AA196" s="16" t="str">
        <f t="shared" ca="1" si="49"/>
        <v/>
      </c>
      <c r="AB196" s="16" t="str">
        <f t="shared" ca="1" si="49"/>
        <v/>
      </c>
      <c r="AC196" s="16" t="str">
        <f t="shared" ca="1" si="39"/>
        <v/>
      </c>
      <c r="AD196" s="14" t="str">
        <f t="shared" ca="1" si="43"/>
        <v/>
      </c>
      <c r="AE196" s="17" t="str">
        <f t="shared" ca="1" si="44"/>
        <v/>
      </c>
      <c r="AF196" s="18" t="str">
        <f t="shared" ca="1" si="45"/>
        <v/>
      </c>
      <c r="AG196" s="12"/>
      <c r="AH196" s="19"/>
    </row>
    <row r="197" spans="1:34" s="10" customFormat="1" ht="15" customHeight="1" x14ac:dyDescent="0.2">
      <c r="A197" s="10">
        <f t="shared" si="34"/>
        <v>192</v>
      </c>
      <c r="B197" s="173" t="str">
        <f t="shared" ca="1" si="35"/>
        <v/>
      </c>
      <c r="C197" s="173"/>
      <c r="D197" s="173"/>
      <c r="E197" s="173"/>
      <c r="F197" s="173"/>
      <c r="G197" s="173"/>
      <c r="H197" s="177" t="str">
        <f t="shared" ca="1" si="47"/>
        <v/>
      </c>
      <c r="I197" s="177"/>
      <c r="J197" s="177"/>
      <c r="K197" s="177"/>
      <c r="L197" s="177"/>
      <c r="M197" s="177"/>
      <c r="N197" s="177"/>
      <c r="O197" s="177"/>
      <c r="P197" s="13">
        <f t="shared" si="36"/>
        <v>0</v>
      </c>
      <c r="Q197" s="8" t="str">
        <f t="shared" si="40"/>
        <v/>
      </c>
      <c r="R197" s="22">
        <v>192</v>
      </c>
      <c r="S197" s="14" t="str">
        <f ca="1">IF(LEFT(AG197,1)="G","",IF(LEFT(P197,1)="D","",IF(H197="","",COUNTIF($T$6:T197,T197))))</f>
        <v/>
      </c>
      <c r="T197" s="14" t="str">
        <f t="shared" ca="1" si="37"/>
        <v/>
      </c>
      <c r="U197" s="15" t="str">
        <f t="shared" ca="1" si="41"/>
        <v/>
      </c>
      <c r="V197" s="14">
        <f t="shared" si="38"/>
        <v>192</v>
      </c>
      <c r="W197" s="14" t="str">
        <f t="shared" ca="1" si="42"/>
        <v/>
      </c>
      <c r="X197" s="14" t="str">
        <f>IF(Home!J197=0,"",Home!J197)</f>
        <v/>
      </c>
      <c r="Y197" s="16" t="str">
        <f t="shared" ca="1" si="49"/>
        <v/>
      </c>
      <c r="Z197" s="16" t="str">
        <f t="shared" ca="1" si="49"/>
        <v/>
      </c>
      <c r="AA197" s="16" t="str">
        <f t="shared" ca="1" si="49"/>
        <v/>
      </c>
      <c r="AB197" s="16" t="str">
        <f t="shared" ca="1" si="49"/>
        <v/>
      </c>
      <c r="AC197" s="16" t="str">
        <f t="shared" ca="1" si="39"/>
        <v/>
      </c>
      <c r="AD197" s="14" t="str">
        <f t="shared" ca="1" si="43"/>
        <v/>
      </c>
      <c r="AE197" s="17" t="str">
        <f t="shared" ca="1" si="44"/>
        <v/>
      </c>
      <c r="AF197" s="18" t="str">
        <f t="shared" ca="1" si="45"/>
        <v/>
      </c>
      <c r="AG197" s="12"/>
      <c r="AH197" s="19"/>
    </row>
    <row r="198" spans="1:34" s="10" customFormat="1" ht="15" customHeight="1" x14ac:dyDescent="0.2">
      <c r="A198" s="10">
        <f t="shared" ref="A198:A255" si="50">IF(LEFT(P198,1)="D","",R198)</f>
        <v>193</v>
      </c>
      <c r="B198" s="173" t="str">
        <f t="shared" ref="B198:B255" ca="1" si="51">IFERROR(VLOOKUP(AG198,INDIRECT($U$1),2,0),"")</f>
        <v/>
      </c>
      <c r="C198" s="173"/>
      <c r="D198" s="173"/>
      <c r="E198" s="173"/>
      <c r="F198" s="173"/>
      <c r="G198" s="173"/>
      <c r="H198" s="177" t="str">
        <f t="shared" ca="1" si="47"/>
        <v/>
      </c>
      <c r="I198" s="177"/>
      <c r="J198" s="177"/>
      <c r="K198" s="177"/>
      <c r="L198" s="177"/>
      <c r="M198" s="177"/>
      <c r="N198" s="177"/>
      <c r="O198" s="177"/>
      <c r="P198" s="13">
        <f t="shared" ref="P198:P255" si="52">IF(AH198="",0,IF(LEFT(AH198,1)="D",AH198,(INT(AH198)*60+(AH198-INT(AH198))*100)/86400))</f>
        <v>0</v>
      </c>
      <c r="Q198" s="8" t="str">
        <f t="shared" si="40"/>
        <v/>
      </c>
      <c r="R198" s="22">
        <v>193</v>
      </c>
      <c r="S198" s="14" t="str">
        <f ca="1">IF(LEFT(AG198,1)="G","",IF(LEFT(P198,1)="D","",IF(H198="","",COUNTIF($T$6:T198,T198))))</f>
        <v/>
      </c>
      <c r="T198" s="14" t="str">
        <f t="shared" ref="T198:T255" ca="1" si="53">IF(LEFT(AG198,1)="G","",IF(LEFT(P198,1)="D","",H198))</f>
        <v/>
      </c>
      <c r="U198" s="15" t="str">
        <f t="shared" ca="1" si="41"/>
        <v/>
      </c>
      <c r="V198" s="14">
        <f t="shared" ref="V198:V255" si="54">A198</f>
        <v>193</v>
      </c>
      <c r="W198" s="14" t="str">
        <f t="shared" ca="1" si="42"/>
        <v/>
      </c>
      <c r="X198" s="14" t="str">
        <f>IF(Home!J198=0,"",Home!J198)</f>
        <v/>
      </c>
      <c r="Y198" s="16" t="str">
        <f t="shared" ca="1" si="49"/>
        <v/>
      </c>
      <c r="Z198" s="16" t="str">
        <f t="shared" ca="1" si="49"/>
        <v/>
      </c>
      <c r="AA198" s="16" t="str">
        <f t="shared" ca="1" si="49"/>
        <v/>
      </c>
      <c r="AB198" s="16" t="str">
        <f t="shared" ca="1" si="49"/>
        <v/>
      </c>
      <c r="AC198" s="16" t="str">
        <f t="shared" ref="AC198:AC255" ca="1" si="55">IF(AB198="","",SUM(Y198:AB198))</f>
        <v/>
      </c>
      <c r="AD198" s="14" t="str">
        <f t="shared" ca="1" si="43"/>
        <v/>
      </c>
      <c r="AE198" s="17" t="str">
        <f t="shared" ca="1" si="44"/>
        <v/>
      </c>
      <c r="AF198" s="18" t="str">
        <f t="shared" ca="1" si="45"/>
        <v/>
      </c>
      <c r="AG198" s="12"/>
      <c r="AH198" s="19"/>
    </row>
    <row r="199" spans="1:34" s="10" customFormat="1" ht="15" customHeight="1" x14ac:dyDescent="0.2">
      <c r="A199" s="10">
        <f t="shared" si="50"/>
        <v>194</v>
      </c>
      <c r="B199" s="173" t="str">
        <f t="shared" ca="1" si="51"/>
        <v/>
      </c>
      <c r="C199" s="173"/>
      <c r="D199" s="173"/>
      <c r="E199" s="173"/>
      <c r="F199" s="173"/>
      <c r="G199" s="173"/>
      <c r="H199" s="177" t="str">
        <f t="shared" ca="1" si="47"/>
        <v/>
      </c>
      <c r="I199" s="177"/>
      <c r="J199" s="177"/>
      <c r="K199" s="177"/>
      <c r="L199" s="177"/>
      <c r="M199" s="177"/>
      <c r="N199" s="177"/>
      <c r="O199" s="177"/>
      <c r="P199" s="13">
        <f t="shared" si="52"/>
        <v>0</v>
      </c>
      <c r="Q199" s="8" t="str">
        <f t="shared" ref="Q199:Q255" si="56">IF(AG199="","",1)</f>
        <v/>
      </c>
      <c r="R199" s="22">
        <v>194</v>
      </c>
      <c r="S199" s="14" t="str">
        <f ca="1">IF(LEFT(AG199,1)="G","",IF(LEFT(P199,1)="D","",IF(H199="","",COUNTIF($T$6:T199,T199))))</f>
        <v/>
      </c>
      <c r="T199" s="14" t="str">
        <f t="shared" ca="1" si="53"/>
        <v/>
      </c>
      <c r="U199" s="15" t="str">
        <f t="shared" ref="U199:U254" ca="1" si="57">CONCATENATE(T199,S199)</f>
        <v/>
      </c>
      <c r="V199" s="14">
        <f t="shared" si="54"/>
        <v>194</v>
      </c>
      <c r="W199" s="14" t="str">
        <f t="shared" ref="W199:W255" ca="1" si="58">IF($AF199="","",RANK($AF199,$AF$6:$AF$255,1))</f>
        <v/>
      </c>
      <c r="X199" s="14" t="str">
        <f>IF(Home!J199=0,"",Home!J199)</f>
        <v/>
      </c>
      <c r="Y199" s="16" t="str">
        <f t="shared" ca="1" si="49"/>
        <v/>
      </c>
      <c r="Z199" s="16" t="str">
        <f t="shared" ca="1" si="49"/>
        <v/>
      </c>
      <c r="AA199" s="16" t="str">
        <f t="shared" ca="1" si="49"/>
        <v/>
      </c>
      <c r="AB199" s="16" t="str">
        <f t="shared" ca="1" si="49"/>
        <v/>
      </c>
      <c r="AC199" s="16" t="str">
        <f t="shared" ca="1" si="55"/>
        <v/>
      </c>
      <c r="AD199" s="14" t="str">
        <f t="shared" ref="AD199:AD255" ca="1" si="59">IF($AC199="","",RANK($AC199,$AC$6:$AC$255,1))</f>
        <v/>
      </c>
      <c r="AE199" s="17" t="str">
        <f t="shared" ref="AE199:AE255" ca="1" si="60">IF($Y199="","",RANK($Y199,$Y$6:$Y$255,1)/100)</f>
        <v/>
      </c>
      <c r="AF199" s="18" t="str">
        <f t="shared" ref="AF199:AF255" ca="1" si="61">IF(AD199="","",AD199+AE199)</f>
        <v/>
      </c>
      <c r="AG199" s="12"/>
      <c r="AH199" s="19"/>
    </row>
    <row r="200" spans="1:34" s="10" customFormat="1" ht="15" customHeight="1" x14ac:dyDescent="0.2">
      <c r="A200" s="10">
        <f t="shared" si="50"/>
        <v>195</v>
      </c>
      <c r="B200" s="173" t="str">
        <f t="shared" ca="1" si="51"/>
        <v/>
      </c>
      <c r="C200" s="173"/>
      <c r="D200" s="173"/>
      <c r="E200" s="173"/>
      <c r="F200" s="173"/>
      <c r="G200" s="173"/>
      <c r="H200" s="177" t="str">
        <f t="shared" ca="1" si="47"/>
        <v/>
      </c>
      <c r="I200" s="177"/>
      <c r="J200" s="177"/>
      <c r="K200" s="177"/>
      <c r="L200" s="177"/>
      <c r="M200" s="177"/>
      <c r="N200" s="177"/>
      <c r="O200" s="177"/>
      <c r="P200" s="13">
        <f t="shared" si="52"/>
        <v>0</v>
      </c>
      <c r="Q200" s="8" t="str">
        <f t="shared" si="56"/>
        <v/>
      </c>
      <c r="R200" s="22">
        <v>195</v>
      </c>
      <c r="S200" s="14" t="str">
        <f ca="1">IF(LEFT(AG200,1)="G","",IF(LEFT(P200,1)="D","",IF(H200="","",COUNTIF($T$6:T200,T200))))</f>
        <v/>
      </c>
      <c r="T200" s="14" t="str">
        <f t="shared" ca="1" si="53"/>
        <v/>
      </c>
      <c r="U200" s="15" t="str">
        <f t="shared" ca="1" si="57"/>
        <v/>
      </c>
      <c r="V200" s="14">
        <f t="shared" si="54"/>
        <v>195</v>
      </c>
      <c r="W200" s="14" t="str">
        <f t="shared" ca="1" si="58"/>
        <v/>
      </c>
      <c r="X200" s="14" t="str">
        <f>IF(Home!J200=0,"",Home!J200)</f>
        <v/>
      </c>
      <c r="Y200" s="16" t="str">
        <f t="shared" ca="1" si="49"/>
        <v/>
      </c>
      <c r="Z200" s="16" t="str">
        <f t="shared" ca="1" si="49"/>
        <v/>
      </c>
      <c r="AA200" s="16" t="str">
        <f t="shared" ca="1" si="49"/>
        <v/>
      </c>
      <c r="AB200" s="16" t="str">
        <f t="shared" ca="1" si="49"/>
        <v/>
      </c>
      <c r="AC200" s="16" t="str">
        <f t="shared" ca="1" si="55"/>
        <v/>
      </c>
      <c r="AD200" s="14" t="str">
        <f t="shared" ca="1" si="59"/>
        <v/>
      </c>
      <c r="AE200" s="17" t="str">
        <f t="shared" ca="1" si="60"/>
        <v/>
      </c>
      <c r="AF200" s="18" t="str">
        <f t="shared" ca="1" si="61"/>
        <v/>
      </c>
      <c r="AG200" s="12"/>
      <c r="AH200" s="19"/>
    </row>
    <row r="201" spans="1:34" s="10" customFormat="1" ht="15" customHeight="1" x14ac:dyDescent="0.2">
      <c r="A201" s="10">
        <f t="shared" si="50"/>
        <v>196</v>
      </c>
      <c r="B201" s="173" t="str">
        <f t="shared" ca="1" si="51"/>
        <v/>
      </c>
      <c r="C201" s="173"/>
      <c r="D201" s="173"/>
      <c r="E201" s="173"/>
      <c r="F201" s="173"/>
      <c r="G201" s="173"/>
      <c r="H201" s="177" t="str">
        <f t="shared" ca="1" si="47"/>
        <v/>
      </c>
      <c r="I201" s="177"/>
      <c r="J201" s="177"/>
      <c r="K201" s="177"/>
      <c r="L201" s="177"/>
      <c r="M201" s="177"/>
      <c r="N201" s="177"/>
      <c r="O201" s="177"/>
      <c r="P201" s="13">
        <f t="shared" si="52"/>
        <v>0</v>
      </c>
      <c r="Q201" s="8" t="str">
        <f t="shared" si="56"/>
        <v/>
      </c>
      <c r="R201" s="22">
        <v>196</v>
      </c>
      <c r="S201" s="14" t="str">
        <f ca="1">IF(LEFT(AG201,1)="G","",IF(LEFT(P201,1)="D","",IF(H201="","",COUNTIF($T$6:T201,T201))))</f>
        <v/>
      </c>
      <c r="T201" s="14" t="str">
        <f t="shared" ca="1" si="53"/>
        <v/>
      </c>
      <c r="U201" s="15" t="str">
        <f t="shared" ca="1" si="57"/>
        <v/>
      </c>
      <c r="V201" s="14">
        <f t="shared" si="54"/>
        <v>196</v>
      </c>
      <c r="W201" s="14" t="str">
        <f t="shared" ca="1" si="58"/>
        <v/>
      </c>
      <c r="X201" s="14" t="str">
        <f>IF(Home!J201=0,"",Home!J201)</f>
        <v/>
      </c>
      <c r="Y201" s="16" t="str">
        <f t="shared" ca="1" si="49"/>
        <v/>
      </c>
      <c r="Z201" s="16" t="str">
        <f t="shared" ca="1" si="49"/>
        <v/>
      </c>
      <c r="AA201" s="16" t="str">
        <f t="shared" ca="1" si="49"/>
        <v/>
      </c>
      <c r="AB201" s="16" t="str">
        <f t="shared" ca="1" si="49"/>
        <v/>
      </c>
      <c r="AC201" s="16" t="str">
        <f t="shared" ca="1" si="55"/>
        <v/>
      </c>
      <c r="AD201" s="14" t="str">
        <f t="shared" ca="1" si="59"/>
        <v/>
      </c>
      <c r="AE201" s="17" t="str">
        <f t="shared" ca="1" si="60"/>
        <v/>
      </c>
      <c r="AF201" s="18" t="str">
        <f t="shared" ca="1" si="61"/>
        <v/>
      </c>
      <c r="AG201" s="12"/>
      <c r="AH201" s="19"/>
    </row>
    <row r="202" spans="1:34" s="10" customFormat="1" ht="15" customHeight="1" x14ac:dyDescent="0.2">
      <c r="A202" s="10">
        <f t="shared" si="50"/>
        <v>197</v>
      </c>
      <c r="B202" s="173" t="str">
        <f t="shared" ca="1" si="51"/>
        <v/>
      </c>
      <c r="C202" s="173"/>
      <c r="D202" s="173"/>
      <c r="E202" s="173"/>
      <c r="F202" s="173"/>
      <c r="G202" s="173"/>
      <c r="H202" s="177" t="str">
        <f t="shared" ca="1" si="47"/>
        <v/>
      </c>
      <c r="I202" s="177"/>
      <c r="J202" s="177"/>
      <c r="K202" s="177"/>
      <c r="L202" s="177"/>
      <c r="M202" s="177"/>
      <c r="N202" s="177"/>
      <c r="O202" s="177"/>
      <c r="P202" s="13">
        <f t="shared" si="52"/>
        <v>0</v>
      </c>
      <c r="Q202" s="8" t="str">
        <f t="shared" si="56"/>
        <v/>
      </c>
      <c r="R202" s="22">
        <v>197</v>
      </c>
      <c r="S202" s="14" t="str">
        <f ca="1">IF(LEFT(AG202,1)="G","",IF(LEFT(P202,1)="D","",IF(H202="","",COUNTIF($T$6:T202,T202))))</f>
        <v/>
      </c>
      <c r="T202" s="14" t="str">
        <f t="shared" ca="1" si="53"/>
        <v/>
      </c>
      <c r="U202" s="15" t="str">
        <f t="shared" ca="1" si="57"/>
        <v/>
      </c>
      <c r="V202" s="14">
        <f t="shared" si="54"/>
        <v>197</v>
      </c>
      <c r="W202" s="14" t="str">
        <f t="shared" ca="1" si="58"/>
        <v/>
      </c>
      <c r="X202" s="14" t="str">
        <f>IF(Home!J202=0,"",Home!J202)</f>
        <v/>
      </c>
      <c r="Y202" s="16" t="str">
        <f t="shared" ca="1" si="49"/>
        <v/>
      </c>
      <c r="Z202" s="16" t="str">
        <f t="shared" ca="1" si="49"/>
        <v/>
      </c>
      <c r="AA202" s="16" t="str">
        <f t="shared" ca="1" si="49"/>
        <v/>
      </c>
      <c r="AB202" s="16" t="str">
        <f t="shared" ca="1" si="49"/>
        <v/>
      </c>
      <c r="AC202" s="16" t="str">
        <f t="shared" ca="1" si="55"/>
        <v/>
      </c>
      <c r="AD202" s="14" t="str">
        <f t="shared" ca="1" si="59"/>
        <v/>
      </c>
      <c r="AE202" s="17" t="str">
        <f t="shared" ca="1" si="60"/>
        <v/>
      </c>
      <c r="AF202" s="18" t="str">
        <f t="shared" ca="1" si="61"/>
        <v/>
      </c>
      <c r="AG202" s="12"/>
      <c r="AH202" s="19"/>
    </row>
    <row r="203" spans="1:34" s="10" customFormat="1" ht="15" customHeight="1" x14ac:dyDescent="0.2">
      <c r="A203" s="10">
        <f t="shared" si="50"/>
        <v>198</v>
      </c>
      <c r="B203" s="173" t="str">
        <f t="shared" ca="1" si="51"/>
        <v/>
      </c>
      <c r="C203" s="173"/>
      <c r="D203" s="173"/>
      <c r="E203" s="173"/>
      <c r="F203" s="173"/>
      <c r="G203" s="173"/>
      <c r="H203" s="177" t="str">
        <f t="shared" ca="1" si="47"/>
        <v/>
      </c>
      <c r="I203" s="177"/>
      <c r="J203" s="177"/>
      <c r="K203" s="177"/>
      <c r="L203" s="177"/>
      <c r="M203" s="177"/>
      <c r="N203" s="177"/>
      <c r="O203" s="177"/>
      <c r="P203" s="13">
        <f t="shared" si="52"/>
        <v>0</v>
      </c>
      <c r="Q203" s="8" t="str">
        <f t="shared" si="56"/>
        <v/>
      </c>
      <c r="R203" s="22">
        <v>198</v>
      </c>
      <c r="S203" s="14" t="str">
        <f ca="1">IF(LEFT(AG203,1)="G","",IF(LEFT(P203,1)="D","",IF(H203="","",COUNTIF($T$6:T203,T203))))</f>
        <v/>
      </c>
      <c r="T203" s="14" t="str">
        <f t="shared" ca="1" si="53"/>
        <v/>
      </c>
      <c r="U203" s="15" t="str">
        <f t="shared" ca="1" si="57"/>
        <v/>
      </c>
      <c r="V203" s="14">
        <f t="shared" si="54"/>
        <v>198</v>
      </c>
      <c r="W203" s="14" t="str">
        <f t="shared" ca="1" si="58"/>
        <v/>
      </c>
      <c r="X203" s="14" t="str">
        <f>IF(Home!J203=0,"",Home!J203)</f>
        <v/>
      </c>
      <c r="Y203" s="16" t="str">
        <f t="shared" ca="1" si="49"/>
        <v/>
      </c>
      <c r="Z203" s="16" t="str">
        <f t="shared" ca="1" si="49"/>
        <v/>
      </c>
      <c r="AA203" s="16" t="str">
        <f t="shared" ca="1" si="49"/>
        <v/>
      </c>
      <c r="AB203" s="16" t="str">
        <f t="shared" ca="1" si="49"/>
        <v/>
      </c>
      <c r="AC203" s="16" t="str">
        <f t="shared" ca="1" si="55"/>
        <v/>
      </c>
      <c r="AD203" s="14" t="str">
        <f t="shared" ca="1" si="59"/>
        <v/>
      </c>
      <c r="AE203" s="17" t="str">
        <f t="shared" ca="1" si="60"/>
        <v/>
      </c>
      <c r="AF203" s="18" t="str">
        <f t="shared" ca="1" si="61"/>
        <v/>
      </c>
      <c r="AG203" s="12"/>
      <c r="AH203" s="19"/>
    </row>
    <row r="204" spans="1:34" s="10" customFormat="1" ht="15" customHeight="1" x14ac:dyDescent="0.2">
      <c r="A204" s="10">
        <f t="shared" si="50"/>
        <v>199</v>
      </c>
      <c r="B204" s="173" t="str">
        <f t="shared" ca="1" si="51"/>
        <v/>
      </c>
      <c r="C204" s="173"/>
      <c r="D204" s="173"/>
      <c r="E204" s="173"/>
      <c r="F204" s="173"/>
      <c r="G204" s="173"/>
      <c r="H204" s="177" t="str">
        <f t="shared" ca="1" si="47"/>
        <v/>
      </c>
      <c r="I204" s="177"/>
      <c r="J204" s="177"/>
      <c r="K204" s="177"/>
      <c r="L204" s="177"/>
      <c r="M204" s="177"/>
      <c r="N204" s="177"/>
      <c r="O204" s="177"/>
      <c r="P204" s="13">
        <f t="shared" si="52"/>
        <v>0</v>
      </c>
      <c r="Q204" s="8" t="str">
        <f t="shared" si="56"/>
        <v/>
      </c>
      <c r="R204" s="22">
        <v>199</v>
      </c>
      <c r="S204" s="14" t="str">
        <f ca="1">IF(LEFT(AG204,1)="G","",IF(LEFT(P204,1)="D","",IF(H204="","",COUNTIF($T$6:T204,T204))))</f>
        <v/>
      </c>
      <c r="T204" s="14" t="str">
        <f t="shared" ca="1" si="53"/>
        <v/>
      </c>
      <c r="U204" s="15" t="str">
        <f t="shared" ca="1" si="57"/>
        <v/>
      </c>
      <c r="V204" s="14">
        <f t="shared" si="54"/>
        <v>199</v>
      </c>
      <c r="W204" s="14" t="str">
        <f t="shared" ca="1" si="58"/>
        <v/>
      </c>
      <c r="X204" s="14" t="str">
        <f>IF(Home!J204=0,"",Home!J204)</f>
        <v/>
      </c>
      <c r="Y204" s="16" t="str">
        <f t="shared" ca="1" si="49"/>
        <v/>
      </c>
      <c r="Z204" s="16" t="str">
        <f t="shared" ca="1" si="49"/>
        <v/>
      </c>
      <c r="AA204" s="16" t="str">
        <f t="shared" ca="1" si="49"/>
        <v/>
      </c>
      <c r="AB204" s="16" t="str">
        <f t="shared" ca="1" si="49"/>
        <v/>
      </c>
      <c r="AC204" s="16" t="str">
        <f t="shared" ca="1" si="55"/>
        <v/>
      </c>
      <c r="AD204" s="14" t="str">
        <f t="shared" ca="1" si="59"/>
        <v/>
      </c>
      <c r="AE204" s="17" t="str">
        <f t="shared" ca="1" si="60"/>
        <v/>
      </c>
      <c r="AF204" s="18" t="str">
        <f t="shared" ca="1" si="61"/>
        <v/>
      </c>
      <c r="AG204" s="12"/>
      <c r="AH204" s="19"/>
    </row>
    <row r="205" spans="1:34" s="10" customFormat="1" ht="15" customHeight="1" x14ac:dyDescent="0.2">
      <c r="A205" s="10">
        <f t="shared" si="50"/>
        <v>200</v>
      </c>
      <c r="B205" s="173" t="str">
        <f t="shared" ca="1" si="51"/>
        <v/>
      </c>
      <c r="C205" s="173"/>
      <c r="D205" s="173"/>
      <c r="E205" s="173"/>
      <c r="F205" s="173"/>
      <c r="G205" s="173"/>
      <c r="H205" s="177" t="str">
        <f t="shared" ca="1" si="47"/>
        <v/>
      </c>
      <c r="I205" s="177"/>
      <c r="J205" s="177"/>
      <c r="K205" s="177"/>
      <c r="L205" s="177"/>
      <c r="M205" s="177"/>
      <c r="N205" s="177"/>
      <c r="O205" s="177"/>
      <c r="P205" s="13">
        <f t="shared" si="52"/>
        <v>0</v>
      </c>
      <c r="Q205" s="8" t="str">
        <f t="shared" si="56"/>
        <v/>
      </c>
      <c r="R205" s="22">
        <v>200</v>
      </c>
      <c r="S205" s="14" t="str">
        <f ca="1">IF(LEFT(AG205,1)="G","",IF(LEFT(P205,1)="D","",IF(H205="","",COUNTIF($T$6:T205,T205))))</f>
        <v/>
      </c>
      <c r="T205" s="14" t="str">
        <f t="shared" ca="1" si="53"/>
        <v/>
      </c>
      <c r="U205" s="15" t="str">
        <f t="shared" ca="1" si="57"/>
        <v/>
      </c>
      <c r="V205" s="14">
        <f t="shared" si="54"/>
        <v>200</v>
      </c>
      <c r="W205" s="14" t="str">
        <f t="shared" ca="1" si="58"/>
        <v/>
      </c>
      <c r="X205" s="14" t="str">
        <f>IF(Home!J205=0,"",Home!J205)</f>
        <v/>
      </c>
      <c r="Y205" s="16" t="str">
        <f t="shared" ca="1" si="49"/>
        <v/>
      </c>
      <c r="Z205" s="16" t="str">
        <f t="shared" ca="1" si="49"/>
        <v/>
      </c>
      <c r="AA205" s="16" t="str">
        <f t="shared" ca="1" si="49"/>
        <v/>
      </c>
      <c r="AB205" s="16" t="str">
        <f t="shared" ca="1" si="49"/>
        <v/>
      </c>
      <c r="AC205" s="16" t="str">
        <f t="shared" ca="1" si="55"/>
        <v/>
      </c>
      <c r="AD205" s="14" t="str">
        <f t="shared" ca="1" si="59"/>
        <v/>
      </c>
      <c r="AE205" s="17" t="str">
        <f t="shared" ca="1" si="60"/>
        <v/>
      </c>
      <c r="AF205" s="18" t="str">
        <f t="shared" ca="1" si="61"/>
        <v/>
      </c>
      <c r="AG205" s="12"/>
      <c r="AH205" s="19"/>
    </row>
    <row r="206" spans="1:34" s="10" customFormat="1" ht="15" customHeight="1" x14ac:dyDescent="0.2">
      <c r="A206" s="10">
        <f t="shared" si="50"/>
        <v>201</v>
      </c>
      <c r="B206" s="173" t="str">
        <f t="shared" ca="1" si="51"/>
        <v/>
      </c>
      <c r="C206" s="173"/>
      <c r="D206" s="173"/>
      <c r="E206" s="173"/>
      <c r="F206" s="173"/>
      <c r="G206" s="173"/>
      <c r="H206" s="177" t="str">
        <f t="shared" ca="1" si="47"/>
        <v/>
      </c>
      <c r="I206" s="177"/>
      <c r="J206" s="177"/>
      <c r="K206" s="177"/>
      <c r="L206" s="177"/>
      <c r="M206" s="177"/>
      <c r="N206" s="177"/>
      <c r="O206" s="177"/>
      <c r="P206" s="13">
        <f t="shared" si="52"/>
        <v>0</v>
      </c>
      <c r="Q206" s="8" t="str">
        <f t="shared" si="56"/>
        <v/>
      </c>
      <c r="R206" s="22">
        <v>201</v>
      </c>
      <c r="S206" s="14" t="str">
        <f ca="1">IF(LEFT(AG206,1)="G","",IF(LEFT(P206,1)="D","",IF(H206="","",COUNTIF($T$6:T206,T206))))</f>
        <v/>
      </c>
      <c r="T206" s="14" t="str">
        <f t="shared" ca="1" si="53"/>
        <v/>
      </c>
      <c r="U206" s="15" t="str">
        <f t="shared" ca="1" si="57"/>
        <v/>
      </c>
      <c r="V206" s="14">
        <f t="shared" si="54"/>
        <v>201</v>
      </c>
      <c r="W206" s="14" t="str">
        <f t="shared" ca="1" si="58"/>
        <v/>
      </c>
      <c r="X206" s="14" t="str">
        <f>IF(Home!J206=0,"",Home!J206)</f>
        <v/>
      </c>
      <c r="Y206" s="16" t="str">
        <f t="shared" ref="Y206:AB225" ca="1" si="62">IFERROR(VLOOKUP(CONCATENATE($X206,Y$5),$U$6:$V$255,2,0),"")</f>
        <v/>
      </c>
      <c r="Z206" s="16" t="str">
        <f t="shared" ca="1" si="62"/>
        <v/>
      </c>
      <c r="AA206" s="16" t="str">
        <f t="shared" ca="1" si="62"/>
        <v/>
      </c>
      <c r="AB206" s="16" t="str">
        <f t="shared" ca="1" si="62"/>
        <v/>
      </c>
      <c r="AC206" s="16" t="str">
        <f t="shared" ca="1" si="55"/>
        <v/>
      </c>
      <c r="AD206" s="14" t="str">
        <f t="shared" ca="1" si="59"/>
        <v/>
      </c>
      <c r="AE206" s="17" t="str">
        <f t="shared" ca="1" si="60"/>
        <v/>
      </c>
      <c r="AF206" s="18" t="str">
        <f t="shared" ca="1" si="61"/>
        <v/>
      </c>
      <c r="AG206" s="12"/>
      <c r="AH206" s="19"/>
    </row>
    <row r="207" spans="1:34" s="10" customFormat="1" ht="15" customHeight="1" x14ac:dyDescent="0.2">
      <c r="A207" s="10">
        <f t="shared" si="50"/>
        <v>202</v>
      </c>
      <c r="B207" s="173" t="str">
        <f t="shared" ca="1" si="51"/>
        <v/>
      </c>
      <c r="C207" s="173"/>
      <c r="D207" s="173"/>
      <c r="E207" s="173"/>
      <c r="F207" s="173"/>
      <c r="G207" s="173"/>
      <c r="H207" s="177" t="str">
        <f t="shared" ca="1" si="47"/>
        <v/>
      </c>
      <c r="I207" s="177"/>
      <c r="J207" s="177"/>
      <c r="K207" s="177"/>
      <c r="L207" s="177"/>
      <c r="M207" s="177"/>
      <c r="N207" s="177"/>
      <c r="O207" s="177"/>
      <c r="P207" s="13">
        <f t="shared" si="52"/>
        <v>0</v>
      </c>
      <c r="Q207" s="8" t="str">
        <f t="shared" si="56"/>
        <v/>
      </c>
      <c r="R207" s="22">
        <v>202</v>
      </c>
      <c r="S207" s="14" t="str">
        <f ca="1">IF(LEFT(AG207,1)="G","",IF(LEFT(P207,1)="D","",IF(H207="","",COUNTIF($T$6:T207,T207))))</f>
        <v/>
      </c>
      <c r="T207" s="14" t="str">
        <f t="shared" ca="1" si="53"/>
        <v/>
      </c>
      <c r="U207" s="15" t="str">
        <f t="shared" ca="1" si="57"/>
        <v/>
      </c>
      <c r="V207" s="14">
        <f t="shared" si="54"/>
        <v>202</v>
      </c>
      <c r="W207" s="14" t="str">
        <f t="shared" ca="1" si="58"/>
        <v/>
      </c>
      <c r="X207" s="14" t="str">
        <f>IF(Home!J207=0,"",Home!J207)</f>
        <v/>
      </c>
      <c r="Y207" s="16" t="str">
        <f t="shared" ca="1" si="62"/>
        <v/>
      </c>
      <c r="Z207" s="16" t="str">
        <f t="shared" ca="1" si="62"/>
        <v/>
      </c>
      <c r="AA207" s="16" t="str">
        <f t="shared" ca="1" si="62"/>
        <v/>
      </c>
      <c r="AB207" s="16" t="str">
        <f t="shared" ca="1" si="62"/>
        <v/>
      </c>
      <c r="AC207" s="16" t="str">
        <f t="shared" ca="1" si="55"/>
        <v/>
      </c>
      <c r="AD207" s="14" t="str">
        <f t="shared" ca="1" si="59"/>
        <v/>
      </c>
      <c r="AE207" s="17" t="str">
        <f t="shared" ca="1" si="60"/>
        <v/>
      </c>
      <c r="AF207" s="18" t="str">
        <f t="shared" ca="1" si="61"/>
        <v/>
      </c>
      <c r="AG207" s="12"/>
      <c r="AH207" s="19"/>
    </row>
    <row r="208" spans="1:34" s="10" customFormat="1" ht="15" customHeight="1" x14ac:dyDescent="0.2">
      <c r="A208" s="10">
        <f t="shared" si="50"/>
        <v>203</v>
      </c>
      <c r="B208" s="173" t="str">
        <f t="shared" ca="1" si="51"/>
        <v/>
      </c>
      <c r="C208" s="173"/>
      <c r="D208" s="173"/>
      <c r="E208" s="173"/>
      <c r="F208" s="173"/>
      <c r="G208" s="173"/>
      <c r="H208" s="177" t="str">
        <f t="shared" ca="1" si="47"/>
        <v/>
      </c>
      <c r="I208" s="177"/>
      <c r="J208" s="177"/>
      <c r="K208" s="177"/>
      <c r="L208" s="177"/>
      <c r="M208" s="177"/>
      <c r="N208" s="177"/>
      <c r="O208" s="177"/>
      <c r="P208" s="13">
        <f t="shared" si="52"/>
        <v>0</v>
      </c>
      <c r="Q208" s="8" t="str">
        <f t="shared" si="56"/>
        <v/>
      </c>
      <c r="R208" s="22">
        <v>203</v>
      </c>
      <c r="S208" s="14" t="str">
        <f ca="1">IF(LEFT(AG208,1)="G","",IF(LEFT(P208,1)="D","",IF(H208="","",COUNTIF($T$6:T208,T208))))</f>
        <v/>
      </c>
      <c r="T208" s="14" t="str">
        <f t="shared" ca="1" si="53"/>
        <v/>
      </c>
      <c r="U208" s="15" t="str">
        <f t="shared" ca="1" si="57"/>
        <v/>
      </c>
      <c r="V208" s="14">
        <f t="shared" si="54"/>
        <v>203</v>
      </c>
      <c r="W208" s="14" t="str">
        <f t="shared" ca="1" si="58"/>
        <v/>
      </c>
      <c r="X208" s="14" t="str">
        <f>IF(Home!J208=0,"",Home!J208)</f>
        <v/>
      </c>
      <c r="Y208" s="16" t="str">
        <f t="shared" ca="1" si="62"/>
        <v/>
      </c>
      <c r="Z208" s="16" t="str">
        <f t="shared" ca="1" si="62"/>
        <v/>
      </c>
      <c r="AA208" s="16" t="str">
        <f t="shared" ca="1" si="62"/>
        <v/>
      </c>
      <c r="AB208" s="16" t="str">
        <f t="shared" ca="1" si="62"/>
        <v/>
      </c>
      <c r="AC208" s="16" t="str">
        <f t="shared" ca="1" si="55"/>
        <v/>
      </c>
      <c r="AD208" s="14" t="str">
        <f t="shared" ca="1" si="59"/>
        <v/>
      </c>
      <c r="AE208" s="17" t="str">
        <f t="shared" ca="1" si="60"/>
        <v/>
      </c>
      <c r="AF208" s="18" t="str">
        <f t="shared" ca="1" si="61"/>
        <v/>
      </c>
      <c r="AG208" s="12"/>
      <c r="AH208" s="19"/>
    </row>
    <row r="209" spans="1:34" s="10" customFormat="1" ht="15" customHeight="1" x14ac:dyDescent="0.2">
      <c r="A209" s="10">
        <f t="shared" si="50"/>
        <v>204</v>
      </c>
      <c r="B209" s="173" t="str">
        <f t="shared" ca="1" si="51"/>
        <v/>
      </c>
      <c r="C209" s="173"/>
      <c r="D209" s="173"/>
      <c r="E209" s="173"/>
      <c r="F209" s="173"/>
      <c r="G209" s="173"/>
      <c r="H209" s="177" t="str">
        <f t="shared" ca="1" si="47"/>
        <v/>
      </c>
      <c r="I209" s="177"/>
      <c r="J209" s="177"/>
      <c r="K209" s="177"/>
      <c r="L209" s="177"/>
      <c r="M209" s="177"/>
      <c r="N209" s="177"/>
      <c r="O209" s="177"/>
      <c r="P209" s="13">
        <f t="shared" si="52"/>
        <v>0</v>
      </c>
      <c r="Q209" s="8" t="str">
        <f t="shared" si="56"/>
        <v/>
      </c>
      <c r="R209" s="22">
        <v>204</v>
      </c>
      <c r="S209" s="14" t="str">
        <f ca="1">IF(LEFT(AG209,1)="G","",IF(LEFT(P209,1)="D","",IF(H209="","",COUNTIF($T$6:T209,T209))))</f>
        <v/>
      </c>
      <c r="T209" s="14" t="str">
        <f t="shared" ca="1" si="53"/>
        <v/>
      </c>
      <c r="U209" s="15" t="str">
        <f t="shared" ca="1" si="57"/>
        <v/>
      </c>
      <c r="V209" s="14">
        <f t="shared" si="54"/>
        <v>204</v>
      </c>
      <c r="W209" s="14" t="str">
        <f t="shared" ca="1" si="58"/>
        <v/>
      </c>
      <c r="X209" s="14" t="str">
        <f>IF(Home!J209=0,"",Home!J209)</f>
        <v/>
      </c>
      <c r="Y209" s="16" t="str">
        <f t="shared" ca="1" si="62"/>
        <v/>
      </c>
      <c r="Z209" s="16" t="str">
        <f t="shared" ca="1" si="62"/>
        <v/>
      </c>
      <c r="AA209" s="16" t="str">
        <f t="shared" ca="1" si="62"/>
        <v/>
      </c>
      <c r="AB209" s="16" t="str">
        <f t="shared" ca="1" si="62"/>
        <v/>
      </c>
      <c r="AC209" s="16" t="str">
        <f t="shared" ca="1" si="55"/>
        <v/>
      </c>
      <c r="AD209" s="14" t="str">
        <f t="shared" ca="1" si="59"/>
        <v/>
      </c>
      <c r="AE209" s="17" t="str">
        <f t="shared" ca="1" si="60"/>
        <v/>
      </c>
      <c r="AF209" s="18" t="str">
        <f t="shared" ca="1" si="61"/>
        <v/>
      </c>
      <c r="AG209" s="12"/>
      <c r="AH209" s="19"/>
    </row>
    <row r="210" spans="1:34" s="10" customFormat="1" ht="15" customHeight="1" x14ac:dyDescent="0.2">
      <c r="A210" s="10">
        <f t="shared" si="50"/>
        <v>205</v>
      </c>
      <c r="B210" s="173" t="str">
        <f t="shared" ca="1" si="51"/>
        <v/>
      </c>
      <c r="C210" s="173"/>
      <c r="D210" s="173"/>
      <c r="E210" s="173"/>
      <c r="F210" s="173"/>
      <c r="G210" s="173"/>
      <c r="H210" s="177" t="str">
        <f t="shared" ca="1" si="47"/>
        <v/>
      </c>
      <c r="I210" s="177"/>
      <c r="J210" s="177"/>
      <c r="K210" s="177"/>
      <c r="L210" s="177"/>
      <c r="M210" s="177"/>
      <c r="N210" s="177"/>
      <c r="O210" s="177"/>
      <c r="P210" s="13">
        <f t="shared" si="52"/>
        <v>0</v>
      </c>
      <c r="Q210" s="8" t="str">
        <f t="shared" si="56"/>
        <v/>
      </c>
      <c r="R210" s="22">
        <v>205</v>
      </c>
      <c r="S210" s="14" t="str">
        <f ca="1">IF(LEFT(AG210,1)="G","",IF(LEFT(P210,1)="D","",IF(H210="","",COUNTIF($T$6:T210,T210))))</f>
        <v/>
      </c>
      <c r="T210" s="14" t="str">
        <f t="shared" ca="1" si="53"/>
        <v/>
      </c>
      <c r="U210" s="15" t="str">
        <f t="shared" ca="1" si="57"/>
        <v/>
      </c>
      <c r="V210" s="14">
        <f t="shared" si="54"/>
        <v>205</v>
      </c>
      <c r="W210" s="14" t="str">
        <f t="shared" ca="1" si="58"/>
        <v/>
      </c>
      <c r="X210" s="14" t="str">
        <f>IF(Home!J210=0,"",Home!J210)</f>
        <v/>
      </c>
      <c r="Y210" s="16" t="str">
        <f t="shared" ca="1" si="62"/>
        <v/>
      </c>
      <c r="Z210" s="16" t="str">
        <f t="shared" ca="1" si="62"/>
        <v/>
      </c>
      <c r="AA210" s="16" t="str">
        <f t="shared" ca="1" si="62"/>
        <v/>
      </c>
      <c r="AB210" s="16" t="str">
        <f t="shared" ca="1" si="62"/>
        <v/>
      </c>
      <c r="AC210" s="16" t="str">
        <f t="shared" ca="1" si="55"/>
        <v/>
      </c>
      <c r="AD210" s="14" t="str">
        <f t="shared" ca="1" si="59"/>
        <v/>
      </c>
      <c r="AE210" s="17" t="str">
        <f t="shared" ca="1" si="60"/>
        <v/>
      </c>
      <c r="AF210" s="18" t="str">
        <f t="shared" ca="1" si="61"/>
        <v/>
      </c>
      <c r="AG210" s="12"/>
      <c r="AH210" s="19"/>
    </row>
    <row r="211" spans="1:34" s="10" customFormat="1" ht="15" customHeight="1" x14ac:dyDescent="0.2">
      <c r="A211" s="10">
        <f t="shared" si="50"/>
        <v>206</v>
      </c>
      <c r="B211" s="173" t="str">
        <f t="shared" ca="1" si="51"/>
        <v/>
      </c>
      <c r="C211" s="173"/>
      <c r="D211" s="173"/>
      <c r="E211" s="173"/>
      <c r="F211" s="173"/>
      <c r="G211" s="173"/>
      <c r="H211" s="177" t="str">
        <f t="shared" ca="1" si="47"/>
        <v/>
      </c>
      <c r="I211" s="177"/>
      <c r="J211" s="177"/>
      <c r="K211" s="177"/>
      <c r="L211" s="177"/>
      <c r="M211" s="177"/>
      <c r="N211" s="177"/>
      <c r="O211" s="177"/>
      <c r="P211" s="13">
        <f t="shared" si="52"/>
        <v>0</v>
      </c>
      <c r="Q211" s="8" t="str">
        <f t="shared" si="56"/>
        <v/>
      </c>
      <c r="R211" s="22">
        <v>206</v>
      </c>
      <c r="S211" s="14" t="str">
        <f ca="1">IF(LEFT(AG211,1)="G","",IF(LEFT(P211,1)="D","",IF(H211="","",COUNTIF($T$6:T211,T211))))</f>
        <v/>
      </c>
      <c r="T211" s="14" t="str">
        <f t="shared" ca="1" si="53"/>
        <v/>
      </c>
      <c r="U211" s="15" t="str">
        <f t="shared" ca="1" si="57"/>
        <v/>
      </c>
      <c r="V211" s="14">
        <f t="shared" si="54"/>
        <v>206</v>
      </c>
      <c r="W211" s="14" t="str">
        <f t="shared" ca="1" si="58"/>
        <v/>
      </c>
      <c r="X211" s="14" t="str">
        <f>IF(Home!J211=0,"",Home!J211)</f>
        <v/>
      </c>
      <c r="Y211" s="16" t="str">
        <f t="shared" ca="1" si="62"/>
        <v/>
      </c>
      <c r="Z211" s="16" t="str">
        <f t="shared" ca="1" si="62"/>
        <v/>
      </c>
      <c r="AA211" s="16" t="str">
        <f t="shared" ca="1" si="62"/>
        <v/>
      </c>
      <c r="AB211" s="16" t="str">
        <f t="shared" ca="1" si="62"/>
        <v/>
      </c>
      <c r="AC211" s="16" t="str">
        <f t="shared" ca="1" si="55"/>
        <v/>
      </c>
      <c r="AD211" s="14" t="str">
        <f t="shared" ca="1" si="59"/>
        <v/>
      </c>
      <c r="AE211" s="17" t="str">
        <f t="shared" ca="1" si="60"/>
        <v/>
      </c>
      <c r="AF211" s="18" t="str">
        <f t="shared" ca="1" si="61"/>
        <v/>
      </c>
      <c r="AG211" s="12"/>
      <c r="AH211" s="19"/>
    </row>
    <row r="212" spans="1:34" s="10" customFormat="1" ht="15" customHeight="1" x14ac:dyDescent="0.2">
      <c r="A212" s="10">
        <f t="shared" si="50"/>
        <v>207</v>
      </c>
      <c r="B212" s="173" t="str">
        <f t="shared" ca="1" si="51"/>
        <v/>
      </c>
      <c r="C212" s="173"/>
      <c r="D212" s="173"/>
      <c r="E212" s="173"/>
      <c r="F212" s="173"/>
      <c r="G212" s="173"/>
      <c r="H212" s="177" t="str">
        <f t="shared" ca="1" si="47"/>
        <v/>
      </c>
      <c r="I212" s="177"/>
      <c r="J212" s="177"/>
      <c r="K212" s="177"/>
      <c r="L212" s="177"/>
      <c r="M212" s="177"/>
      <c r="N212" s="177"/>
      <c r="O212" s="177"/>
      <c r="P212" s="13">
        <f t="shared" si="52"/>
        <v>0</v>
      </c>
      <c r="Q212" s="8" t="str">
        <f t="shared" si="56"/>
        <v/>
      </c>
      <c r="R212" s="22">
        <v>207</v>
      </c>
      <c r="S212" s="14" t="str">
        <f ca="1">IF(LEFT(AG212,1)="G","",IF(LEFT(P212,1)="D","",IF(H212="","",COUNTIF($T$6:T212,T212))))</f>
        <v/>
      </c>
      <c r="T212" s="14" t="str">
        <f t="shared" ca="1" si="53"/>
        <v/>
      </c>
      <c r="U212" s="15" t="str">
        <f t="shared" ca="1" si="57"/>
        <v/>
      </c>
      <c r="V212" s="14">
        <f t="shared" si="54"/>
        <v>207</v>
      </c>
      <c r="W212" s="14" t="str">
        <f t="shared" ca="1" si="58"/>
        <v/>
      </c>
      <c r="X212" s="14" t="str">
        <f>IF(Home!J212=0,"",Home!J212)</f>
        <v/>
      </c>
      <c r="Y212" s="16" t="str">
        <f t="shared" ca="1" si="62"/>
        <v/>
      </c>
      <c r="Z212" s="16" t="str">
        <f t="shared" ca="1" si="62"/>
        <v/>
      </c>
      <c r="AA212" s="16" t="str">
        <f t="shared" ca="1" si="62"/>
        <v/>
      </c>
      <c r="AB212" s="16" t="str">
        <f t="shared" ca="1" si="62"/>
        <v/>
      </c>
      <c r="AC212" s="16" t="str">
        <f t="shared" ca="1" si="55"/>
        <v/>
      </c>
      <c r="AD212" s="14" t="str">
        <f t="shared" ca="1" si="59"/>
        <v/>
      </c>
      <c r="AE212" s="17" t="str">
        <f t="shared" ca="1" si="60"/>
        <v/>
      </c>
      <c r="AF212" s="18" t="str">
        <f t="shared" ca="1" si="61"/>
        <v/>
      </c>
      <c r="AG212" s="12"/>
      <c r="AH212" s="19"/>
    </row>
    <row r="213" spans="1:34" s="10" customFormat="1" ht="15" customHeight="1" x14ac:dyDescent="0.2">
      <c r="A213" s="10">
        <f t="shared" si="50"/>
        <v>208</v>
      </c>
      <c r="B213" s="173" t="str">
        <f t="shared" ca="1" si="51"/>
        <v/>
      </c>
      <c r="C213" s="173"/>
      <c r="D213" s="173"/>
      <c r="E213" s="173"/>
      <c r="F213" s="173"/>
      <c r="G213" s="173"/>
      <c r="H213" s="177" t="str">
        <f t="shared" ca="1" si="47"/>
        <v/>
      </c>
      <c r="I213" s="177"/>
      <c r="J213" s="177"/>
      <c r="K213" s="177"/>
      <c r="L213" s="177"/>
      <c r="M213" s="177"/>
      <c r="N213" s="177"/>
      <c r="O213" s="177"/>
      <c r="P213" s="13">
        <f t="shared" si="52"/>
        <v>0</v>
      </c>
      <c r="Q213" s="8" t="str">
        <f t="shared" si="56"/>
        <v/>
      </c>
      <c r="R213" s="22">
        <v>208</v>
      </c>
      <c r="S213" s="14" t="str">
        <f ca="1">IF(LEFT(AG213,1)="G","",IF(LEFT(P213,1)="D","",IF(H213="","",COUNTIF($T$6:T213,T213))))</f>
        <v/>
      </c>
      <c r="T213" s="14" t="str">
        <f t="shared" ca="1" si="53"/>
        <v/>
      </c>
      <c r="U213" s="15" t="str">
        <f t="shared" ca="1" si="57"/>
        <v/>
      </c>
      <c r="V213" s="14">
        <f t="shared" si="54"/>
        <v>208</v>
      </c>
      <c r="W213" s="14" t="str">
        <f t="shared" ca="1" si="58"/>
        <v/>
      </c>
      <c r="X213" s="14" t="str">
        <f>IF(Home!J213=0,"",Home!J213)</f>
        <v/>
      </c>
      <c r="Y213" s="16" t="str">
        <f t="shared" ca="1" si="62"/>
        <v/>
      </c>
      <c r="Z213" s="16" t="str">
        <f t="shared" ca="1" si="62"/>
        <v/>
      </c>
      <c r="AA213" s="16" t="str">
        <f t="shared" ca="1" si="62"/>
        <v/>
      </c>
      <c r="AB213" s="16" t="str">
        <f t="shared" ca="1" si="62"/>
        <v/>
      </c>
      <c r="AC213" s="16" t="str">
        <f t="shared" ca="1" si="55"/>
        <v/>
      </c>
      <c r="AD213" s="14" t="str">
        <f t="shared" ca="1" si="59"/>
        <v/>
      </c>
      <c r="AE213" s="17" t="str">
        <f t="shared" ca="1" si="60"/>
        <v/>
      </c>
      <c r="AF213" s="18" t="str">
        <f t="shared" ca="1" si="61"/>
        <v/>
      </c>
      <c r="AG213" s="12"/>
      <c r="AH213" s="19"/>
    </row>
    <row r="214" spans="1:34" s="10" customFormat="1" ht="15" customHeight="1" x14ac:dyDescent="0.2">
      <c r="A214" s="10">
        <f t="shared" si="50"/>
        <v>209</v>
      </c>
      <c r="B214" s="173" t="str">
        <f t="shared" ca="1" si="51"/>
        <v/>
      </c>
      <c r="C214" s="173"/>
      <c r="D214" s="173"/>
      <c r="E214" s="173"/>
      <c r="F214" s="173"/>
      <c r="G214" s="173"/>
      <c r="H214" s="177" t="str">
        <f t="shared" ca="1" si="47"/>
        <v/>
      </c>
      <c r="I214" s="177"/>
      <c r="J214" s="177"/>
      <c r="K214" s="177"/>
      <c r="L214" s="177"/>
      <c r="M214" s="177"/>
      <c r="N214" s="177"/>
      <c r="O214" s="177"/>
      <c r="P214" s="13">
        <f t="shared" si="52"/>
        <v>0</v>
      </c>
      <c r="Q214" s="8" t="str">
        <f t="shared" si="56"/>
        <v/>
      </c>
      <c r="R214" s="22">
        <v>209</v>
      </c>
      <c r="S214" s="14" t="str">
        <f ca="1">IF(LEFT(AG214,1)="G","",IF(LEFT(P214,1)="D","",IF(H214="","",COUNTIF($T$6:T214,T214))))</f>
        <v/>
      </c>
      <c r="T214" s="14" t="str">
        <f t="shared" ca="1" si="53"/>
        <v/>
      </c>
      <c r="U214" s="15" t="str">
        <f t="shared" ca="1" si="57"/>
        <v/>
      </c>
      <c r="V214" s="14">
        <f t="shared" si="54"/>
        <v>209</v>
      </c>
      <c r="W214" s="14" t="str">
        <f t="shared" ca="1" si="58"/>
        <v/>
      </c>
      <c r="X214" s="14" t="str">
        <f>IF(Home!J214=0,"",Home!J214)</f>
        <v/>
      </c>
      <c r="Y214" s="16" t="str">
        <f t="shared" ca="1" si="62"/>
        <v/>
      </c>
      <c r="Z214" s="16" t="str">
        <f t="shared" ca="1" si="62"/>
        <v/>
      </c>
      <c r="AA214" s="16" t="str">
        <f t="shared" ca="1" si="62"/>
        <v/>
      </c>
      <c r="AB214" s="16" t="str">
        <f t="shared" ca="1" si="62"/>
        <v/>
      </c>
      <c r="AC214" s="16" t="str">
        <f t="shared" ca="1" si="55"/>
        <v/>
      </c>
      <c r="AD214" s="14" t="str">
        <f t="shared" ca="1" si="59"/>
        <v/>
      </c>
      <c r="AE214" s="17" t="str">
        <f t="shared" ca="1" si="60"/>
        <v/>
      </c>
      <c r="AF214" s="18" t="str">
        <f t="shared" ca="1" si="61"/>
        <v/>
      </c>
      <c r="AG214" s="12"/>
      <c r="AH214" s="19"/>
    </row>
    <row r="215" spans="1:34" s="10" customFormat="1" ht="15" customHeight="1" x14ac:dyDescent="0.2">
      <c r="A215" s="10">
        <f t="shared" si="50"/>
        <v>210</v>
      </c>
      <c r="B215" s="173" t="str">
        <f t="shared" ca="1" si="51"/>
        <v/>
      </c>
      <c r="C215" s="173"/>
      <c r="D215" s="173"/>
      <c r="E215" s="173"/>
      <c r="F215" s="173"/>
      <c r="G215" s="173"/>
      <c r="H215" s="177" t="str">
        <f t="shared" ca="1" si="47"/>
        <v/>
      </c>
      <c r="I215" s="177"/>
      <c r="J215" s="177"/>
      <c r="K215" s="177"/>
      <c r="L215" s="177"/>
      <c r="M215" s="177"/>
      <c r="N215" s="177"/>
      <c r="O215" s="177"/>
      <c r="P215" s="13">
        <f t="shared" si="52"/>
        <v>0</v>
      </c>
      <c r="Q215" s="8" t="str">
        <f t="shared" si="56"/>
        <v/>
      </c>
      <c r="R215" s="22">
        <v>210</v>
      </c>
      <c r="S215" s="14" t="str">
        <f ca="1">IF(LEFT(AG215,1)="G","",IF(LEFT(P215,1)="D","",IF(H215="","",COUNTIF($T$6:T215,T215))))</f>
        <v/>
      </c>
      <c r="T215" s="14" t="str">
        <f t="shared" ca="1" si="53"/>
        <v/>
      </c>
      <c r="U215" s="15" t="str">
        <f t="shared" ca="1" si="57"/>
        <v/>
      </c>
      <c r="V215" s="14">
        <f t="shared" si="54"/>
        <v>210</v>
      </c>
      <c r="W215" s="14" t="str">
        <f t="shared" ca="1" si="58"/>
        <v/>
      </c>
      <c r="X215" s="14" t="str">
        <f>IF(Home!J215=0,"",Home!J215)</f>
        <v/>
      </c>
      <c r="Y215" s="16" t="str">
        <f t="shared" ca="1" si="62"/>
        <v/>
      </c>
      <c r="Z215" s="16" t="str">
        <f t="shared" ca="1" si="62"/>
        <v/>
      </c>
      <c r="AA215" s="16" t="str">
        <f t="shared" ca="1" si="62"/>
        <v/>
      </c>
      <c r="AB215" s="16" t="str">
        <f t="shared" ca="1" si="62"/>
        <v/>
      </c>
      <c r="AC215" s="16" t="str">
        <f t="shared" ca="1" si="55"/>
        <v/>
      </c>
      <c r="AD215" s="14" t="str">
        <f t="shared" ca="1" si="59"/>
        <v/>
      </c>
      <c r="AE215" s="17" t="str">
        <f t="shared" ca="1" si="60"/>
        <v/>
      </c>
      <c r="AF215" s="18" t="str">
        <f t="shared" ca="1" si="61"/>
        <v/>
      </c>
      <c r="AG215" s="12"/>
      <c r="AH215" s="19"/>
    </row>
    <row r="216" spans="1:34" s="10" customFormat="1" ht="15" customHeight="1" x14ac:dyDescent="0.2">
      <c r="A216" s="10">
        <f t="shared" si="50"/>
        <v>211</v>
      </c>
      <c r="B216" s="173" t="str">
        <f t="shared" ca="1" si="51"/>
        <v/>
      </c>
      <c r="C216" s="173"/>
      <c r="D216" s="173"/>
      <c r="E216" s="173"/>
      <c r="F216" s="173"/>
      <c r="G216" s="173"/>
      <c r="H216" s="177" t="str">
        <f t="shared" ca="1" si="47"/>
        <v/>
      </c>
      <c r="I216" s="177"/>
      <c r="J216" s="177"/>
      <c r="K216" s="177"/>
      <c r="L216" s="177"/>
      <c r="M216" s="177"/>
      <c r="N216" s="177"/>
      <c r="O216" s="177"/>
      <c r="P216" s="13">
        <f t="shared" si="52"/>
        <v>0</v>
      </c>
      <c r="Q216" s="8" t="str">
        <f t="shared" si="56"/>
        <v/>
      </c>
      <c r="R216" s="22">
        <v>211</v>
      </c>
      <c r="S216" s="14" t="str">
        <f ca="1">IF(LEFT(AG216,1)="G","",IF(LEFT(P216,1)="D","",IF(H216="","",COUNTIF($T$6:T216,T216))))</f>
        <v/>
      </c>
      <c r="T216" s="14" t="str">
        <f t="shared" ca="1" si="53"/>
        <v/>
      </c>
      <c r="U216" s="15" t="str">
        <f t="shared" ca="1" si="57"/>
        <v/>
      </c>
      <c r="V216" s="14">
        <f t="shared" si="54"/>
        <v>211</v>
      </c>
      <c r="W216" s="14" t="str">
        <f t="shared" ca="1" si="58"/>
        <v/>
      </c>
      <c r="X216" s="14" t="str">
        <f>IF(Home!J216=0,"",Home!J216)</f>
        <v/>
      </c>
      <c r="Y216" s="16" t="str">
        <f t="shared" ca="1" si="62"/>
        <v/>
      </c>
      <c r="Z216" s="16" t="str">
        <f t="shared" ca="1" si="62"/>
        <v/>
      </c>
      <c r="AA216" s="16" t="str">
        <f t="shared" ca="1" si="62"/>
        <v/>
      </c>
      <c r="AB216" s="16" t="str">
        <f t="shared" ca="1" si="62"/>
        <v/>
      </c>
      <c r="AC216" s="16" t="str">
        <f t="shared" ca="1" si="55"/>
        <v/>
      </c>
      <c r="AD216" s="14" t="str">
        <f t="shared" ca="1" si="59"/>
        <v/>
      </c>
      <c r="AE216" s="17" t="str">
        <f t="shared" ca="1" si="60"/>
        <v/>
      </c>
      <c r="AF216" s="18" t="str">
        <f t="shared" ca="1" si="61"/>
        <v/>
      </c>
      <c r="AG216" s="12"/>
      <c r="AH216" s="19"/>
    </row>
    <row r="217" spans="1:34" s="10" customFormat="1" ht="15" customHeight="1" x14ac:dyDescent="0.2">
      <c r="A217" s="10">
        <f t="shared" si="50"/>
        <v>212</v>
      </c>
      <c r="B217" s="173" t="str">
        <f t="shared" ca="1" si="51"/>
        <v/>
      </c>
      <c r="C217" s="173"/>
      <c r="D217" s="173"/>
      <c r="E217" s="173"/>
      <c r="F217" s="173"/>
      <c r="G217" s="173"/>
      <c r="H217" s="177" t="str">
        <f t="shared" ca="1" si="47"/>
        <v/>
      </c>
      <c r="I217" s="177"/>
      <c r="J217" s="177"/>
      <c r="K217" s="177"/>
      <c r="L217" s="177"/>
      <c r="M217" s="177"/>
      <c r="N217" s="177"/>
      <c r="O217" s="177"/>
      <c r="P217" s="13">
        <f t="shared" si="52"/>
        <v>0</v>
      </c>
      <c r="Q217" s="8" t="str">
        <f t="shared" si="56"/>
        <v/>
      </c>
      <c r="R217" s="22">
        <v>212</v>
      </c>
      <c r="S217" s="14" t="str">
        <f ca="1">IF(LEFT(AG217,1)="G","",IF(LEFT(P217,1)="D","",IF(H217="","",COUNTIF($T$6:T217,T217))))</f>
        <v/>
      </c>
      <c r="T217" s="14" t="str">
        <f t="shared" ca="1" si="53"/>
        <v/>
      </c>
      <c r="U217" s="15" t="str">
        <f t="shared" ca="1" si="57"/>
        <v/>
      </c>
      <c r="V217" s="14">
        <f t="shared" si="54"/>
        <v>212</v>
      </c>
      <c r="W217" s="14" t="str">
        <f t="shared" ca="1" si="58"/>
        <v/>
      </c>
      <c r="X217" s="14" t="str">
        <f>IF(Home!J217=0,"",Home!J217)</f>
        <v/>
      </c>
      <c r="Y217" s="16" t="str">
        <f t="shared" ca="1" si="62"/>
        <v/>
      </c>
      <c r="Z217" s="16" t="str">
        <f t="shared" ca="1" si="62"/>
        <v/>
      </c>
      <c r="AA217" s="16" t="str">
        <f t="shared" ca="1" si="62"/>
        <v/>
      </c>
      <c r="AB217" s="16" t="str">
        <f t="shared" ca="1" si="62"/>
        <v/>
      </c>
      <c r="AC217" s="16" t="str">
        <f t="shared" ca="1" si="55"/>
        <v/>
      </c>
      <c r="AD217" s="14" t="str">
        <f t="shared" ca="1" si="59"/>
        <v/>
      </c>
      <c r="AE217" s="17" t="str">
        <f t="shared" ca="1" si="60"/>
        <v/>
      </c>
      <c r="AF217" s="18" t="str">
        <f t="shared" ca="1" si="61"/>
        <v/>
      </c>
      <c r="AG217" s="12"/>
      <c r="AH217" s="19"/>
    </row>
    <row r="218" spans="1:34" s="10" customFormat="1" ht="15" customHeight="1" x14ac:dyDescent="0.2">
      <c r="A218" s="10">
        <f t="shared" si="50"/>
        <v>213</v>
      </c>
      <c r="B218" s="173" t="str">
        <f t="shared" ca="1" si="51"/>
        <v/>
      </c>
      <c r="C218" s="173"/>
      <c r="D218" s="173"/>
      <c r="E218" s="173"/>
      <c r="F218" s="173"/>
      <c r="G218" s="173"/>
      <c r="H218" s="177" t="str">
        <f t="shared" ref="H218:H255" ca="1" si="63">IFERROR(VLOOKUP(AG218,INDIRECT($U$1),3,0),"")</f>
        <v/>
      </c>
      <c r="I218" s="177"/>
      <c r="J218" s="177"/>
      <c r="K218" s="177"/>
      <c r="L218" s="177"/>
      <c r="M218" s="177"/>
      <c r="N218" s="177"/>
      <c r="O218" s="177"/>
      <c r="P218" s="13">
        <f t="shared" si="52"/>
        <v>0</v>
      </c>
      <c r="Q218" s="8" t="str">
        <f t="shared" si="56"/>
        <v/>
      </c>
      <c r="R218" s="22">
        <v>213</v>
      </c>
      <c r="S218" s="14" t="str">
        <f ca="1">IF(LEFT(AG218,1)="G","",IF(LEFT(P218,1)="D","",IF(H218="","",COUNTIF($T$6:T218,T218))))</f>
        <v/>
      </c>
      <c r="T218" s="14" t="str">
        <f t="shared" ca="1" si="53"/>
        <v/>
      </c>
      <c r="U218" s="15" t="str">
        <f t="shared" ca="1" si="57"/>
        <v/>
      </c>
      <c r="V218" s="14">
        <f t="shared" si="54"/>
        <v>213</v>
      </c>
      <c r="W218" s="14" t="str">
        <f t="shared" ca="1" si="58"/>
        <v/>
      </c>
      <c r="X218" s="14" t="str">
        <f>IF(Home!J218=0,"",Home!J218)</f>
        <v/>
      </c>
      <c r="Y218" s="16" t="str">
        <f t="shared" ca="1" si="62"/>
        <v/>
      </c>
      <c r="Z218" s="16" t="str">
        <f t="shared" ca="1" si="62"/>
        <v/>
      </c>
      <c r="AA218" s="16" t="str">
        <f t="shared" ca="1" si="62"/>
        <v/>
      </c>
      <c r="AB218" s="16" t="str">
        <f t="shared" ca="1" si="62"/>
        <v/>
      </c>
      <c r="AC218" s="16" t="str">
        <f t="shared" ca="1" si="55"/>
        <v/>
      </c>
      <c r="AD218" s="14" t="str">
        <f t="shared" ca="1" si="59"/>
        <v/>
      </c>
      <c r="AE218" s="17" t="str">
        <f t="shared" ca="1" si="60"/>
        <v/>
      </c>
      <c r="AF218" s="18" t="str">
        <f t="shared" ca="1" si="61"/>
        <v/>
      </c>
      <c r="AG218" s="12"/>
      <c r="AH218" s="19"/>
    </row>
    <row r="219" spans="1:34" s="10" customFormat="1" ht="15" customHeight="1" x14ac:dyDescent="0.2">
      <c r="A219" s="10">
        <f t="shared" si="50"/>
        <v>214</v>
      </c>
      <c r="B219" s="173" t="str">
        <f t="shared" ca="1" si="51"/>
        <v/>
      </c>
      <c r="C219" s="173"/>
      <c r="D219" s="173"/>
      <c r="E219" s="173"/>
      <c r="F219" s="173"/>
      <c r="G219" s="173"/>
      <c r="H219" s="177" t="str">
        <f t="shared" ca="1" si="63"/>
        <v/>
      </c>
      <c r="I219" s="177"/>
      <c r="J219" s="177"/>
      <c r="K219" s="177"/>
      <c r="L219" s="177"/>
      <c r="M219" s="177"/>
      <c r="N219" s="177"/>
      <c r="O219" s="177"/>
      <c r="P219" s="13">
        <f t="shared" si="52"/>
        <v>0</v>
      </c>
      <c r="Q219" s="8" t="str">
        <f t="shared" si="56"/>
        <v/>
      </c>
      <c r="R219" s="22">
        <v>214</v>
      </c>
      <c r="S219" s="14" t="str">
        <f ca="1">IF(LEFT(AG219,1)="G","",IF(LEFT(P219,1)="D","",IF(H219="","",COUNTIF($T$6:T219,T219))))</f>
        <v/>
      </c>
      <c r="T219" s="14" t="str">
        <f t="shared" ca="1" si="53"/>
        <v/>
      </c>
      <c r="U219" s="15" t="str">
        <f t="shared" ca="1" si="57"/>
        <v/>
      </c>
      <c r="V219" s="14">
        <f t="shared" si="54"/>
        <v>214</v>
      </c>
      <c r="W219" s="14" t="str">
        <f t="shared" ca="1" si="58"/>
        <v/>
      </c>
      <c r="X219" s="14" t="str">
        <f>IF(Home!J219=0,"",Home!J219)</f>
        <v/>
      </c>
      <c r="Y219" s="16" t="str">
        <f t="shared" ca="1" si="62"/>
        <v/>
      </c>
      <c r="Z219" s="16" t="str">
        <f t="shared" ca="1" si="62"/>
        <v/>
      </c>
      <c r="AA219" s="16" t="str">
        <f t="shared" ca="1" si="62"/>
        <v/>
      </c>
      <c r="AB219" s="16" t="str">
        <f t="shared" ca="1" si="62"/>
        <v/>
      </c>
      <c r="AC219" s="16" t="str">
        <f t="shared" ca="1" si="55"/>
        <v/>
      </c>
      <c r="AD219" s="14" t="str">
        <f t="shared" ca="1" si="59"/>
        <v/>
      </c>
      <c r="AE219" s="17" t="str">
        <f t="shared" ca="1" si="60"/>
        <v/>
      </c>
      <c r="AF219" s="18" t="str">
        <f t="shared" ca="1" si="61"/>
        <v/>
      </c>
      <c r="AG219" s="12"/>
      <c r="AH219" s="19"/>
    </row>
    <row r="220" spans="1:34" s="10" customFormat="1" ht="15" customHeight="1" x14ac:dyDescent="0.2">
      <c r="A220" s="10">
        <f t="shared" si="50"/>
        <v>215</v>
      </c>
      <c r="B220" s="173" t="str">
        <f t="shared" ca="1" si="51"/>
        <v/>
      </c>
      <c r="C220" s="173"/>
      <c r="D220" s="173"/>
      <c r="E220" s="173"/>
      <c r="F220" s="173"/>
      <c r="G220" s="173"/>
      <c r="H220" s="177" t="str">
        <f t="shared" ca="1" si="63"/>
        <v/>
      </c>
      <c r="I220" s="177"/>
      <c r="J220" s="177"/>
      <c r="K220" s="177"/>
      <c r="L220" s="177"/>
      <c r="M220" s="177"/>
      <c r="N220" s="177"/>
      <c r="O220" s="177"/>
      <c r="P220" s="13">
        <f t="shared" si="52"/>
        <v>0</v>
      </c>
      <c r="Q220" s="8" t="str">
        <f t="shared" si="56"/>
        <v/>
      </c>
      <c r="R220" s="22">
        <v>215</v>
      </c>
      <c r="S220" s="14" t="str">
        <f ca="1">IF(LEFT(AG220,1)="G","",IF(LEFT(P220,1)="D","",IF(H220="","",COUNTIF($T$6:T220,T220))))</f>
        <v/>
      </c>
      <c r="T220" s="14" t="str">
        <f t="shared" ca="1" si="53"/>
        <v/>
      </c>
      <c r="U220" s="15" t="str">
        <f t="shared" ca="1" si="57"/>
        <v/>
      </c>
      <c r="V220" s="14">
        <f t="shared" si="54"/>
        <v>215</v>
      </c>
      <c r="W220" s="14" t="str">
        <f t="shared" ca="1" si="58"/>
        <v/>
      </c>
      <c r="X220" s="14" t="str">
        <f>IF(Home!J220=0,"",Home!J220)</f>
        <v/>
      </c>
      <c r="Y220" s="16" t="str">
        <f t="shared" ca="1" si="62"/>
        <v/>
      </c>
      <c r="Z220" s="16" t="str">
        <f t="shared" ca="1" si="62"/>
        <v/>
      </c>
      <c r="AA220" s="16" t="str">
        <f t="shared" ca="1" si="62"/>
        <v/>
      </c>
      <c r="AB220" s="16" t="str">
        <f t="shared" ca="1" si="62"/>
        <v/>
      </c>
      <c r="AC220" s="16" t="str">
        <f t="shared" ca="1" si="55"/>
        <v/>
      </c>
      <c r="AD220" s="14" t="str">
        <f t="shared" ca="1" si="59"/>
        <v/>
      </c>
      <c r="AE220" s="17" t="str">
        <f t="shared" ca="1" si="60"/>
        <v/>
      </c>
      <c r="AF220" s="18" t="str">
        <f t="shared" ca="1" si="61"/>
        <v/>
      </c>
      <c r="AG220" s="12"/>
      <c r="AH220" s="19"/>
    </row>
    <row r="221" spans="1:34" s="10" customFormat="1" ht="15" customHeight="1" x14ac:dyDescent="0.2">
      <c r="A221" s="10">
        <f t="shared" si="50"/>
        <v>216</v>
      </c>
      <c r="B221" s="173" t="str">
        <f t="shared" ca="1" si="51"/>
        <v/>
      </c>
      <c r="C221" s="173"/>
      <c r="D221" s="173"/>
      <c r="E221" s="173"/>
      <c r="F221" s="173"/>
      <c r="G221" s="173"/>
      <c r="H221" s="177" t="str">
        <f t="shared" ca="1" si="63"/>
        <v/>
      </c>
      <c r="I221" s="177"/>
      <c r="J221" s="177"/>
      <c r="K221" s="177"/>
      <c r="L221" s="177"/>
      <c r="M221" s="177"/>
      <c r="N221" s="177"/>
      <c r="O221" s="177"/>
      <c r="P221" s="13">
        <f t="shared" si="52"/>
        <v>0</v>
      </c>
      <c r="Q221" s="8" t="str">
        <f t="shared" si="56"/>
        <v/>
      </c>
      <c r="R221" s="22">
        <v>216</v>
      </c>
      <c r="S221" s="14" t="str">
        <f ca="1">IF(LEFT(AG221,1)="G","",IF(LEFT(P221,1)="D","",IF(H221="","",COUNTIF($T$6:T221,T221))))</f>
        <v/>
      </c>
      <c r="T221" s="14" t="str">
        <f t="shared" ca="1" si="53"/>
        <v/>
      </c>
      <c r="U221" s="15" t="str">
        <f t="shared" ca="1" si="57"/>
        <v/>
      </c>
      <c r="V221" s="14">
        <f t="shared" si="54"/>
        <v>216</v>
      </c>
      <c r="W221" s="14" t="str">
        <f t="shared" ca="1" si="58"/>
        <v/>
      </c>
      <c r="X221" s="14" t="str">
        <f>IF(Home!J221=0,"",Home!J221)</f>
        <v/>
      </c>
      <c r="Y221" s="16" t="str">
        <f t="shared" ca="1" si="62"/>
        <v/>
      </c>
      <c r="Z221" s="16" t="str">
        <f t="shared" ca="1" si="62"/>
        <v/>
      </c>
      <c r="AA221" s="16" t="str">
        <f t="shared" ca="1" si="62"/>
        <v/>
      </c>
      <c r="AB221" s="16" t="str">
        <f t="shared" ca="1" si="62"/>
        <v/>
      </c>
      <c r="AC221" s="16" t="str">
        <f t="shared" ca="1" si="55"/>
        <v/>
      </c>
      <c r="AD221" s="14" t="str">
        <f t="shared" ca="1" si="59"/>
        <v/>
      </c>
      <c r="AE221" s="17" t="str">
        <f t="shared" ca="1" si="60"/>
        <v/>
      </c>
      <c r="AF221" s="18" t="str">
        <f t="shared" ca="1" si="61"/>
        <v/>
      </c>
      <c r="AG221" s="12"/>
      <c r="AH221" s="19"/>
    </row>
    <row r="222" spans="1:34" s="10" customFormat="1" ht="15" customHeight="1" x14ac:dyDescent="0.2">
      <c r="A222" s="10">
        <f t="shared" si="50"/>
        <v>217</v>
      </c>
      <c r="B222" s="173" t="str">
        <f t="shared" ca="1" si="51"/>
        <v/>
      </c>
      <c r="C222" s="173"/>
      <c r="D222" s="173"/>
      <c r="E222" s="173"/>
      <c r="F222" s="173"/>
      <c r="G222" s="173"/>
      <c r="H222" s="177" t="str">
        <f t="shared" ca="1" si="63"/>
        <v/>
      </c>
      <c r="I222" s="177"/>
      <c r="J222" s="177"/>
      <c r="K222" s="177"/>
      <c r="L222" s="177"/>
      <c r="M222" s="177"/>
      <c r="N222" s="177"/>
      <c r="O222" s="177"/>
      <c r="P222" s="13">
        <f t="shared" si="52"/>
        <v>0</v>
      </c>
      <c r="Q222" s="8" t="str">
        <f t="shared" si="56"/>
        <v/>
      </c>
      <c r="R222" s="22">
        <v>217</v>
      </c>
      <c r="S222" s="14" t="str">
        <f ca="1">IF(LEFT(AG222,1)="G","",IF(LEFT(P222,1)="D","",IF(H222="","",COUNTIF($T$6:T222,T222))))</f>
        <v/>
      </c>
      <c r="T222" s="14" t="str">
        <f t="shared" ca="1" si="53"/>
        <v/>
      </c>
      <c r="U222" s="15" t="str">
        <f t="shared" ca="1" si="57"/>
        <v/>
      </c>
      <c r="V222" s="14">
        <f t="shared" si="54"/>
        <v>217</v>
      </c>
      <c r="W222" s="14" t="str">
        <f t="shared" ca="1" si="58"/>
        <v/>
      </c>
      <c r="X222" s="14" t="str">
        <f>IF(Home!J222=0,"",Home!J222)</f>
        <v/>
      </c>
      <c r="Y222" s="16" t="str">
        <f t="shared" ca="1" si="62"/>
        <v/>
      </c>
      <c r="Z222" s="16" t="str">
        <f t="shared" ca="1" si="62"/>
        <v/>
      </c>
      <c r="AA222" s="16" t="str">
        <f t="shared" ca="1" si="62"/>
        <v/>
      </c>
      <c r="AB222" s="16" t="str">
        <f t="shared" ca="1" si="62"/>
        <v/>
      </c>
      <c r="AC222" s="16" t="str">
        <f t="shared" ca="1" si="55"/>
        <v/>
      </c>
      <c r="AD222" s="14" t="str">
        <f t="shared" ca="1" si="59"/>
        <v/>
      </c>
      <c r="AE222" s="17" t="str">
        <f t="shared" ca="1" si="60"/>
        <v/>
      </c>
      <c r="AF222" s="18" t="str">
        <f t="shared" ca="1" si="61"/>
        <v/>
      </c>
      <c r="AG222" s="12"/>
      <c r="AH222" s="19"/>
    </row>
    <row r="223" spans="1:34" s="10" customFormat="1" ht="15" customHeight="1" x14ac:dyDescent="0.2">
      <c r="A223" s="10">
        <f t="shared" si="50"/>
        <v>218</v>
      </c>
      <c r="B223" s="173" t="str">
        <f t="shared" ca="1" si="51"/>
        <v/>
      </c>
      <c r="C223" s="173"/>
      <c r="D223" s="173"/>
      <c r="E223" s="173"/>
      <c r="F223" s="173"/>
      <c r="G223" s="173"/>
      <c r="H223" s="177" t="str">
        <f t="shared" ca="1" si="63"/>
        <v/>
      </c>
      <c r="I223" s="177"/>
      <c r="J223" s="177"/>
      <c r="K223" s="177"/>
      <c r="L223" s="177"/>
      <c r="M223" s="177"/>
      <c r="N223" s="177"/>
      <c r="O223" s="177"/>
      <c r="P223" s="13">
        <f t="shared" si="52"/>
        <v>0</v>
      </c>
      <c r="Q223" s="8" t="str">
        <f t="shared" si="56"/>
        <v/>
      </c>
      <c r="R223" s="22">
        <v>218</v>
      </c>
      <c r="S223" s="14" t="str">
        <f ca="1">IF(LEFT(AG223,1)="G","",IF(LEFT(P223,1)="D","",IF(H223="","",COUNTIF($T$6:T223,T223))))</f>
        <v/>
      </c>
      <c r="T223" s="14" t="str">
        <f t="shared" ca="1" si="53"/>
        <v/>
      </c>
      <c r="U223" s="15" t="str">
        <f t="shared" ca="1" si="57"/>
        <v/>
      </c>
      <c r="V223" s="14">
        <f t="shared" si="54"/>
        <v>218</v>
      </c>
      <c r="W223" s="14" t="str">
        <f t="shared" ca="1" si="58"/>
        <v/>
      </c>
      <c r="X223" s="14" t="str">
        <f>IF(Home!J223=0,"",Home!J223)</f>
        <v/>
      </c>
      <c r="Y223" s="16" t="str">
        <f t="shared" ca="1" si="62"/>
        <v/>
      </c>
      <c r="Z223" s="16" t="str">
        <f t="shared" ca="1" si="62"/>
        <v/>
      </c>
      <c r="AA223" s="16" t="str">
        <f t="shared" ca="1" si="62"/>
        <v/>
      </c>
      <c r="AB223" s="16" t="str">
        <f t="shared" ca="1" si="62"/>
        <v/>
      </c>
      <c r="AC223" s="16" t="str">
        <f t="shared" ca="1" si="55"/>
        <v/>
      </c>
      <c r="AD223" s="14" t="str">
        <f t="shared" ca="1" si="59"/>
        <v/>
      </c>
      <c r="AE223" s="17" t="str">
        <f t="shared" ca="1" si="60"/>
        <v/>
      </c>
      <c r="AF223" s="18" t="str">
        <f t="shared" ca="1" si="61"/>
        <v/>
      </c>
      <c r="AG223" s="12"/>
      <c r="AH223" s="19"/>
    </row>
    <row r="224" spans="1:34" s="10" customFormat="1" ht="15" customHeight="1" x14ac:dyDescent="0.2">
      <c r="A224" s="10">
        <f t="shared" si="50"/>
        <v>219</v>
      </c>
      <c r="B224" s="173" t="str">
        <f t="shared" ca="1" si="51"/>
        <v/>
      </c>
      <c r="C224" s="173"/>
      <c r="D224" s="173"/>
      <c r="E224" s="173"/>
      <c r="F224" s="173"/>
      <c r="G224" s="173"/>
      <c r="H224" s="177" t="str">
        <f t="shared" ca="1" si="63"/>
        <v/>
      </c>
      <c r="I224" s="177"/>
      <c r="J224" s="177"/>
      <c r="K224" s="177"/>
      <c r="L224" s="177"/>
      <c r="M224" s="177"/>
      <c r="N224" s="177"/>
      <c r="O224" s="177"/>
      <c r="P224" s="13">
        <f t="shared" si="52"/>
        <v>0</v>
      </c>
      <c r="Q224" s="8" t="str">
        <f t="shared" si="56"/>
        <v/>
      </c>
      <c r="R224" s="22">
        <v>219</v>
      </c>
      <c r="S224" s="14" t="str">
        <f ca="1">IF(LEFT(AG224,1)="G","",IF(LEFT(P224,1)="D","",IF(H224="","",COUNTIF($T$6:T224,T224))))</f>
        <v/>
      </c>
      <c r="T224" s="14" t="str">
        <f t="shared" ca="1" si="53"/>
        <v/>
      </c>
      <c r="U224" s="15" t="str">
        <f t="shared" ca="1" si="57"/>
        <v/>
      </c>
      <c r="V224" s="14">
        <f t="shared" si="54"/>
        <v>219</v>
      </c>
      <c r="W224" s="14" t="str">
        <f t="shared" ca="1" si="58"/>
        <v/>
      </c>
      <c r="X224" s="14" t="str">
        <f>IF(Home!J224=0,"",Home!J224)</f>
        <v/>
      </c>
      <c r="Y224" s="16" t="str">
        <f t="shared" ca="1" si="62"/>
        <v/>
      </c>
      <c r="Z224" s="16" t="str">
        <f t="shared" ca="1" si="62"/>
        <v/>
      </c>
      <c r="AA224" s="16" t="str">
        <f t="shared" ca="1" si="62"/>
        <v/>
      </c>
      <c r="AB224" s="16" t="str">
        <f t="shared" ca="1" si="62"/>
        <v/>
      </c>
      <c r="AC224" s="16" t="str">
        <f t="shared" ca="1" si="55"/>
        <v/>
      </c>
      <c r="AD224" s="14" t="str">
        <f t="shared" ca="1" si="59"/>
        <v/>
      </c>
      <c r="AE224" s="17" t="str">
        <f t="shared" ca="1" si="60"/>
        <v/>
      </c>
      <c r="AF224" s="18" t="str">
        <f t="shared" ca="1" si="61"/>
        <v/>
      </c>
      <c r="AG224" s="12"/>
      <c r="AH224" s="19"/>
    </row>
    <row r="225" spans="1:34" s="10" customFormat="1" ht="15" customHeight="1" x14ac:dyDescent="0.2">
      <c r="A225" s="10">
        <f t="shared" si="50"/>
        <v>220</v>
      </c>
      <c r="B225" s="173" t="str">
        <f t="shared" ca="1" si="51"/>
        <v/>
      </c>
      <c r="C225" s="173"/>
      <c r="D225" s="173"/>
      <c r="E225" s="173"/>
      <c r="F225" s="173"/>
      <c r="G225" s="173"/>
      <c r="H225" s="177" t="str">
        <f t="shared" ca="1" si="63"/>
        <v/>
      </c>
      <c r="I225" s="177"/>
      <c r="J225" s="177"/>
      <c r="K225" s="177"/>
      <c r="L225" s="177"/>
      <c r="M225" s="177"/>
      <c r="N225" s="177"/>
      <c r="O225" s="177"/>
      <c r="P225" s="13">
        <f t="shared" si="52"/>
        <v>0</v>
      </c>
      <c r="Q225" s="8" t="str">
        <f t="shared" si="56"/>
        <v/>
      </c>
      <c r="R225" s="22">
        <v>220</v>
      </c>
      <c r="S225" s="14" t="str">
        <f ca="1">IF(LEFT(AG225,1)="G","",IF(LEFT(P225,1)="D","",IF(H225="","",COUNTIF($T$6:T225,T225))))</f>
        <v/>
      </c>
      <c r="T225" s="14" t="str">
        <f t="shared" ca="1" si="53"/>
        <v/>
      </c>
      <c r="U225" s="15" t="str">
        <f t="shared" ca="1" si="57"/>
        <v/>
      </c>
      <c r="V225" s="14">
        <f t="shared" si="54"/>
        <v>220</v>
      </c>
      <c r="W225" s="14" t="str">
        <f t="shared" ca="1" si="58"/>
        <v/>
      </c>
      <c r="X225" s="14" t="str">
        <f>IF(Home!J225=0,"",Home!J225)</f>
        <v/>
      </c>
      <c r="Y225" s="16" t="str">
        <f t="shared" ca="1" si="62"/>
        <v/>
      </c>
      <c r="Z225" s="16" t="str">
        <f t="shared" ca="1" si="62"/>
        <v/>
      </c>
      <c r="AA225" s="16" t="str">
        <f t="shared" ca="1" si="62"/>
        <v/>
      </c>
      <c r="AB225" s="16" t="str">
        <f t="shared" ca="1" si="62"/>
        <v/>
      </c>
      <c r="AC225" s="16" t="str">
        <f t="shared" ca="1" si="55"/>
        <v/>
      </c>
      <c r="AD225" s="14" t="str">
        <f t="shared" ca="1" si="59"/>
        <v/>
      </c>
      <c r="AE225" s="17" t="str">
        <f t="shared" ca="1" si="60"/>
        <v/>
      </c>
      <c r="AF225" s="18" t="str">
        <f t="shared" ca="1" si="61"/>
        <v/>
      </c>
      <c r="AG225" s="12"/>
      <c r="AH225" s="19"/>
    </row>
    <row r="226" spans="1:34" s="10" customFormat="1" ht="15" customHeight="1" x14ac:dyDescent="0.2">
      <c r="A226" s="10">
        <f t="shared" si="50"/>
        <v>221</v>
      </c>
      <c r="B226" s="173" t="str">
        <f t="shared" ca="1" si="51"/>
        <v/>
      </c>
      <c r="C226" s="173"/>
      <c r="D226" s="173"/>
      <c r="E226" s="173"/>
      <c r="F226" s="173"/>
      <c r="G226" s="173"/>
      <c r="H226" s="177" t="str">
        <f t="shared" ca="1" si="63"/>
        <v/>
      </c>
      <c r="I226" s="177"/>
      <c r="J226" s="177"/>
      <c r="K226" s="177"/>
      <c r="L226" s="177"/>
      <c r="M226" s="177"/>
      <c r="N226" s="177"/>
      <c r="O226" s="177"/>
      <c r="P226" s="13">
        <f t="shared" si="52"/>
        <v>0</v>
      </c>
      <c r="Q226" s="8" t="str">
        <f t="shared" si="56"/>
        <v/>
      </c>
      <c r="R226" s="22">
        <v>221</v>
      </c>
      <c r="S226" s="14" t="str">
        <f ca="1">IF(LEFT(AG226,1)="G","",IF(LEFT(P226,1)="D","",IF(H226="","",COUNTIF($T$6:T226,T226))))</f>
        <v/>
      </c>
      <c r="T226" s="14" t="str">
        <f t="shared" ca="1" si="53"/>
        <v/>
      </c>
      <c r="U226" s="15" t="str">
        <f t="shared" ca="1" si="57"/>
        <v/>
      </c>
      <c r="V226" s="14">
        <f t="shared" si="54"/>
        <v>221</v>
      </c>
      <c r="W226" s="14" t="str">
        <f t="shared" ca="1" si="58"/>
        <v/>
      </c>
      <c r="X226" s="14" t="str">
        <f>IF(Home!J226=0,"",Home!J226)</f>
        <v/>
      </c>
      <c r="Y226" s="16" t="str">
        <f t="shared" ref="Y226:AB245" ca="1" si="64">IFERROR(VLOOKUP(CONCATENATE($X226,Y$5),$U$6:$V$255,2,0),"")</f>
        <v/>
      </c>
      <c r="Z226" s="16" t="str">
        <f t="shared" ca="1" si="64"/>
        <v/>
      </c>
      <c r="AA226" s="16" t="str">
        <f t="shared" ca="1" si="64"/>
        <v/>
      </c>
      <c r="AB226" s="16" t="str">
        <f t="shared" ca="1" si="64"/>
        <v/>
      </c>
      <c r="AC226" s="16" t="str">
        <f t="shared" ca="1" si="55"/>
        <v/>
      </c>
      <c r="AD226" s="14" t="str">
        <f t="shared" ca="1" si="59"/>
        <v/>
      </c>
      <c r="AE226" s="17" t="str">
        <f t="shared" ca="1" si="60"/>
        <v/>
      </c>
      <c r="AF226" s="18" t="str">
        <f t="shared" ca="1" si="61"/>
        <v/>
      </c>
      <c r="AG226" s="12"/>
      <c r="AH226" s="19"/>
    </row>
    <row r="227" spans="1:34" s="10" customFormat="1" ht="15" customHeight="1" x14ac:dyDescent="0.2">
      <c r="A227" s="10">
        <f t="shared" si="50"/>
        <v>222</v>
      </c>
      <c r="B227" s="173" t="str">
        <f t="shared" ca="1" si="51"/>
        <v/>
      </c>
      <c r="C227" s="173"/>
      <c r="D227" s="173"/>
      <c r="E227" s="173"/>
      <c r="F227" s="173"/>
      <c r="G227" s="173"/>
      <c r="H227" s="177" t="str">
        <f t="shared" ca="1" si="63"/>
        <v/>
      </c>
      <c r="I227" s="177"/>
      <c r="J227" s="177"/>
      <c r="K227" s="177"/>
      <c r="L227" s="177"/>
      <c r="M227" s="177"/>
      <c r="N227" s="177"/>
      <c r="O227" s="177"/>
      <c r="P227" s="13">
        <f t="shared" si="52"/>
        <v>0</v>
      </c>
      <c r="Q227" s="8" t="str">
        <f t="shared" si="56"/>
        <v/>
      </c>
      <c r="R227" s="22">
        <v>222</v>
      </c>
      <c r="S227" s="14" t="str">
        <f ca="1">IF(LEFT(AG227,1)="G","",IF(LEFT(P227,1)="D","",IF(H227="","",COUNTIF($T$6:T227,T227))))</f>
        <v/>
      </c>
      <c r="T227" s="14" t="str">
        <f t="shared" ca="1" si="53"/>
        <v/>
      </c>
      <c r="U227" s="15" t="str">
        <f t="shared" ca="1" si="57"/>
        <v/>
      </c>
      <c r="V227" s="14">
        <f t="shared" si="54"/>
        <v>222</v>
      </c>
      <c r="W227" s="14" t="str">
        <f t="shared" ca="1" si="58"/>
        <v/>
      </c>
      <c r="X227" s="14" t="str">
        <f>IF(Home!J227=0,"",Home!J227)</f>
        <v/>
      </c>
      <c r="Y227" s="16" t="str">
        <f t="shared" ca="1" si="64"/>
        <v/>
      </c>
      <c r="Z227" s="16" t="str">
        <f t="shared" ca="1" si="64"/>
        <v/>
      </c>
      <c r="AA227" s="16" t="str">
        <f t="shared" ca="1" si="64"/>
        <v/>
      </c>
      <c r="AB227" s="16" t="str">
        <f t="shared" ca="1" si="64"/>
        <v/>
      </c>
      <c r="AC227" s="16" t="str">
        <f t="shared" ca="1" si="55"/>
        <v/>
      </c>
      <c r="AD227" s="14" t="str">
        <f t="shared" ca="1" si="59"/>
        <v/>
      </c>
      <c r="AE227" s="17" t="str">
        <f t="shared" ca="1" si="60"/>
        <v/>
      </c>
      <c r="AF227" s="18" t="str">
        <f t="shared" ca="1" si="61"/>
        <v/>
      </c>
      <c r="AG227" s="12"/>
      <c r="AH227" s="19"/>
    </row>
    <row r="228" spans="1:34" s="10" customFormat="1" ht="15" customHeight="1" x14ac:dyDescent="0.2">
      <c r="A228" s="10">
        <f t="shared" si="50"/>
        <v>223</v>
      </c>
      <c r="B228" s="173" t="str">
        <f t="shared" ca="1" si="51"/>
        <v/>
      </c>
      <c r="C228" s="173"/>
      <c r="D228" s="173"/>
      <c r="E228" s="173"/>
      <c r="F228" s="173"/>
      <c r="G228" s="173"/>
      <c r="H228" s="177" t="str">
        <f t="shared" ca="1" si="63"/>
        <v/>
      </c>
      <c r="I228" s="177"/>
      <c r="J228" s="177"/>
      <c r="K228" s="177"/>
      <c r="L228" s="177"/>
      <c r="M228" s="177"/>
      <c r="N228" s="177"/>
      <c r="O228" s="177"/>
      <c r="P228" s="13">
        <f t="shared" si="52"/>
        <v>0</v>
      </c>
      <c r="Q228" s="8" t="str">
        <f t="shared" si="56"/>
        <v/>
      </c>
      <c r="R228" s="22">
        <v>223</v>
      </c>
      <c r="S228" s="14" t="str">
        <f ca="1">IF(LEFT(AG228,1)="G","",IF(LEFT(P228,1)="D","",IF(H228="","",COUNTIF($T$6:T228,T228))))</f>
        <v/>
      </c>
      <c r="T228" s="14" t="str">
        <f t="shared" ca="1" si="53"/>
        <v/>
      </c>
      <c r="U228" s="15" t="str">
        <f t="shared" ca="1" si="57"/>
        <v/>
      </c>
      <c r="V228" s="14">
        <f t="shared" si="54"/>
        <v>223</v>
      </c>
      <c r="W228" s="14" t="str">
        <f t="shared" ca="1" si="58"/>
        <v/>
      </c>
      <c r="X228" s="14" t="str">
        <f>IF(Home!J228=0,"",Home!J228)</f>
        <v/>
      </c>
      <c r="Y228" s="16" t="str">
        <f t="shared" ca="1" si="64"/>
        <v/>
      </c>
      <c r="Z228" s="16" t="str">
        <f t="shared" ca="1" si="64"/>
        <v/>
      </c>
      <c r="AA228" s="16" t="str">
        <f t="shared" ca="1" si="64"/>
        <v/>
      </c>
      <c r="AB228" s="16" t="str">
        <f t="shared" ca="1" si="64"/>
        <v/>
      </c>
      <c r="AC228" s="16" t="str">
        <f t="shared" ca="1" si="55"/>
        <v/>
      </c>
      <c r="AD228" s="14" t="str">
        <f t="shared" ca="1" si="59"/>
        <v/>
      </c>
      <c r="AE228" s="17" t="str">
        <f t="shared" ca="1" si="60"/>
        <v/>
      </c>
      <c r="AF228" s="18" t="str">
        <f t="shared" ca="1" si="61"/>
        <v/>
      </c>
      <c r="AG228" s="12"/>
      <c r="AH228" s="19"/>
    </row>
    <row r="229" spans="1:34" s="10" customFormat="1" ht="15" customHeight="1" x14ac:dyDescent="0.2">
      <c r="A229" s="10">
        <f t="shared" si="50"/>
        <v>224</v>
      </c>
      <c r="B229" s="173" t="str">
        <f t="shared" ca="1" si="51"/>
        <v/>
      </c>
      <c r="C229" s="173"/>
      <c r="D229" s="173"/>
      <c r="E229" s="173"/>
      <c r="F229" s="173"/>
      <c r="G229" s="173"/>
      <c r="H229" s="177" t="str">
        <f t="shared" ca="1" si="63"/>
        <v/>
      </c>
      <c r="I229" s="177"/>
      <c r="J229" s="177"/>
      <c r="K229" s="177"/>
      <c r="L229" s="177"/>
      <c r="M229" s="177"/>
      <c r="N229" s="177"/>
      <c r="O229" s="177"/>
      <c r="P229" s="13">
        <f t="shared" si="52"/>
        <v>0</v>
      </c>
      <c r="Q229" s="8" t="str">
        <f t="shared" si="56"/>
        <v/>
      </c>
      <c r="R229" s="22">
        <v>224</v>
      </c>
      <c r="S229" s="14" t="str">
        <f ca="1">IF(LEFT(AG229,1)="G","",IF(LEFT(P229,1)="D","",IF(H229="","",COUNTIF($T$6:T229,T229))))</f>
        <v/>
      </c>
      <c r="T229" s="14" t="str">
        <f t="shared" ca="1" si="53"/>
        <v/>
      </c>
      <c r="U229" s="15" t="str">
        <f t="shared" ca="1" si="57"/>
        <v/>
      </c>
      <c r="V229" s="14">
        <f t="shared" si="54"/>
        <v>224</v>
      </c>
      <c r="W229" s="14" t="str">
        <f t="shared" ca="1" si="58"/>
        <v/>
      </c>
      <c r="X229" s="14" t="str">
        <f>IF(Home!J229=0,"",Home!J229)</f>
        <v/>
      </c>
      <c r="Y229" s="16" t="str">
        <f t="shared" ca="1" si="64"/>
        <v/>
      </c>
      <c r="Z229" s="16" t="str">
        <f t="shared" ca="1" si="64"/>
        <v/>
      </c>
      <c r="AA229" s="16" t="str">
        <f t="shared" ca="1" si="64"/>
        <v/>
      </c>
      <c r="AB229" s="16" t="str">
        <f t="shared" ca="1" si="64"/>
        <v/>
      </c>
      <c r="AC229" s="16" t="str">
        <f t="shared" ca="1" si="55"/>
        <v/>
      </c>
      <c r="AD229" s="14" t="str">
        <f t="shared" ca="1" si="59"/>
        <v/>
      </c>
      <c r="AE229" s="17" t="str">
        <f t="shared" ca="1" si="60"/>
        <v/>
      </c>
      <c r="AF229" s="18" t="str">
        <f t="shared" ca="1" si="61"/>
        <v/>
      </c>
      <c r="AG229" s="12"/>
      <c r="AH229" s="19"/>
    </row>
    <row r="230" spans="1:34" s="10" customFormat="1" ht="15" customHeight="1" x14ac:dyDescent="0.2">
      <c r="A230" s="10">
        <f t="shared" si="50"/>
        <v>225</v>
      </c>
      <c r="B230" s="173" t="str">
        <f t="shared" ca="1" si="51"/>
        <v/>
      </c>
      <c r="C230" s="173"/>
      <c r="D230" s="173"/>
      <c r="E230" s="173"/>
      <c r="F230" s="173"/>
      <c r="G230" s="173"/>
      <c r="H230" s="177" t="str">
        <f t="shared" ca="1" si="63"/>
        <v/>
      </c>
      <c r="I230" s="177"/>
      <c r="J230" s="177"/>
      <c r="K230" s="177"/>
      <c r="L230" s="177"/>
      <c r="M230" s="177"/>
      <c r="N230" s="177"/>
      <c r="O230" s="177"/>
      <c r="P230" s="13">
        <f t="shared" si="52"/>
        <v>0</v>
      </c>
      <c r="Q230" s="8" t="str">
        <f t="shared" si="56"/>
        <v/>
      </c>
      <c r="R230" s="22">
        <v>225</v>
      </c>
      <c r="S230" s="14" t="str">
        <f ca="1">IF(LEFT(AG230,1)="G","",IF(LEFT(P230,1)="D","",IF(H230="","",COUNTIF($T$6:T230,T230))))</f>
        <v/>
      </c>
      <c r="T230" s="14" t="str">
        <f t="shared" ca="1" si="53"/>
        <v/>
      </c>
      <c r="U230" s="15" t="str">
        <f t="shared" ca="1" si="57"/>
        <v/>
      </c>
      <c r="V230" s="14">
        <f t="shared" si="54"/>
        <v>225</v>
      </c>
      <c r="W230" s="14" t="str">
        <f t="shared" ca="1" si="58"/>
        <v/>
      </c>
      <c r="X230" s="14" t="str">
        <f>IF(Home!J230=0,"",Home!J230)</f>
        <v/>
      </c>
      <c r="Y230" s="16" t="str">
        <f t="shared" ca="1" si="64"/>
        <v/>
      </c>
      <c r="Z230" s="16" t="str">
        <f t="shared" ca="1" si="64"/>
        <v/>
      </c>
      <c r="AA230" s="16" t="str">
        <f t="shared" ca="1" si="64"/>
        <v/>
      </c>
      <c r="AB230" s="16" t="str">
        <f t="shared" ca="1" si="64"/>
        <v/>
      </c>
      <c r="AC230" s="16" t="str">
        <f t="shared" ca="1" si="55"/>
        <v/>
      </c>
      <c r="AD230" s="14" t="str">
        <f t="shared" ca="1" si="59"/>
        <v/>
      </c>
      <c r="AE230" s="17" t="str">
        <f t="shared" ca="1" si="60"/>
        <v/>
      </c>
      <c r="AF230" s="18" t="str">
        <f t="shared" ca="1" si="61"/>
        <v/>
      </c>
      <c r="AG230" s="12"/>
      <c r="AH230" s="19"/>
    </row>
    <row r="231" spans="1:34" s="10" customFormat="1" ht="15" customHeight="1" x14ac:dyDescent="0.2">
      <c r="A231" s="10">
        <f t="shared" si="50"/>
        <v>226</v>
      </c>
      <c r="B231" s="173" t="str">
        <f t="shared" ca="1" si="51"/>
        <v/>
      </c>
      <c r="C231" s="173"/>
      <c r="D231" s="173"/>
      <c r="E231" s="173"/>
      <c r="F231" s="173"/>
      <c r="G231" s="173"/>
      <c r="H231" s="177" t="str">
        <f t="shared" ca="1" si="63"/>
        <v/>
      </c>
      <c r="I231" s="177"/>
      <c r="J231" s="177"/>
      <c r="K231" s="177"/>
      <c r="L231" s="177"/>
      <c r="M231" s="177"/>
      <c r="N231" s="177"/>
      <c r="O231" s="177"/>
      <c r="P231" s="13">
        <f t="shared" si="52"/>
        <v>0</v>
      </c>
      <c r="Q231" s="8" t="str">
        <f t="shared" si="56"/>
        <v/>
      </c>
      <c r="R231" s="22">
        <v>226</v>
      </c>
      <c r="S231" s="14" t="str">
        <f ca="1">IF(LEFT(AG231,1)="G","",IF(LEFT(P231,1)="D","",IF(H231="","",COUNTIF($T$6:T231,T231))))</f>
        <v/>
      </c>
      <c r="T231" s="14" t="str">
        <f t="shared" ca="1" si="53"/>
        <v/>
      </c>
      <c r="U231" s="15" t="str">
        <f t="shared" ca="1" si="57"/>
        <v/>
      </c>
      <c r="V231" s="14">
        <f t="shared" si="54"/>
        <v>226</v>
      </c>
      <c r="W231" s="14" t="str">
        <f t="shared" ca="1" si="58"/>
        <v/>
      </c>
      <c r="X231" s="14" t="str">
        <f>IF(Home!J231=0,"",Home!J231)</f>
        <v/>
      </c>
      <c r="Y231" s="16" t="str">
        <f t="shared" ca="1" si="64"/>
        <v/>
      </c>
      <c r="Z231" s="16" t="str">
        <f t="shared" ca="1" si="64"/>
        <v/>
      </c>
      <c r="AA231" s="16" t="str">
        <f t="shared" ca="1" si="64"/>
        <v/>
      </c>
      <c r="AB231" s="16" t="str">
        <f t="shared" ca="1" si="64"/>
        <v/>
      </c>
      <c r="AC231" s="16" t="str">
        <f t="shared" ca="1" si="55"/>
        <v/>
      </c>
      <c r="AD231" s="14" t="str">
        <f t="shared" ca="1" si="59"/>
        <v/>
      </c>
      <c r="AE231" s="17" t="str">
        <f t="shared" ca="1" si="60"/>
        <v/>
      </c>
      <c r="AF231" s="18" t="str">
        <f t="shared" ca="1" si="61"/>
        <v/>
      </c>
      <c r="AG231" s="12"/>
      <c r="AH231" s="19"/>
    </row>
    <row r="232" spans="1:34" s="10" customFormat="1" ht="15" customHeight="1" x14ac:dyDescent="0.2">
      <c r="A232" s="10">
        <f t="shared" si="50"/>
        <v>227</v>
      </c>
      <c r="B232" s="173" t="str">
        <f t="shared" ca="1" si="51"/>
        <v/>
      </c>
      <c r="C232" s="173"/>
      <c r="D232" s="173"/>
      <c r="E232" s="173"/>
      <c r="F232" s="173"/>
      <c r="G232" s="173"/>
      <c r="H232" s="177" t="str">
        <f t="shared" ca="1" si="63"/>
        <v/>
      </c>
      <c r="I232" s="177"/>
      <c r="J232" s="177"/>
      <c r="K232" s="177"/>
      <c r="L232" s="177"/>
      <c r="M232" s="177"/>
      <c r="N232" s="177"/>
      <c r="O232" s="177"/>
      <c r="P232" s="13">
        <f t="shared" si="52"/>
        <v>0</v>
      </c>
      <c r="Q232" s="8" t="str">
        <f t="shared" si="56"/>
        <v/>
      </c>
      <c r="R232" s="22">
        <v>227</v>
      </c>
      <c r="S232" s="14" t="str">
        <f ca="1">IF(LEFT(AG232,1)="G","",IF(LEFT(P232,1)="D","",IF(H232="","",COUNTIF($T$6:T232,T232))))</f>
        <v/>
      </c>
      <c r="T232" s="14" t="str">
        <f t="shared" ca="1" si="53"/>
        <v/>
      </c>
      <c r="U232" s="15" t="str">
        <f t="shared" ca="1" si="57"/>
        <v/>
      </c>
      <c r="V232" s="14">
        <f t="shared" si="54"/>
        <v>227</v>
      </c>
      <c r="W232" s="14" t="str">
        <f t="shared" ca="1" si="58"/>
        <v/>
      </c>
      <c r="X232" s="14" t="str">
        <f>IF(Home!J232=0,"",Home!J232)</f>
        <v/>
      </c>
      <c r="Y232" s="16" t="str">
        <f t="shared" ca="1" si="64"/>
        <v/>
      </c>
      <c r="Z232" s="16" t="str">
        <f t="shared" ca="1" si="64"/>
        <v/>
      </c>
      <c r="AA232" s="16" t="str">
        <f t="shared" ca="1" si="64"/>
        <v/>
      </c>
      <c r="AB232" s="16" t="str">
        <f t="shared" ca="1" si="64"/>
        <v/>
      </c>
      <c r="AC232" s="16" t="str">
        <f t="shared" ca="1" si="55"/>
        <v/>
      </c>
      <c r="AD232" s="14" t="str">
        <f t="shared" ca="1" si="59"/>
        <v/>
      </c>
      <c r="AE232" s="17" t="str">
        <f t="shared" ca="1" si="60"/>
        <v/>
      </c>
      <c r="AF232" s="18" t="str">
        <f t="shared" ca="1" si="61"/>
        <v/>
      </c>
      <c r="AG232" s="12"/>
      <c r="AH232" s="19"/>
    </row>
    <row r="233" spans="1:34" s="10" customFormat="1" ht="15" customHeight="1" x14ac:dyDescent="0.2">
      <c r="A233" s="10">
        <f t="shared" si="50"/>
        <v>228</v>
      </c>
      <c r="B233" s="173" t="str">
        <f t="shared" ca="1" si="51"/>
        <v/>
      </c>
      <c r="C233" s="173"/>
      <c r="D233" s="173"/>
      <c r="E233" s="173"/>
      <c r="F233" s="173"/>
      <c r="G233" s="173"/>
      <c r="H233" s="177" t="str">
        <f t="shared" ca="1" si="63"/>
        <v/>
      </c>
      <c r="I233" s="177"/>
      <c r="J233" s="177"/>
      <c r="K233" s="177"/>
      <c r="L233" s="177"/>
      <c r="M233" s="177"/>
      <c r="N233" s="177"/>
      <c r="O233" s="177"/>
      <c r="P233" s="13">
        <f t="shared" si="52"/>
        <v>0</v>
      </c>
      <c r="Q233" s="8" t="str">
        <f t="shared" si="56"/>
        <v/>
      </c>
      <c r="R233" s="22">
        <v>228</v>
      </c>
      <c r="S233" s="14" t="str">
        <f ca="1">IF(LEFT(AG233,1)="G","",IF(LEFT(P233,1)="D","",IF(H233="","",COUNTIF($T$6:T233,T233))))</f>
        <v/>
      </c>
      <c r="T233" s="14" t="str">
        <f t="shared" ca="1" si="53"/>
        <v/>
      </c>
      <c r="U233" s="15" t="str">
        <f t="shared" ca="1" si="57"/>
        <v/>
      </c>
      <c r="V233" s="14">
        <f t="shared" si="54"/>
        <v>228</v>
      </c>
      <c r="W233" s="14" t="str">
        <f t="shared" ca="1" si="58"/>
        <v/>
      </c>
      <c r="X233" s="14" t="str">
        <f>IF(Home!J233=0,"",Home!J233)</f>
        <v/>
      </c>
      <c r="Y233" s="16" t="str">
        <f t="shared" ca="1" si="64"/>
        <v/>
      </c>
      <c r="Z233" s="16" t="str">
        <f t="shared" ca="1" si="64"/>
        <v/>
      </c>
      <c r="AA233" s="16" t="str">
        <f t="shared" ca="1" si="64"/>
        <v/>
      </c>
      <c r="AB233" s="16" t="str">
        <f t="shared" ca="1" si="64"/>
        <v/>
      </c>
      <c r="AC233" s="16" t="str">
        <f t="shared" ca="1" si="55"/>
        <v/>
      </c>
      <c r="AD233" s="14" t="str">
        <f t="shared" ca="1" si="59"/>
        <v/>
      </c>
      <c r="AE233" s="17" t="str">
        <f t="shared" ca="1" si="60"/>
        <v/>
      </c>
      <c r="AF233" s="18" t="str">
        <f t="shared" ca="1" si="61"/>
        <v/>
      </c>
      <c r="AG233" s="12"/>
      <c r="AH233" s="19"/>
    </row>
    <row r="234" spans="1:34" s="10" customFormat="1" ht="15" customHeight="1" x14ac:dyDescent="0.2">
      <c r="A234" s="10">
        <f t="shared" si="50"/>
        <v>229</v>
      </c>
      <c r="B234" s="173" t="str">
        <f t="shared" ca="1" si="51"/>
        <v/>
      </c>
      <c r="C234" s="173"/>
      <c r="D234" s="173"/>
      <c r="E234" s="173"/>
      <c r="F234" s="173"/>
      <c r="G234" s="173"/>
      <c r="H234" s="177" t="str">
        <f t="shared" ca="1" si="63"/>
        <v/>
      </c>
      <c r="I234" s="177"/>
      <c r="J234" s="177"/>
      <c r="K234" s="177"/>
      <c r="L234" s="177"/>
      <c r="M234" s="177"/>
      <c r="N234" s="177"/>
      <c r="O234" s="177"/>
      <c r="P234" s="13">
        <f t="shared" si="52"/>
        <v>0</v>
      </c>
      <c r="Q234" s="8" t="str">
        <f t="shared" si="56"/>
        <v/>
      </c>
      <c r="R234" s="22">
        <v>229</v>
      </c>
      <c r="S234" s="14" t="str">
        <f ca="1">IF(LEFT(AG234,1)="G","",IF(LEFT(P234,1)="D","",IF(H234="","",COUNTIF($T$6:T234,T234))))</f>
        <v/>
      </c>
      <c r="T234" s="14" t="str">
        <f t="shared" ca="1" si="53"/>
        <v/>
      </c>
      <c r="U234" s="15" t="str">
        <f t="shared" ca="1" si="57"/>
        <v/>
      </c>
      <c r="V234" s="14">
        <f t="shared" si="54"/>
        <v>229</v>
      </c>
      <c r="W234" s="14" t="str">
        <f t="shared" ca="1" si="58"/>
        <v/>
      </c>
      <c r="X234" s="14" t="str">
        <f>IF(Home!J234=0,"",Home!J234)</f>
        <v/>
      </c>
      <c r="Y234" s="16" t="str">
        <f t="shared" ca="1" si="64"/>
        <v/>
      </c>
      <c r="Z234" s="16" t="str">
        <f t="shared" ca="1" si="64"/>
        <v/>
      </c>
      <c r="AA234" s="16" t="str">
        <f t="shared" ca="1" si="64"/>
        <v/>
      </c>
      <c r="AB234" s="16" t="str">
        <f t="shared" ca="1" si="64"/>
        <v/>
      </c>
      <c r="AC234" s="16" t="str">
        <f t="shared" ca="1" si="55"/>
        <v/>
      </c>
      <c r="AD234" s="14" t="str">
        <f t="shared" ca="1" si="59"/>
        <v/>
      </c>
      <c r="AE234" s="17" t="str">
        <f t="shared" ca="1" si="60"/>
        <v/>
      </c>
      <c r="AF234" s="18" t="str">
        <f t="shared" ca="1" si="61"/>
        <v/>
      </c>
      <c r="AG234" s="12"/>
      <c r="AH234" s="19"/>
    </row>
    <row r="235" spans="1:34" s="10" customFormat="1" ht="15" customHeight="1" x14ac:dyDescent="0.2">
      <c r="A235" s="10">
        <f t="shared" si="50"/>
        <v>230</v>
      </c>
      <c r="B235" s="173" t="str">
        <f t="shared" ca="1" si="51"/>
        <v/>
      </c>
      <c r="C235" s="173"/>
      <c r="D235" s="173"/>
      <c r="E235" s="173"/>
      <c r="F235" s="173"/>
      <c r="G235" s="173"/>
      <c r="H235" s="177" t="str">
        <f t="shared" ca="1" si="63"/>
        <v/>
      </c>
      <c r="I235" s="177"/>
      <c r="J235" s="177"/>
      <c r="K235" s="177"/>
      <c r="L235" s="177"/>
      <c r="M235" s="177"/>
      <c r="N235" s="177"/>
      <c r="O235" s="177"/>
      <c r="P235" s="13">
        <f t="shared" si="52"/>
        <v>0</v>
      </c>
      <c r="Q235" s="8" t="str">
        <f t="shared" si="56"/>
        <v/>
      </c>
      <c r="R235" s="22">
        <v>230</v>
      </c>
      <c r="S235" s="14" t="str">
        <f ca="1">IF(LEFT(AG235,1)="G","",IF(LEFT(P235,1)="D","",IF(H235="","",COUNTIF($T$6:T235,T235))))</f>
        <v/>
      </c>
      <c r="T235" s="14" t="str">
        <f t="shared" ca="1" si="53"/>
        <v/>
      </c>
      <c r="U235" s="15" t="str">
        <f t="shared" ca="1" si="57"/>
        <v/>
      </c>
      <c r="V235" s="14">
        <f t="shared" si="54"/>
        <v>230</v>
      </c>
      <c r="W235" s="14" t="str">
        <f t="shared" ca="1" si="58"/>
        <v/>
      </c>
      <c r="X235" s="14" t="str">
        <f>IF(Home!J235=0,"",Home!J235)</f>
        <v/>
      </c>
      <c r="Y235" s="16" t="str">
        <f t="shared" ca="1" si="64"/>
        <v/>
      </c>
      <c r="Z235" s="16" t="str">
        <f t="shared" ca="1" si="64"/>
        <v/>
      </c>
      <c r="AA235" s="16" t="str">
        <f t="shared" ca="1" si="64"/>
        <v/>
      </c>
      <c r="AB235" s="16" t="str">
        <f t="shared" ca="1" si="64"/>
        <v/>
      </c>
      <c r="AC235" s="16" t="str">
        <f t="shared" ca="1" si="55"/>
        <v/>
      </c>
      <c r="AD235" s="14" t="str">
        <f t="shared" ca="1" si="59"/>
        <v/>
      </c>
      <c r="AE235" s="17" t="str">
        <f t="shared" ca="1" si="60"/>
        <v/>
      </c>
      <c r="AF235" s="18" t="str">
        <f t="shared" ca="1" si="61"/>
        <v/>
      </c>
      <c r="AG235" s="12"/>
      <c r="AH235" s="19"/>
    </row>
    <row r="236" spans="1:34" s="10" customFormat="1" ht="15" customHeight="1" x14ac:dyDescent="0.2">
      <c r="A236" s="10">
        <f t="shared" si="50"/>
        <v>231</v>
      </c>
      <c r="B236" s="173" t="str">
        <f t="shared" ca="1" si="51"/>
        <v/>
      </c>
      <c r="C236" s="173"/>
      <c r="D236" s="173"/>
      <c r="E236" s="173"/>
      <c r="F236" s="173"/>
      <c r="G236" s="173"/>
      <c r="H236" s="177" t="str">
        <f t="shared" ca="1" si="63"/>
        <v/>
      </c>
      <c r="I236" s="177"/>
      <c r="J236" s="177"/>
      <c r="K236" s="177"/>
      <c r="L236" s="177"/>
      <c r="M236" s="177"/>
      <c r="N236" s="177"/>
      <c r="O236" s="177"/>
      <c r="P236" s="13">
        <f t="shared" si="52"/>
        <v>0</v>
      </c>
      <c r="Q236" s="8" t="str">
        <f t="shared" si="56"/>
        <v/>
      </c>
      <c r="R236" s="22">
        <v>231</v>
      </c>
      <c r="S236" s="14" t="str">
        <f ca="1">IF(LEFT(AG236,1)="G","",IF(LEFT(P236,1)="D","",IF(H236="","",COUNTIF($T$6:T236,T236))))</f>
        <v/>
      </c>
      <c r="T236" s="14" t="str">
        <f t="shared" ca="1" si="53"/>
        <v/>
      </c>
      <c r="U236" s="15" t="str">
        <f t="shared" ca="1" si="57"/>
        <v/>
      </c>
      <c r="V236" s="14">
        <f t="shared" si="54"/>
        <v>231</v>
      </c>
      <c r="W236" s="14" t="str">
        <f t="shared" ca="1" si="58"/>
        <v/>
      </c>
      <c r="X236" s="14" t="str">
        <f>IF(Home!J236=0,"",Home!J236)</f>
        <v/>
      </c>
      <c r="Y236" s="16" t="str">
        <f t="shared" ca="1" si="64"/>
        <v/>
      </c>
      <c r="Z236" s="16" t="str">
        <f t="shared" ca="1" si="64"/>
        <v/>
      </c>
      <c r="AA236" s="16" t="str">
        <f t="shared" ca="1" si="64"/>
        <v/>
      </c>
      <c r="AB236" s="16" t="str">
        <f t="shared" ca="1" si="64"/>
        <v/>
      </c>
      <c r="AC236" s="16" t="str">
        <f t="shared" ca="1" si="55"/>
        <v/>
      </c>
      <c r="AD236" s="14" t="str">
        <f t="shared" ca="1" si="59"/>
        <v/>
      </c>
      <c r="AE236" s="17" t="str">
        <f t="shared" ca="1" si="60"/>
        <v/>
      </c>
      <c r="AF236" s="18" t="str">
        <f t="shared" ca="1" si="61"/>
        <v/>
      </c>
      <c r="AG236" s="12"/>
      <c r="AH236" s="19"/>
    </row>
    <row r="237" spans="1:34" s="10" customFormat="1" ht="15" customHeight="1" x14ac:dyDescent="0.2">
      <c r="A237" s="10">
        <f t="shared" si="50"/>
        <v>232</v>
      </c>
      <c r="B237" s="173" t="str">
        <f t="shared" ca="1" si="51"/>
        <v/>
      </c>
      <c r="C237" s="173"/>
      <c r="D237" s="173"/>
      <c r="E237" s="173"/>
      <c r="F237" s="173"/>
      <c r="G237" s="173"/>
      <c r="H237" s="177" t="str">
        <f t="shared" ca="1" si="63"/>
        <v/>
      </c>
      <c r="I237" s="177"/>
      <c r="J237" s="177"/>
      <c r="K237" s="177"/>
      <c r="L237" s="177"/>
      <c r="M237" s="177"/>
      <c r="N237" s="177"/>
      <c r="O237" s="177"/>
      <c r="P237" s="13">
        <f t="shared" si="52"/>
        <v>0</v>
      </c>
      <c r="Q237" s="8" t="str">
        <f t="shared" si="56"/>
        <v/>
      </c>
      <c r="R237" s="22">
        <v>232</v>
      </c>
      <c r="S237" s="14" t="str">
        <f ca="1">IF(LEFT(AG237,1)="G","",IF(LEFT(P237,1)="D","",IF(H237="","",COUNTIF($T$6:T237,T237))))</f>
        <v/>
      </c>
      <c r="T237" s="14" t="str">
        <f t="shared" ca="1" si="53"/>
        <v/>
      </c>
      <c r="U237" s="15" t="str">
        <f t="shared" ca="1" si="57"/>
        <v/>
      </c>
      <c r="V237" s="14">
        <f t="shared" si="54"/>
        <v>232</v>
      </c>
      <c r="W237" s="14" t="str">
        <f t="shared" ca="1" si="58"/>
        <v/>
      </c>
      <c r="X237" s="14" t="str">
        <f>IF(Home!J237=0,"",Home!J237)</f>
        <v/>
      </c>
      <c r="Y237" s="16" t="str">
        <f t="shared" ca="1" si="64"/>
        <v/>
      </c>
      <c r="Z237" s="16" t="str">
        <f t="shared" ca="1" si="64"/>
        <v/>
      </c>
      <c r="AA237" s="16" t="str">
        <f t="shared" ca="1" si="64"/>
        <v/>
      </c>
      <c r="AB237" s="16" t="str">
        <f t="shared" ca="1" si="64"/>
        <v/>
      </c>
      <c r="AC237" s="16" t="str">
        <f t="shared" ca="1" si="55"/>
        <v/>
      </c>
      <c r="AD237" s="14" t="str">
        <f t="shared" ca="1" si="59"/>
        <v/>
      </c>
      <c r="AE237" s="17" t="str">
        <f t="shared" ca="1" si="60"/>
        <v/>
      </c>
      <c r="AF237" s="18" t="str">
        <f t="shared" ca="1" si="61"/>
        <v/>
      </c>
      <c r="AG237" s="12"/>
      <c r="AH237" s="19"/>
    </row>
    <row r="238" spans="1:34" s="10" customFormat="1" ht="15" customHeight="1" x14ac:dyDescent="0.2">
      <c r="A238" s="10">
        <f t="shared" si="50"/>
        <v>233</v>
      </c>
      <c r="B238" s="173" t="str">
        <f t="shared" ca="1" si="51"/>
        <v/>
      </c>
      <c r="C238" s="173"/>
      <c r="D238" s="173"/>
      <c r="E238" s="173"/>
      <c r="F238" s="173"/>
      <c r="G238" s="173"/>
      <c r="H238" s="177" t="str">
        <f t="shared" ca="1" si="63"/>
        <v/>
      </c>
      <c r="I238" s="177"/>
      <c r="J238" s="177"/>
      <c r="K238" s="177"/>
      <c r="L238" s="177"/>
      <c r="M238" s="177"/>
      <c r="N238" s="177"/>
      <c r="O238" s="177"/>
      <c r="P238" s="13">
        <f t="shared" si="52"/>
        <v>0</v>
      </c>
      <c r="Q238" s="8" t="str">
        <f t="shared" si="56"/>
        <v/>
      </c>
      <c r="R238" s="22">
        <v>233</v>
      </c>
      <c r="S238" s="14" t="str">
        <f ca="1">IF(LEFT(AG238,1)="G","",IF(LEFT(P238,1)="D","",IF(H238="","",COUNTIF($T$6:T238,T238))))</f>
        <v/>
      </c>
      <c r="T238" s="14" t="str">
        <f t="shared" ca="1" si="53"/>
        <v/>
      </c>
      <c r="U238" s="15" t="str">
        <f t="shared" ca="1" si="57"/>
        <v/>
      </c>
      <c r="V238" s="14">
        <f t="shared" si="54"/>
        <v>233</v>
      </c>
      <c r="W238" s="14" t="str">
        <f t="shared" ca="1" si="58"/>
        <v/>
      </c>
      <c r="X238" s="14" t="str">
        <f>IF(Home!J238=0,"",Home!J238)</f>
        <v/>
      </c>
      <c r="Y238" s="16" t="str">
        <f t="shared" ca="1" si="64"/>
        <v/>
      </c>
      <c r="Z238" s="16" t="str">
        <f t="shared" ca="1" si="64"/>
        <v/>
      </c>
      <c r="AA238" s="16" t="str">
        <f t="shared" ca="1" si="64"/>
        <v/>
      </c>
      <c r="AB238" s="16" t="str">
        <f t="shared" ca="1" si="64"/>
        <v/>
      </c>
      <c r="AC238" s="16" t="str">
        <f t="shared" ca="1" si="55"/>
        <v/>
      </c>
      <c r="AD238" s="14" t="str">
        <f t="shared" ca="1" si="59"/>
        <v/>
      </c>
      <c r="AE238" s="17" t="str">
        <f t="shared" ca="1" si="60"/>
        <v/>
      </c>
      <c r="AF238" s="18" t="str">
        <f t="shared" ca="1" si="61"/>
        <v/>
      </c>
      <c r="AG238" s="12"/>
      <c r="AH238" s="19"/>
    </row>
    <row r="239" spans="1:34" s="10" customFormat="1" ht="15" customHeight="1" x14ac:dyDescent="0.2">
      <c r="A239" s="10">
        <f t="shared" si="50"/>
        <v>234</v>
      </c>
      <c r="B239" s="173" t="str">
        <f t="shared" ca="1" si="51"/>
        <v/>
      </c>
      <c r="C239" s="173"/>
      <c r="D239" s="173"/>
      <c r="E239" s="173"/>
      <c r="F239" s="173"/>
      <c r="G239" s="173"/>
      <c r="H239" s="177" t="str">
        <f t="shared" ca="1" si="63"/>
        <v/>
      </c>
      <c r="I239" s="177"/>
      <c r="J239" s="177"/>
      <c r="K239" s="177"/>
      <c r="L239" s="177"/>
      <c r="M239" s="177"/>
      <c r="N239" s="177"/>
      <c r="O239" s="177"/>
      <c r="P239" s="13">
        <f t="shared" si="52"/>
        <v>0</v>
      </c>
      <c r="Q239" s="8" t="str">
        <f t="shared" si="56"/>
        <v/>
      </c>
      <c r="R239" s="22">
        <v>234</v>
      </c>
      <c r="S239" s="14" t="str">
        <f ca="1">IF(LEFT(AG239,1)="G","",IF(LEFT(P239,1)="D","",IF(H239="","",COUNTIF($T$6:T239,T239))))</f>
        <v/>
      </c>
      <c r="T239" s="14" t="str">
        <f t="shared" ca="1" si="53"/>
        <v/>
      </c>
      <c r="U239" s="15" t="str">
        <f t="shared" ca="1" si="57"/>
        <v/>
      </c>
      <c r="V239" s="14">
        <f t="shared" si="54"/>
        <v>234</v>
      </c>
      <c r="W239" s="14" t="str">
        <f t="shared" ca="1" si="58"/>
        <v/>
      </c>
      <c r="X239" s="14" t="str">
        <f>IF(Home!J239=0,"",Home!J239)</f>
        <v/>
      </c>
      <c r="Y239" s="16" t="str">
        <f t="shared" ca="1" si="64"/>
        <v/>
      </c>
      <c r="Z239" s="16" t="str">
        <f t="shared" ca="1" si="64"/>
        <v/>
      </c>
      <c r="AA239" s="16" t="str">
        <f t="shared" ca="1" si="64"/>
        <v/>
      </c>
      <c r="AB239" s="16" t="str">
        <f t="shared" ca="1" si="64"/>
        <v/>
      </c>
      <c r="AC239" s="16" t="str">
        <f t="shared" ca="1" si="55"/>
        <v/>
      </c>
      <c r="AD239" s="14" t="str">
        <f t="shared" ca="1" si="59"/>
        <v/>
      </c>
      <c r="AE239" s="17" t="str">
        <f t="shared" ca="1" si="60"/>
        <v/>
      </c>
      <c r="AF239" s="18" t="str">
        <f t="shared" ca="1" si="61"/>
        <v/>
      </c>
      <c r="AG239" s="12"/>
      <c r="AH239" s="19"/>
    </row>
    <row r="240" spans="1:34" s="10" customFormat="1" ht="15" customHeight="1" x14ac:dyDescent="0.2">
      <c r="A240" s="10">
        <f t="shared" si="50"/>
        <v>235</v>
      </c>
      <c r="B240" s="173" t="str">
        <f t="shared" ca="1" si="51"/>
        <v/>
      </c>
      <c r="C240" s="173"/>
      <c r="D240" s="173"/>
      <c r="E240" s="173"/>
      <c r="F240" s="173"/>
      <c r="G240" s="173"/>
      <c r="H240" s="177" t="str">
        <f t="shared" ca="1" si="63"/>
        <v/>
      </c>
      <c r="I240" s="177"/>
      <c r="J240" s="177"/>
      <c r="K240" s="177"/>
      <c r="L240" s="177"/>
      <c r="M240" s="177"/>
      <c r="N240" s="177"/>
      <c r="O240" s="177"/>
      <c r="P240" s="13">
        <f t="shared" si="52"/>
        <v>0</v>
      </c>
      <c r="Q240" s="8" t="str">
        <f t="shared" si="56"/>
        <v/>
      </c>
      <c r="R240" s="22">
        <v>235</v>
      </c>
      <c r="S240" s="14" t="str">
        <f ca="1">IF(LEFT(AG240,1)="G","",IF(LEFT(P240,1)="D","",IF(H240="","",COUNTIF($T$6:T240,T240))))</f>
        <v/>
      </c>
      <c r="T240" s="14" t="str">
        <f t="shared" ca="1" si="53"/>
        <v/>
      </c>
      <c r="U240" s="15" t="str">
        <f t="shared" ca="1" si="57"/>
        <v/>
      </c>
      <c r="V240" s="14">
        <f t="shared" si="54"/>
        <v>235</v>
      </c>
      <c r="W240" s="14" t="str">
        <f t="shared" ca="1" si="58"/>
        <v/>
      </c>
      <c r="X240" s="14" t="str">
        <f>IF(Home!J240=0,"",Home!J240)</f>
        <v/>
      </c>
      <c r="Y240" s="16" t="str">
        <f t="shared" ca="1" si="64"/>
        <v/>
      </c>
      <c r="Z240" s="16" t="str">
        <f t="shared" ca="1" si="64"/>
        <v/>
      </c>
      <c r="AA240" s="16" t="str">
        <f t="shared" ca="1" si="64"/>
        <v/>
      </c>
      <c r="AB240" s="16" t="str">
        <f t="shared" ca="1" si="64"/>
        <v/>
      </c>
      <c r="AC240" s="16" t="str">
        <f t="shared" ca="1" si="55"/>
        <v/>
      </c>
      <c r="AD240" s="14" t="str">
        <f t="shared" ca="1" si="59"/>
        <v/>
      </c>
      <c r="AE240" s="17" t="str">
        <f t="shared" ca="1" si="60"/>
        <v/>
      </c>
      <c r="AF240" s="18" t="str">
        <f t="shared" ca="1" si="61"/>
        <v/>
      </c>
      <c r="AG240" s="12"/>
      <c r="AH240" s="19"/>
    </row>
    <row r="241" spans="1:34" s="10" customFormat="1" ht="15" customHeight="1" x14ac:dyDescent="0.2">
      <c r="A241" s="10">
        <f t="shared" si="50"/>
        <v>236</v>
      </c>
      <c r="B241" s="173" t="str">
        <f t="shared" ca="1" si="51"/>
        <v/>
      </c>
      <c r="C241" s="173"/>
      <c r="D241" s="173"/>
      <c r="E241" s="173"/>
      <c r="F241" s="173"/>
      <c r="G241" s="173"/>
      <c r="H241" s="177" t="str">
        <f t="shared" ca="1" si="63"/>
        <v/>
      </c>
      <c r="I241" s="177"/>
      <c r="J241" s="177"/>
      <c r="K241" s="177"/>
      <c r="L241" s="177"/>
      <c r="M241" s="177"/>
      <c r="N241" s="177"/>
      <c r="O241" s="177"/>
      <c r="P241" s="13">
        <f t="shared" si="52"/>
        <v>0</v>
      </c>
      <c r="Q241" s="8" t="str">
        <f t="shared" si="56"/>
        <v/>
      </c>
      <c r="R241" s="22">
        <v>236</v>
      </c>
      <c r="S241" s="14" t="str">
        <f ca="1">IF(LEFT(AG241,1)="G","",IF(LEFT(P241,1)="D","",IF(H241="","",COUNTIF($T$6:T241,T241))))</f>
        <v/>
      </c>
      <c r="T241" s="14" t="str">
        <f t="shared" ca="1" si="53"/>
        <v/>
      </c>
      <c r="U241" s="15" t="str">
        <f t="shared" ca="1" si="57"/>
        <v/>
      </c>
      <c r="V241" s="14">
        <f t="shared" si="54"/>
        <v>236</v>
      </c>
      <c r="W241" s="14" t="str">
        <f t="shared" ca="1" si="58"/>
        <v/>
      </c>
      <c r="X241" s="14" t="str">
        <f>IF(Home!J241=0,"",Home!J241)</f>
        <v/>
      </c>
      <c r="Y241" s="16" t="str">
        <f t="shared" ca="1" si="64"/>
        <v/>
      </c>
      <c r="Z241" s="16" t="str">
        <f t="shared" ca="1" si="64"/>
        <v/>
      </c>
      <c r="AA241" s="16" t="str">
        <f t="shared" ca="1" si="64"/>
        <v/>
      </c>
      <c r="AB241" s="16" t="str">
        <f t="shared" ca="1" si="64"/>
        <v/>
      </c>
      <c r="AC241" s="16" t="str">
        <f t="shared" ca="1" si="55"/>
        <v/>
      </c>
      <c r="AD241" s="14" t="str">
        <f t="shared" ca="1" si="59"/>
        <v/>
      </c>
      <c r="AE241" s="17" t="str">
        <f t="shared" ca="1" si="60"/>
        <v/>
      </c>
      <c r="AF241" s="18" t="str">
        <f t="shared" ca="1" si="61"/>
        <v/>
      </c>
      <c r="AG241" s="12"/>
      <c r="AH241" s="19"/>
    </row>
    <row r="242" spans="1:34" s="10" customFormat="1" ht="15" customHeight="1" x14ac:dyDescent="0.2">
      <c r="A242" s="10">
        <f t="shared" si="50"/>
        <v>237</v>
      </c>
      <c r="B242" s="173" t="str">
        <f t="shared" ca="1" si="51"/>
        <v/>
      </c>
      <c r="C242" s="173"/>
      <c r="D242" s="173"/>
      <c r="E242" s="173"/>
      <c r="F242" s="173"/>
      <c r="G242" s="173"/>
      <c r="H242" s="177" t="str">
        <f t="shared" ca="1" si="63"/>
        <v/>
      </c>
      <c r="I242" s="177"/>
      <c r="J242" s="177"/>
      <c r="K242" s="177"/>
      <c r="L242" s="177"/>
      <c r="M242" s="177"/>
      <c r="N242" s="177"/>
      <c r="O242" s="177"/>
      <c r="P242" s="13">
        <f t="shared" si="52"/>
        <v>0</v>
      </c>
      <c r="Q242" s="8" t="str">
        <f t="shared" si="56"/>
        <v/>
      </c>
      <c r="R242" s="22">
        <v>237</v>
      </c>
      <c r="S242" s="14" t="str">
        <f ca="1">IF(LEFT(AG242,1)="G","",IF(LEFT(P242,1)="D","",IF(H242="","",COUNTIF($T$6:T242,T242))))</f>
        <v/>
      </c>
      <c r="T242" s="14" t="str">
        <f t="shared" ca="1" si="53"/>
        <v/>
      </c>
      <c r="U242" s="15" t="str">
        <f t="shared" ca="1" si="57"/>
        <v/>
      </c>
      <c r="V242" s="14">
        <f t="shared" si="54"/>
        <v>237</v>
      </c>
      <c r="W242" s="14" t="str">
        <f t="shared" ca="1" si="58"/>
        <v/>
      </c>
      <c r="X242" s="14" t="str">
        <f>IF(Home!J242=0,"",Home!J242)</f>
        <v/>
      </c>
      <c r="Y242" s="16" t="str">
        <f t="shared" ca="1" si="64"/>
        <v/>
      </c>
      <c r="Z242" s="16" t="str">
        <f t="shared" ca="1" si="64"/>
        <v/>
      </c>
      <c r="AA242" s="16" t="str">
        <f t="shared" ca="1" si="64"/>
        <v/>
      </c>
      <c r="AB242" s="16" t="str">
        <f t="shared" ca="1" si="64"/>
        <v/>
      </c>
      <c r="AC242" s="16" t="str">
        <f t="shared" ca="1" si="55"/>
        <v/>
      </c>
      <c r="AD242" s="14" t="str">
        <f t="shared" ca="1" si="59"/>
        <v/>
      </c>
      <c r="AE242" s="17" t="str">
        <f t="shared" ca="1" si="60"/>
        <v/>
      </c>
      <c r="AF242" s="18" t="str">
        <f t="shared" ca="1" si="61"/>
        <v/>
      </c>
      <c r="AG242" s="12"/>
      <c r="AH242" s="19"/>
    </row>
    <row r="243" spans="1:34" s="10" customFormat="1" ht="15" customHeight="1" x14ac:dyDescent="0.2">
      <c r="A243" s="10">
        <f t="shared" si="50"/>
        <v>238</v>
      </c>
      <c r="B243" s="173" t="str">
        <f t="shared" ca="1" si="51"/>
        <v/>
      </c>
      <c r="C243" s="173"/>
      <c r="D243" s="173"/>
      <c r="E243" s="173"/>
      <c r="F243" s="173"/>
      <c r="G243" s="173"/>
      <c r="H243" s="177" t="str">
        <f t="shared" ca="1" si="63"/>
        <v/>
      </c>
      <c r="I243" s="177"/>
      <c r="J243" s="177"/>
      <c r="K243" s="177"/>
      <c r="L243" s="177"/>
      <c r="M243" s="177"/>
      <c r="N243" s="177"/>
      <c r="O243" s="177"/>
      <c r="P243" s="13">
        <f t="shared" si="52"/>
        <v>0</v>
      </c>
      <c r="Q243" s="8" t="str">
        <f t="shared" si="56"/>
        <v/>
      </c>
      <c r="R243" s="22">
        <v>238</v>
      </c>
      <c r="S243" s="14" t="str">
        <f ca="1">IF(LEFT(AG243,1)="G","",IF(LEFT(P243,1)="D","",IF(H243="","",COUNTIF($T$6:T243,T243))))</f>
        <v/>
      </c>
      <c r="T243" s="14" t="str">
        <f t="shared" ca="1" si="53"/>
        <v/>
      </c>
      <c r="U243" s="15" t="str">
        <f t="shared" ca="1" si="57"/>
        <v/>
      </c>
      <c r="V243" s="14">
        <f t="shared" si="54"/>
        <v>238</v>
      </c>
      <c r="W243" s="14" t="str">
        <f t="shared" ca="1" si="58"/>
        <v/>
      </c>
      <c r="X243" s="14" t="str">
        <f>IF(Home!J243=0,"",Home!J243)</f>
        <v/>
      </c>
      <c r="Y243" s="16" t="str">
        <f t="shared" ca="1" si="64"/>
        <v/>
      </c>
      <c r="Z243" s="16" t="str">
        <f t="shared" ca="1" si="64"/>
        <v/>
      </c>
      <c r="AA243" s="16" t="str">
        <f t="shared" ca="1" si="64"/>
        <v/>
      </c>
      <c r="AB243" s="16" t="str">
        <f t="shared" ca="1" si="64"/>
        <v/>
      </c>
      <c r="AC243" s="16" t="str">
        <f t="shared" ca="1" si="55"/>
        <v/>
      </c>
      <c r="AD243" s="14" t="str">
        <f t="shared" ca="1" si="59"/>
        <v/>
      </c>
      <c r="AE243" s="17" t="str">
        <f t="shared" ca="1" si="60"/>
        <v/>
      </c>
      <c r="AF243" s="18" t="str">
        <f t="shared" ca="1" si="61"/>
        <v/>
      </c>
      <c r="AG243" s="12"/>
      <c r="AH243" s="19"/>
    </row>
    <row r="244" spans="1:34" s="10" customFormat="1" ht="15" customHeight="1" x14ac:dyDescent="0.2">
      <c r="A244" s="10">
        <f t="shared" si="50"/>
        <v>239</v>
      </c>
      <c r="B244" s="173" t="str">
        <f t="shared" ca="1" si="51"/>
        <v/>
      </c>
      <c r="C244" s="173"/>
      <c r="D244" s="173"/>
      <c r="E244" s="173"/>
      <c r="F244" s="173"/>
      <c r="G244" s="173"/>
      <c r="H244" s="177" t="str">
        <f t="shared" ca="1" si="63"/>
        <v/>
      </c>
      <c r="I244" s="177"/>
      <c r="J244" s="177"/>
      <c r="K244" s="177"/>
      <c r="L244" s="177"/>
      <c r="M244" s="177"/>
      <c r="N244" s="177"/>
      <c r="O244" s="177"/>
      <c r="P244" s="13">
        <f t="shared" si="52"/>
        <v>0</v>
      </c>
      <c r="Q244" s="8" t="str">
        <f t="shared" si="56"/>
        <v/>
      </c>
      <c r="R244" s="22">
        <v>239</v>
      </c>
      <c r="S244" s="14" t="str">
        <f ca="1">IF(LEFT(AG244,1)="G","",IF(LEFT(P244,1)="D","",IF(H244="","",COUNTIF($T$6:T244,T244))))</f>
        <v/>
      </c>
      <c r="T244" s="14" t="str">
        <f t="shared" ca="1" si="53"/>
        <v/>
      </c>
      <c r="U244" s="15" t="str">
        <f t="shared" ca="1" si="57"/>
        <v/>
      </c>
      <c r="V244" s="14">
        <f t="shared" si="54"/>
        <v>239</v>
      </c>
      <c r="W244" s="14" t="str">
        <f t="shared" ca="1" si="58"/>
        <v/>
      </c>
      <c r="X244" s="14" t="str">
        <f>IF(Home!J244=0,"",Home!J244)</f>
        <v/>
      </c>
      <c r="Y244" s="16" t="str">
        <f t="shared" ca="1" si="64"/>
        <v/>
      </c>
      <c r="Z244" s="16" t="str">
        <f t="shared" ca="1" si="64"/>
        <v/>
      </c>
      <c r="AA244" s="16" t="str">
        <f t="shared" ca="1" si="64"/>
        <v/>
      </c>
      <c r="AB244" s="16" t="str">
        <f t="shared" ca="1" si="64"/>
        <v/>
      </c>
      <c r="AC244" s="16" t="str">
        <f t="shared" ca="1" si="55"/>
        <v/>
      </c>
      <c r="AD244" s="14" t="str">
        <f t="shared" ca="1" si="59"/>
        <v/>
      </c>
      <c r="AE244" s="17" t="str">
        <f t="shared" ca="1" si="60"/>
        <v/>
      </c>
      <c r="AF244" s="18" t="str">
        <f t="shared" ca="1" si="61"/>
        <v/>
      </c>
      <c r="AG244" s="12"/>
      <c r="AH244" s="19"/>
    </row>
    <row r="245" spans="1:34" s="10" customFormat="1" ht="15" customHeight="1" x14ac:dyDescent="0.2">
      <c r="A245" s="10">
        <f t="shared" si="50"/>
        <v>240</v>
      </c>
      <c r="B245" s="173" t="str">
        <f t="shared" ca="1" si="51"/>
        <v/>
      </c>
      <c r="C245" s="173"/>
      <c r="D245" s="173"/>
      <c r="E245" s="173"/>
      <c r="F245" s="173"/>
      <c r="G245" s="173"/>
      <c r="H245" s="177" t="str">
        <f t="shared" ca="1" si="63"/>
        <v/>
      </c>
      <c r="I245" s="177"/>
      <c r="J245" s="177"/>
      <c r="K245" s="177"/>
      <c r="L245" s="177"/>
      <c r="M245" s="177"/>
      <c r="N245" s="177"/>
      <c r="O245" s="177"/>
      <c r="P245" s="13">
        <f t="shared" si="52"/>
        <v>0</v>
      </c>
      <c r="Q245" s="8" t="str">
        <f t="shared" si="56"/>
        <v/>
      </c>
      <c r="R245" s="22">
        <v>240</v>
      </c>
      <c r="S245" s="14" t="str">
        <f ca="1">IF(LEFT(AG245,1)="G","",IF(LEFT(P245,1)="D","",IF(H245="","",COUNTIF($T$6:T245,T245))))</f>
        <v/>
      </c>
      <c r="T245" s="14" t="str">
        <f t="shared" ca="1" si="53"/>
        <v/>
      </c>
      <c r="U245" s="15" t="str">
        <f t="shared" ca="1" si="57"/>
        <v/>
      </c>
      <c r="V245" s="14">
        <f t="shared" si="54"/>
        <v>240</v>
      </c>
      <c r="W245" s="14" t="str">
        <f t="shared" ca="1" si="58"/>
        <v/>
      </c>
      <c r="X245" s="14" t="str">
        <f>IF(Home!J245=0,"",Home!J245)</f>
        <v/>
      </c>
      <c r="Y245" s="16" t="str">
        <f t="shared" ca="1" si="64"/>
        <v/>
      </c>
      <c r="Z245" s="16" t="str">
        <f t="shared" ca="1" si="64"/>
        <v/>
      </c>
      <c r="AA245" s="16" t="str">
        <f t="shared" ca="1" si="64"/>
        <v/>
      </c>
      <c r="AB245" s="16" t="str">
        <f t="shared" ca="1" si="64"/>
        <v/>
      </c>
      <c r="AC245" s="16" t="str">
        <f t="shared" ca="1" si="55"/>
        <v/>
      </c>
      <c r="AD245" s="14" t="str">
        <f t="shared" ca="1" si="59"/>
        <v/>
      </c>
      <c r="AE245" s="17" t="str">
        <f t="shared" ca="1" si="60"/>
        <v/>
      </c>
      <c r="AF245" s="18" t="str">
        <f t="shared" ca="1" si="61"/>
        <v/>
      </c>
      <c r="AG245" s="12"/>
      <c r="AH245" s="19"/>
    </row>
    <row r="246" spans="1:34" s="10" customFormat="1" ht="15" customHeight="1" x14ac:dyDescent="0.2">
      <c r="A246" s="10">
        <f t="shared" si="50"/>
        <v>241</v>
      </c>
      <c r="B246" s="173" t="str">
        <f t="shared" ca="1" si="51"/>
        <v/>
      </c>
      <c r="C246" s="173"/>
      <c r="D246" s="173"/>
      <c r="E246" s="173"/>
      <c r="F246" s="173"/>
      <c r="G246" s="173"/>
      <c r="H246" s="177" t="str">
        <f t="shared" ca="1" si="63"/>
        <v/>
      </c>
      <c r="I246" s="177"/>
      <c r="J246" s="177"/>
      <c r="K246" s="177"/>
      <c r="L246" s="177"/>
      <c r="M246" s="177"/>
      <c r="N246" s="177"/>
      <c r="O246" s="177"/>
      <c r="P246" s="13">
        <f t="shared" si="52"/>
        <v>0</v>
      </c>
      <c r="Q246" s="8" t="str">
        <f t="shared" si="56"/>
        <v/>
      </c>
      <c r="R246" s="22">
        <v>241</v>
      </c>
      <c r="S246" s="14" t="str">
        <f ca="1">IF(LEFT(AG246,1)="G","",IF(LEFT(P246,1)="D","",IF(H246="","",COUNTIF($T$6:T246,T246))))</f>
        <v/>
      </c>
      <c r="T246" s="14" t="str">
        <f t="shared" ca="1" si="53"/>
        <v/>
      </c>
      <c r="U246" s="15" t="str">
        <f t="shared" ca="1" si="57"/>
        <v/>
      </c>
      <c r="V246" s="14">
        <f t="shared" si="54"/>
        <v>241</v>
      </c>
      <c r="W246" s="14" t="str">
        <f t="shared" ca="1" si="58"/>
        <v/>
      </c>
      <c r="X246" s="14" t="str">
        <f>IF(Home!J246=0,"",Home!J246)</f>
        <v/>
      </c>
      <c r="Y246" s="16" t="str">
        <f t="shared" ref="Y246:AB255" ca="1" si="65">IFERROR(VLOOKUP(CONCATENATE($X246,Y$5),$U$6:$V$255,2,0),"")</f>
        <v/>
      </c>
      <c r="Z246" s="16" t="str">
        <f t="shared" ca="1" si="65"/>
        <v/>
      </c>
      <c r="AA246" s="16" t="str">
        <f t="shared" ca="1" si="65"/>
        <v/>
      </c>
      <c r="AB246" s="16" t="str">
        <f t="shared" ca="1" si="65"/>
        <v/>
      </c>
      <c r="AC246" s="16" t="str">
        <f t="shared" ca="1" si="55"/>
        <v/>
      </c>
      <c r="AD246" s="14" t="str">
        <f t="shared" ca="1" si="59"/>
        <v/>
      </c>
      <c r="AE246" s="17" t="str">
        <f t="shared" ca="1" si="60"/>
        <v/>
      </c>
      <c r="AF246" s="18" t="str">
        <f t="shared" ca="1" si="61"/>
        <v/>
      </c>
      <c r="AG246" s="12"/>
      <c r="AH246" s="19"/>
    </row>
    <row r="247" spans="1:34" s="10" customFormat="1" ht="15" customHeight="1" x14ac:dyDescent="0.2">
      <c r="A247" s="10">
        <f t="shared" si="50"/>
        <v>242</v>
      </c>
      <c r="B247" s="173" t="str">
        <f t="shared" ca="1" si="51"/>
        <v/>
      </c>
      <c r="C247" s="173"/>
      <c r="D247" s="173"/>
      <c r="E247" s="173"/>
      <c r="F247" s="173"/>
      <c r="G247" s="173"/>
      <c r="H247" s="177" t="str">
        <f t="shared" ca="1" si="63"/>
        <v/>
      </c>
      <c r="I247" s="177"/>
      <c r="J247" s="177"/>
      <c r="K247" s="177"/>
      <c r="L247" s="177"/>
      <c r="M247" s="177"/>
      <c r="N247" s="177"/>
      <c r="O247" s="177"/>
      <c r="P247" s="13">
        <f t="shared" si="52"/>
        <v>0</v>
      </c>
      <c r="Q247" s="8" t="str">
        <f t="shared" si="56"/>
        <v/>
      </c>
      <c r="R247" s="22">
        <v>242</v>
      </c>
      <c r="S247" s="14" t="str">
        <f ca="1">IF(LEFT(AG247,1)="G","",IF(LEFT(P247,1)="D","",IF(H247="","",COUNTIF($T$6:T247,T247))))</f>
        <v/>
      </c>
      <c r="T247" s="14" t="str">
        <f t="shared" ca="1" si="53"/>
        <v/>
      </c>
      <c r="U247" s="15" t="str">
        <f t="shared" ca="1" si="57"/>
        <v/>
      </c>
      <c r="V247" s="14">
        <f t="shared" si="54"/>
        <v>242</v>
      </c>
      <c r="W247" s="14" t="str">
        <f t="shared" ca="1" si="58"/>
        <v/>
      </c>
      <c r="X247" s="14" t="str">
        <f>IF(Home!J247=0,"",Home!J247)</f>
        <v/>
      </c>
      <c r="Y247" s="16" t="str">
        <f t="shared" ca="1" si="65"/>
        <v/>
      </c>
      <c r="Z247" s="16" t="str">
        <f t="shared" ca="1" si="65"/>
        <v/>
      </c>
      <c r="AA247" s="16" t="str">
        <f t="shared" ca="1" si="65"/>
        <v/>
      </c>
      <c r="AB247" s="16" t="str">
        <f t="shared" ca="1" si="65"/>
        <v/>
      </c>
      <c r="AC247" s="16" t="str">
        <f t="shared" ca="1" si="55"/>
        <v/>
      </c>
      <c r="AD247" s="14" t="str">
        <f t="shared" ca="1" si="59"/>
        <v/>
      </c>
      <c r="AE247" s="17" t="str">
        <f t="shared" ca="1" si="60"/>
        <v/>
      </c>
      <c r="AF247" s="18" t="str">
        <f t="shared" ca="1" si="61"/>
        <v/>
      </c>
      <c r="AG247" s="12"/>
      <c r="AH247" s="19"/>
    </row>
    <row r="248" spans="1:34" s="10" customFormat="1" ht="15" customHeight="1" x14ac:dyDescent="0.2">
      <c r="A248" s="10">
        <f t="shared" si="50"/>
        <v>243</v>
      </c>
      <c r="B248" s="173" t="str">
        <f t="shared" ca="1" si="51"/>
        <v/>
      </c>
      <c r="C248" s="173"/>
      <c r="D248" s="173"/>
      <c r="E248" s="173"/>
      <c r="F248" s="173"/>
      <c r="G248" s="173"/>
      <c r="H248" s="177" t="str">
        <f t="shared" ca="1" si="63"/>
        <v/>
      </c>
      <c r="I248" s="177"/>
      <c r="J248" s="177"/>
      <c r="K248" s="177"/>
      <c r="L248" s="177"/>
      <c r="M248" s="177"/>
      <c r="N248" s="177"/>
      <c r="O248" s="177"/>
      <c r="P248" s="13">
        <f t="shared" si="52"/>
        <v>0</v>
      </c>
      <c r="Q248" s="8" t="str">
        <f t="shared" si="56"/>
        <v/>
      </c>
      <c r="R248" s="22">
        <v>243</v>
      </c>
      <c r="S248" s="14" t="str">
        <f ca="1">IF(LEFT(AG248,1)="G","",IF(LEFT(P248,1)="D","",IF(H248="","",COUNTIF($T$6:T248,T248))))</f>
        <v/>
      </c>
      <c r="T248" s="14" t="str">
        <f t="shared" ca="1" si="53"/>
        <v/>
      </c>
      <c r="U248" s="15" t="str">
        <f t="shared" ca="1" si="57"/>
        <v/>
      </c>
      <c r="V248" s="14">
        <f t="shared" si="54"/>
        <v>243</v>
      </c>
      <c r="W248" s="14" t="str">
        <f t="shared" ca="1" si="58"/>
        <v/>
      </c>
      <c r="X248" s="14" t="str">
        <f>IF(Home!J248=0,"",Home!J248)</f>
        <v/>
      </c>
      <c r="Y248" s="16" t="str">
        <f t="shared" ca="1" si="65"/>
        <v/>
      </c>
      <c r="Z248" s="16" t="str">
        <f t="shared" ca="1" si="65"/>
        <v/>
      </c>
      <c r="AA248" s="16" t="str">
        <f t="shared" ca="1" si="65"/>
        <v/>
      </c>
      <c r="AB248" s="16" t="str">
        <f t="shared" ca="1" si="65"/>
        <v/>
      </c>
      <c r="AC248" s="16" t="str">
        <f t="shared" ca="1" si="55"/>
        <v/>
      </c>
      <c r="AD248" s="14" t="str">
        <f t="shared" ca="1" si="59"/>
        <v/>
      </c>
      <c r="AE248" s="17" t="str">
        <f t="shared" ca="1" si="60"/>
        <v/>
      </c>
      <c r="AF248" s="18" t="str">
        <f t="shared" ca="1" si="61"/>
        <v/>
      </c>
      <c r="AG248" s="12"/>
      <c r="AH248" s="19"/>
    </row>
    <row r="249" spans="1:34" s="10" customFormat="1" ht="15" customHeight="1" x14ac:dyDescent="0.2">
      <c r="A249" s="10">
        <f t="shared" si="50"/>
        <v>244</v>
      </c>
      <c r="B249" s="173" t="str">
        <f t="shared" ca="1" si="51"/>
        <v/>
      </c>
      <c r="C249" s="173"/>
      <c r="D249" s="173"/>
      <c r="E249" s="173"/>
      <c r="F249" s="173"/>
      <c r="G249" s="173"/>
      <c r="H249" s="177" t="str">
        <f t="shared" ca="1" si="63"/>
        <v/>
      </c>
      <c r="I249" s="177"/>
      <c r="J249" s="177"/>
      <c r="K249" s="177"/>
      <c r="L249" s="177"/>
      <c r="M249" s="177"/>
      <c r="N249" s="177"/>
      <c r="O249" s="177"/>
      <c r="P249" s="13">
        <f t="shared" si="52"/>
        <v>0</v>
      </c>
      <c r="Q249" s="8" t="str">
        <f t="shared" si="56"/>
        <v/>
      </c>
      <c r="R249" s="22">
        <v>244</v>
      </c>
      <c r="S249" s="14" t="str">
        <f ca="1">IF(LEFT(AG249,1)="G","",IF(LEFT(P249,1)="D","",IF(H249="","",COUNTIF($T$6:T249,T249))))</f>
        <v/>
      </c>
      <c r="T249" s="14" t="str">
        <f t="shared" ca="1" si="53"/>
        <v/>
      </c>
      <c r="U249" s="15" t="str">
        <f t="shared" ca="1" si="57"/>
        <v/>
      </c>
      <c r="V249" s="14">
        <f t="shared" si="54"/>
        <v>244</v>
      </c>
      <c r="W249" s="14" t="str">
        <f t="shared" ca="1" si="58"/>
        <v/>
      </c>
      <c r="X249" s="14" t="str">
        <f>IF(Home!J249=0,"",Home!J249)</f>
        <v/>
      </c>
      <c r="Y249" s="16" t="str">
        <f t="shared" ca="1" si="65"/>
        <v/>
      </c>
      <c r="Z249" s="16" t="str">
        <f t="shared" ca="1" si="65"/>
        <v/>
      </c>
      <c r="AA249" s="16" t="str">
        <f t="shared" ca="1" si="65"/>
        <v/>
      </c>
      <c r="AB249" s="16" t="str">
        <f t="shared" ca="1" si="65"/>
        <v/>
      </c>
      <c r="AC249" s="16" t="str">
        <f t="shared" ca="1" si="55"/>
        <v/>
      </c>
      <c r="AD249" s="14" t="str">
        <f t="shared" ca="1" si="59"/>
        <v/>
      </c>
      <c r="AE249" s="17" t="str">
        <f t="shared" ca="1" si="60"/>
        <v/>
      </c>
      <c r="AF249" s="18" t="str">
        <f t="shared" ca="1" si="61"/>
        <v/>
      </c>
      <c r="AG249" s="12"/>
      <c r="AH249" s="19"/>
    </row>
    <row r="250" spans="1:34" s="10" customFormat="1" ht="15" customHeight="1" x14ac:dyDescent="0.2">
      <c r="A250" s="10">
        <f t="shared" si="50"/>
        <v>245</v>
      </c>
      <c r="B250" s="173" t="str">
        <f t="shared" ca="1" si="51"/>
        <v/>
      </c>
      <c r="C250" s="173"/>
      <c r="D250" s="173"/>
      <c r="E250" s="173"/>
      <c r="F250" s="173"/>
      <c r="G250" s="173"/>
      <c r="H250" s="177" t="str">
        <f t="shared" ca="1" si="63"/>
        <v/>
      </c>
      <c r="I250" s="177"/>
      <c r="J250" s="177"/>
      <c r="K250" s="177"/>
      <c r="L250" s="177"/>
      <c r="M250" s="177"/>
      <c r="N250" s="177"/>
      <c r="O250" s="177"/>
      <c r="P250" s="13">
        <f t="shared" si="52"/>
        <v>0</v>
      </c>
      <c r="Q250" s="8" t="str">
        <f t="shared" si="56"/>
        <v/>
      </c>
      <c r="R250" s="22">
        <v>245</v>
      </c>
      <c r="S250" s="14" t="str">
        <f ca="1">IF(LEFT(AG250,1)="G","",IF(LEFT(P250,1)="D","",IF(H250="","",COUNTIF($T$6:T250,T250))))</f>
        <v/>
      </c>
      <c r="T250" s="14" t="str">
        <f t="shared" ca="1" si="53"/>
        <v/>
      </c>
      <c r="U250" s="15" t="str">
        <f t="shared" ca="1" si="57"/>
        <v/>
      </c>
      <c r="V250" s="14">
        <f t="shared" si="54"/>
        <v>245</v>
      </c>
      <c r="W250" s="14" t="str">
        <f t="shared" ca="1" si="58"/>
        <v/>
      </c>
      <c r="X250" s="14" t="str">
        <f>IF(Home!J250=0,"",Home!J250)</f>
        <v/>
      </c>
      <c r="Y250" s="16" t="str">
        <f t="shared" ca="1" si="65"/>
        <v/>
      </c>
      <c r="Z250" s="16" t="str">
        <f t="shared" ca="1" si="65"/>
        <v/>
      </c>
      <c r="AA250" s="16" t="str">
        <f t="shared" ca="1" si="65"/>
        <v/>
      </c>
      <c r="AB250" s="16" t="str">
        <f t="shared" ca="1" si="65"/>
        <v/>
      </c>
      <c r="AC250" s="16" t="str">
        <f t="shared" ca="1" si="55"/>
        <v/>
      </c>
      <c r="AD250" s="14" t="str">
        <f t="shared" ca="1" si="59"/>
        <v/>
      </c>
      <c r="AE250" s="17" t="str">
        <f t="shared" ca="1" si="60"/>
        <v/>
      </c>
      <c r="AF250" s="18" t="str">
        <f t="shared" ca="1" si="61"/>
        <v/>
      </c>
      <c r="AG250" s="12"/>
      <c r="AH250" s="19"/>
    </row>
    <row r="251" spans="1:34" s="10" customFormat="1" ht="15" customHeight="1" x14ac:dyDescent="0.2">
      <c r="A251" s="10">
        <f t="shared" si="50"/>
        <v>246</v>
      </c>
      <c r="B251" s="173" t="str">
        <f t="shared" ca="1" si="51"/>
        <v/>
      </c>
      <c r="C251" s="173"/>
      <c r="D251" s="173"/>
      <c r="E251" s="173"/>
      <c r="F251" s="173"/>
      <c r="G251" s="173"/>
      <c r="H251" s="177" t="str">
        <f t="shared" ca="1" si="63"/>
        <v/>
      </c>
      <c r="I251" s="177"/>
      <c r="J251" s="177"/>
      <c r="K251" s="177"/>
      <c r="L251" s="177"/>
      <c r="M251" s="177"/>
      <c r="N251" s="177"/>
      <c r="O251" s="177"/>
      <c r="P251" s="13">
        <f t="shared" si="52"/>
        <v>0</v>
      </c>
      <c r="Q251" s="8" t="str">
        <f t="shared" si="56"/>
        <v/>
      </c>
      <c r="R251" s="22">
        <v>246</v>
      </c>
      <c r="S251" s="14" t="str">
        <f ca="1">IF(LEFT(AG251,1)="G","",IF(LEFT(P251,1)="D","",IF(H251="","",COUNTIF($T$6:T251,T251))))</f>
        <v/>
      </c>
      <c r="T251" s="14" t="str">
        <f t="shared" ca="1" si="53"/>
        <v/>
      </c>
      <c r="U251" s="15" t="str">
        <f t="shared" ca="1" si="57"/>
        <v/>
      </c>
      <c r="V251" s="14">
        <f t="shared" si="54"/>
        <v>246</v>
      </c>
      <c r="W251" s="14" t="str">
        <f t="shared" ca="1" si="58"/>
        <v/>
      </c>
      <c r="X251" s="14" t="str">
        <f>IF(Home!J251=0,"",Home!J251)</f>
        <v/>
      </c>
      <c r="Y251" s="16" t="str">
        <f t="shared" ca="1" si="65"/>
        <v/>
      </c>
      <c r="Z251" s="16" t="str">
        <f t="shared" ca="1" si="65"/>
        <v/>
      </c>
      <c r="AA251" s="16" t="str">
        <f t="shared" ca="1" si="65"/>
        <v/>
      </c>
      <c r="AB251" s="16" t="str">
        <f t="shared" ca="1" si="65"/>
        <v/>
      </c>
      <c r="AC251" s="16" t="str">
        <f t="shared" ca="1" si="55"/>
        <v/>
      </c>
      <c r="AD251" s="14" t="str">
        <f t="shared" ca="1" si="59"/>
        <v/>
      </c>
      <c r="AE251" s="17" t="str">
        <f t="shared" ca="1" si="60"/>
        <v/>
      </c>
      <c r="AF251" s="18" t="str">
        <f t="shared" ca="1" si="61"/>
        <v/>
      </c>
      <c r="AG251" s="12"/>
      <c r="AH251" s="19"/>
    </row>
    <row r="252" spans="1:34" s="10" customFormat="1" ht="15" customHeight="1" x14ac:dyDescent="0.2">
      <c r="A252" s="10">
        <f t="shared" si="50"/>
        <v>247</v>
      </c>
      <c r="B252" s="173" t="str">
        <f t="shared" ca="1" si="51"/>
        <v/>
      </c>
      <c r="C252" s="173"/>
      <c r="D252" s="173"/>
      <c r="E252" s="173"/>
      <c r="F252" s="173"/>
      <c r="G252" s="173"/>
      <c r="H252" s="177" t="str">
        <f t="shared" ca="1" si="63"/>
        <v/>
      </c>
      <c r="I252" s="177"/>
      <c r="J252" s="177"/>
      <c r="K252" s="177"/>
      <c r="L252" s="177"/>
      <c r="M252" s="177"/>
      <c r="N252" s="177"/>
      <c r="O252" s="177"/>
      <c r="P252" s="13">
        <f t="shared" si="52"/>
        <v>0</v>
      </c>
      <c r="Q252" s="8" t="str">
        <f t="shared" si="56"/>
        <v/>
      </c>
      <c r="R252" s="22">
        <v>247</v>
      </c>
      <c r="S252" s="14" t="str">
        <f ca="1">IF(LEFT(AG252,1)="G","",IF(LEFT(P252,1)="D","",IF(H252="","",COUNTIF($T$6:T252,T252))))</f>
        <v/>
      </c>
      <c r="T252" s="14" t="str">
        <f t="shared" ca="1" si="53"/>
        <v/>
      </c>
      <c r="U252" s="15" t="str">
        <f t="shared" ca="1" si="57"/>
        <v/>
      </c>
      <c r="V252" s="14">
        <f t="shared" si="54"/>
        <v>247</v>
      </c>
      <c r="W252" s="14" t="str">
        <f t="shared" ca="1" si="58"/>
        <v/>
      </c>
      <c r="X252" s="14" t="str">
        <f>IF(Home!J252=0,"",Home!J252)</f>
        <v/>
      </c>
      <c r="Y252" s="16" t="str">
        <f t="shared" ca="1" si="65"/>
        <v/>
      </c>
      <c r="Z252" s="16" t="str">
        <f t="shared" ca="1" si="65"/>
        <v/>
      </c>
      <c r="AA252" s="16" t="str">
        <f t="shared" ca="1" si="65"/>
        <v/>
      </c>
      <c r="AB252" s="16" t="str">
        <f t="shared" ca="1" si="65"/>
        <v/>
      </c>
      <c r="AC252" s="16" t="str">
        <f t="shared" ca="1" si="55"/>
        <v/>
      </c>
      <c r="AD252" s="14" t="str">
        <f t="shared" ca="1" si="59"/>
        <v/>
      </c>
      <c r="AE252" s="17" t="str">
        <f t="shared" ca="1" si="60"/>
        <v/>
      </c>
      <c r="AF252" s="18" t="str">
        <f t="shared" ca="1" si="61"/>
        <v/>
      </c>
      <c r="AG252" s="12"/>
      <c r="AH252" s="19"/>
    </row>
    <row r="253" spans="1:34" s="10" customFormat="1" ht="15" customHeight="1" x14ac:dyDescent="0.2">
      <c r="A253" s="10">
        <f t="shared" si="50"/>
        <v>248</v>
      </c>
      <c r="B253" s="173" t="str">
        <f t="shared" ca="1" si="51"/>
        <v/>
      </c>
      <c r="C253" s="173"/>
      <c r="D253" s="173"/>
      <c r="E253" s="173"/>
      <c r="F253" s="173"/>
      <c r="G253" s="173"/>
      <c r="H253" s="177" t="str">
        <f t="shared" ca="1" si="63"/>
        <v/>
      </c>
      <c r="I253" s="177"/>
      <c r="J253" s="177"/>
      <c r="K253" s="177"/>
      <c r="L253" s="177"/>
      <c r="M253" s="177"/>
      <c r="N253" s="177"/>
      <c r="O253" s="177"/>
      <c r="P253" s="13">
        <f t="shared" si="52"/>
        <v>0</v>
      </c>
      <c r="Q253" s="8" t="str">
        <f t="shared" si="56"/>
        <v/>
      </c>
      <c r="R253" s="22">
        <v>248</v>
      </c>
      <c r="S253" s="14" t="str">
        <f ca="1">IF(LEFT(AG253,1)="G","",IF(LEFT(P253,1)="D","",IF(H253="","",COUNTIF($T$6:T253,T253))))</f>
        <v/>
      </c>
      <c r="T253" s="14" t="str">
        <f t="shared" ca="1" si="53"/>
        <v/>
      </c>
      <c r="U253" s="15" t="str">
        <f t="shared" ca="1" si="57"/>
        <v/>
      </c>
      <c r="V253" s="14">
        <f t="shared" si="54"/>
        <v>248</v>
      </c>
      <c r="W253" s="14" t="str">
        <f t="shared" ca="1" si="58"/>
        <v/>
      </c>
      <c r="X253" s="14" t="str">
        <f>IF(Home!J253=0,"",Home!J253)</f>
        <v/>
      </c>
      <c r="Y253" s="16" t="str">
        <f t="shared" ca="1" si="65"/>
        <v/>
      </c>
      <c r="Z253" s="16" t="str">
        <f t="shared" ca="1" si="65"/>
        <v/>
      </c>
      <c r="AA253" s="16" t="str">
        <f t="shared" ca="1" si="65"/>
        <v/>
      </c>
      <c r="AB253" s="16" t="str">
        <f t="shared" ca="1" si="65"/>
        <v/>
      </c>
      <c r="AC253" s="16" t="str">
        <f t="shared" ca="1" si="55"/>
        <v/>
      </c>
      <c r="AD253" s="14" t="str">
        <f t="shared" ca="1" si="59"/>
        <v/>
      </c>
      <c r="AE253" s="17" t="str">
        <f t="shared" ca="1" si="60"/>
        <v/>
      </c>
      <c r="AF253" s="18" t="str">
        <f t="shared" ca="1" si="61"/>
        <v/>
      </c>
      <c r="AG253" s="12"/>
      <c r="AH253" s="19"/>
    </row>
    <row r="254" spans="1:34" s="10" customFormat="1" ht="15" customHeight="1" x14ac:dyDescent="0.2">
      <c r="A254" s="10">
        <f t="shared" si="50"/>
        <v>249</v>
      </c>
      <c r="B254" s="173" t="str">
        <f t="shared" ca="1" si="51"/>
        <v/>
      </c>
      <c r="C254" s="173"/>
      <c r="D254" s="173"/>
      <c r="E254" s="173"/>
      <c r="F254" s="173"/>
      <c r="G254" s="173"/>
      <c r="H254" s="177" t="str">
        <f t="shared" ca="1" si="63"/>
        <v/>
      </c>
      <c r="I254" s="177"/>
      <c r="J254" s="177"/>
      <c r="K254" s="177"/>
      <c r="L254" s="177"/>
      <c r="M254" s="177"/>
      <c r="N254" s="177"/>
      <c r="O254" s="177"/>
      <c r="P254" s="13">
        <f t="shared" si="52"/>
        <v>0</v>
      </c>
      <c r="Q254" s="8" t="str">
        <f t="shared" si="56"/>
        <v/>
      </c>
      <c r="R254" s="22">
        <v>249</v>
      </c>
      <c r="S254" s="14" t="str">
        <f ca="1">IF(LEFT(AG254,1)="G","",IF(LEFT(P254,1)="D","",IF(H254="","",COUNTIF($T$6:T254,T254))))</f>
        <v/>
      </c>
      <c r="T254" s="14" t="str">
        <f t="shared" ca="1" si="53"/>
        <v/>
      </c>
      <c r="U254" s="15" t="str">
        <f t="shared" ca="1" si="57"/>
        <v/>
      </c>
      <c r="V254" s="14">
        <f t="shared" si="54"/>
        <v>249</v>
      </c>
      <c r="W254" s="14" t="str">
        <f t="shared" ca="1" si="58"/>
        <v/>
      </c>
      <c r="X254" s="14" t="str">
        <f>IF(Home!J254=0,"",Home!J254)</f>
        <v/>
      </c>
      <c r="Y254" s="16" t="str">
        <f t="shared" ca="1" si="65"/>
        <v/>
      </c>
      <c r="Z254" s="16" t="str">
        <f t="shared" ca="1" si="65"/>
        <v/>
      </c>
      <c r="AA254" s="16" t="str">
        <f t="shared" ca="1" si="65"/>
        <v/>
      </c>
      <c r="AB254" s="16" t="str">
        <f t="shared" ca="1" si="65"/>
        <v/>
      </c>
      <c r="AC254" s="16" t="str">
        <f t="shared" ca="1" si="55"/>
        <v/>
      </c>
      <c r="AD254" s="14" t="str">
        <f t="shared" ca="1" si="59"/>
        <v/>
      </c>
      <c r="AE254" s="17" t="str">
        <f t="shared" ca="1" si="60"/>
        <v/>
      </c>
      <c r="AF254" s="18" t="str">
        <f t="shared" ca="1" si="61"/>
        <v/>
      </c>
      <c r="AG254" s="12"/>
      <c r="AH254" s="19"/>
    </row>
    <row r="255" spans="1:34" s="10" customFormat="1" ht="15" customHeight="1" x14ac:dyDescent="0.2">
      <c r="A255" s="10">
        <f t="shared" si="50"/>
        <v>250</v>
      </c>
      <c r="B255" s="173" t="str">
        <f t="shared" ca="1" si="51"/>
        <v/>
      </c>
      <c r="C255" s="173"/>
      <c r="D255" s="173"/>
      <c r="E255" s="173"/>
      <c r="F255" s="173"/>
      <c r="G255" s="173"/>
      <c r="H255" s="177" t="str">
        <f t="shared" ca="1" si="63"/>
        <v/>
      </c>
      <c r="I255" s="177"/>
      <c r="J255" s="177"/>
      <c r="K255" s="177"/>
      <c r="L255" s="177"/>
      <c r="M255" s="177"/>
      <c r="N255" s="177"/>
      <c r="O255" s="177"/>
      <c r="P255" s="13">
        <f t="shared" si="52"/>
        <v>0</v>
      </c>
      <c r="Q255" s="8" t="str">
        <f t="shared" si="56"/>
        <v/>
      </c>
      <c r="R255" s="22">
        <v>250</v>
      </c>
      <c r="S255" s="14" t="str">
        <f ca="1">IF(LEFT(AG255,1)="G","",IF(LEFT(P255,1)="D","",IF(H255="","",COUNTIF($T$6:T255,T255))))</f>
        <v/>
      </c>
      <c r="T255" s="14" t="str">
        <f t="shared" ca="1" si="53"/>
        <v/>
      </c>
      <c r="U255" s="15" t="str">
        <f ca="1">CONCATENATE(T255,S255)</f>
        <v/>
      </c>
      <c r="V255" s="14">
        <f t="shared" si="54"/>
        <v>250</v>
      </c>
      <c r="W255" s="14" t="str">
        <f t="shared" ca="1" si="58"/>
        <v/>
      </c>
      <c r="X255" s="14" t="str">
        <f>IF(Home!J255=0,"",Home!J255)</f>
        <v/>
      </c>
      <c r="Y255" s="16" t="str">
        <f t="shared" ca="1" si="65"/>
        <v/>
      </c>
      <c r="Z255" s="16" t="str">
        <f t="shared" ca="1" si="65"/>
        <v/>
      </c>
      <c r="AA255" s="16" t="str">
        <f t="shared" ca="1" si="65"/>
        <v/>
      </c>
      <c r="AB255" s="16" t="str">
        <f t="shared" ca="1" si="65"/>
        <v/>
      </c>
      <c r="AC255" s="16" t="str">
        <f t="shared" ca="1" si="55"/>
        <v/>
      </c>
      <c r="AD255" s="14" t="str">
        <f t="shared" ca="1" si="59"/>
        <v/>
      </c>
      <c r="AE255" s="17" t="str">
        <f t="shared" ca="1" si="60"/>
        <v/>
      </c>
      <c r="AF255" s="18" t="str">
        <f t="shared" ca="1" si="61"/>
        <v/>
      </c>
      <c r="AG255" s="12"/>
      <c r="AH255" s="19"/>
    </row>
    <row r="256" spans="1:34" ht="15" customHeight="1" x14ac:dyDescent="0.2">
      <c r="Q256" s="8">
        <v>1</v>
      </c>
      <c r="AF256" s="8"/>
      <c r="AG256" s="8"/>
      <c r="AH256" s="8"/>
    </row>
    <row r="257" spans="1:34" ht="15" customHeight="1" x14ac:dyDescent="0.2">
      <c r="A257" s="20" t="str">
        <f>CONCATENATE($V$1," ","Team Results")</f>
        <v>Junior Boys Team Results</v>
      </c>
      <c r="B257" s="20"/>
      <c r="C257" s="20"/>
      <c r="D257" s="20"/>
      <c r="E257" s="20"/>
      <c r="F257" s="20"/>
      <c r="G257" s="20"/>
      <c r="H257" s="20"/>
      <c r="I257" s="20"/>
      <c r="J257" s="20"/>
      <c r="K257" s="20"/>
      <c r="L257" s="20"/>
      <c r="M257" s="20"/>
      <c r="N257" s="20"/>
      <c r="O257" s="20"/>
      <c r="P257" s="20"/>
      <c r="Q257" s="8">
        <v>1</v>
      </c>
      <c r="AF257" s="8"/>
      <c r="AG257" s="8"/>
      <c r="AH257" s="8"/>
    </row>
    <row r="258" spans="1:34" ht="15" customHeight="1" x14ac:dyDescent="0.2">
      <c r="A258" s="20" t="s">
        <v>690</v>
      </c>
      <c r="B258" s="20" t="s">
        <v>683</v>
      </c>
      <c r="C258" s="20"/>
      <c r="L258" s="23" t="s">
        <v>694</v>
      </c>
      <c r="M258" s="23" t="s">
        <v>695</v>
      </c>
      <c r="N258" s="23" t="s">
        <v>696</v>
      </c>
      <c r="O258" s="23" t="s">
        <v>697</v>
      </c>
      <c r="P258" s="24" t="s">
        <v>698</v>
      </c>
      <c r="Q258" s="8">
        <v>1</v>
      </c>
      <c r="R258" s="5"/>
      <c r="AF258" s="8"/>
      <c r="AG258" s="8"/>
      <c r="AH258" s="8"/>
    </row>
    <row r="259" spans="1:34" ht="15" customHeight="1" x14ac:dyDescent="0.2">
      <c r="A259" s="10">
        <v>1</v>
      </c>
      <c r="B259" s="86" t="str">
        <f ca="1">R259</f>
        <v>The Judd School, Tonbridge, Kent</v>
      </c>
      <c r="C259" s="2"/>
      <c r="L259" s="25">
        <f ca="1">IFERROR(VLOOKUP($A259,$W$6:$AC$255,3,0),"")</f>
        <v>1</v>
      </c>
      <c r="M259" s="25">
        <f ca="1">IFERROR(VLOOKUP($A259,$W$6:$AC$255,4,0),"")</f>
        <v>2</v>
      </c>
      <c r="N259" s="25">
        <f ca="1">IFERROR(VLOOKUP($A259,$W$6:$AC$255,5,0),"")</f>
        <v>5</v>
      </c>
      <c r="O259" s="25">
        <f ca="1">IFERROR(VLOOKUP($A259,$W$6:$AC$255,6,0),"")</f>
        <v>6</v>
      </c>
      <c r="P259" s="6">
        <f ca="1">SUM(L259:O259)</f>
        <v>14</v>
      </c>
      <c r="Q259" s="8">
        <f ca="1">IF(B259="","",1)</f>
        <v>1</v>
      </c>
      <c r="R259" s="173" t="str">
        <f ca="1">IFERROR(VLOOKUP(A259,$W$6:$AC$255,2,0),"")</f>
        <v>The Judd School, Tonbridge, Kent</v>
      </c>
      <c r="S259" s="173"/>
      <c r="T259" s="173"/>
      <c r="U259" s="2"/>
      <c r="V259" s="2"/>
      <c r="W259" s="25"/>
      <c r="X259" s="5"/>
      <c r="Y259" s="2"/>
      <c r="AF259" s="8"/>
      <c r="AG259" s="8"/>
      <c r="AH259" s="8"/>
    </row>
    <row r="260" spans="1:34" ht="15" customHeight="1" x14ac:dyDescent="0.2">
      <c r="A260" s="10">
        <v>2</v>
      </c>
      <c r="B260" s="86" t="str">
        <f t="shared" ref="B260:B288" ca="1" si="66">R260</f>
        <v>Yardley Court, Tonbridge, Kent</v>
      </c>
      <c r="C260" s="2"/>
      <c r="L260" s="25">
        <f t="shared" ref="L260:L288" ca="1" si="67">IFERROR(VLOOKUP($A260,$W$6:$AC$255,3,0),"")</f>
        <v>3</v>
      </c>
      <c r="M260" s="25">
        <f t="shared" ref="M260:M288" ca="1" si="68">IFERROR(VLOOKUP($A260,$W$6:$AC$255,4,0),"")</f>
        <v>7</v>
      </c>
      <c r="N260" s="25">
        <f t="shared" ref="N260:N288" ca="1" si="69">IFERROR(VLOOKUP($A260,$W$6:$AC$255,5,0),"")</f>
        <v>9</v>
      </c>
      <c r="O260" s="25">
        <f t="shared" ref="O260:O288" ca="1" si="70">IFERROR(VLOOKUP($A260,$W$6:$AC$255,6,0),"")</f>
        <v>10</v>
      </c>
      <c r="P260" s="6">
        <f t="shared" ref="P260:P288" ca="1" si="71">SUM(L260:O260)</f>
        <v>29</v>
      </c>
      <c r="Q260" s="8">
        <f t="shared" ref="Q260:Q288" ca="1" si="72">IF(B260="","",1)</f>
        <v>1</v>
      </c>
      <c r="R260" s="173" t="str">
        <f ca="1">IFERROR(VLOOKUP(A260,$W$6:$AC$255,2,0),"")</f>
        <v>Yardley Court, Tonbridge, Kent</v>
      </c>
      <c r="S260" s="173"/>
      <c r="T260" s="173"/>
      <c r="U260" s="2"/>
      <c r="V260" s="2"/>
      <c r="AF260" s="8"/>
      <c r="AG260" s="8"/>
      <c r="AH260" s="8"/>
    </row>
    <row r="261" spans="1:34" ht="15" customHeight="1" x14ac:dyDescent="0.2">
      <c r="A261" s="10">
        <v>3</v>
      </c>
      <c r="B261" s="86" t="str">
        <f t="shared" ca="1" si="66"/>
        <v>Dartford Grammar School, Dartford, Kent</v>
      </c>
      <c r="C261" s="2"/>
      <c r="L261" s="25">
        <f t="shared" ca="1" si="67"/>
        <v>17</v>
      </c>
      <c r="M261" s="25">
        <f t="shared" ca="1" si="68"/>
        <v>19</v>
      </c>
      <c r="N261" s="25">
        <f t="shared" ca="1" si="69"/>
        <v>24</v>
      </c>
      <c r="O261" s="25">
        <f t="shared" ca="1" si="70"/>
        <v>25</v>
      </c>
      <c r="P261" s="6">
        <f t="shared" ca="1" si="71"/>
        <v>85</v>
      </c>
      <c r="Q261" s="8">
        <f t="shared" ca="1" si="72"/>
        <v>1</v>
      </c>
      <c r="R261" s="173" t="str">
        <f t="shared" ref="R261:R273" ca="1" si="73">IFERROR(VLOOKUP(A261,$W$6:$AC$255,2,0),"")</f>
        <v>Dartford Grammar School, Dartford, Kent</v>
      </c>
      <c r="S261" s="173"/>
      <c r="T261" s="173"/>
      <c r="U261" s="2"/>
      <c r="V261" s="2"/>
      <c r="AF261" s="8"/>
      <c r="AG261" s="8"/>
      <c r="AH261" s="8"/>
    </row>
    <row r="262" spans="1:34" ht="15" customHeight="1" x14ac:dyDescent="0.2">
      <c r="A262" s="10">
        <v>4</v>
      </c>
      <c r="B262" s="86" t="str">
        <f t="shared" ca="1" si="66"/>
        <v>The Skinners' School, Tunbridge Wells, Kent</v>
      </c>
      <c r="C262" s="2"/>
      <c r="L262" s="25">
        <f t="shared" ca="1" si="67"/>
        <v>14</v>
      </c>
      <c r="M262" s="25">
        <f t="shared" ca="1" si="68"/>
        <v>21</v>
      </c>
      <c r="N262" s="25">
        <f t="shared" ca="1" si="69"/>
        <v>27</v>
      </c>
      <c r="O262" s="25">
        <f t="shared" ca="1" si="70"/>
        <v>31</v>
      </c>
      <c r="P262" s="6">
        <f t="shared" ca="1" si="71"/>
        <v>93</v>
      </c>
      <c r="Q262" s="8">
        <f t="shared" ca="1" si="72"/>
        <v>1</v>
      </c>
      <c r="R262" s="173" t="str">
        <f t="shared" ca="1" si="73"/>
        <v>The Skinners' School, Tunbridge Wells, Kent</v>
      </c>
      <c r="S262" s="173"/>
      <c r="T262" s="173"/>
      <c r="U262" s="2"/>
      <c r="V262" s="2"/>
      <c r="AF262" s="8"/>
      <c r="AG262" s="8"/>
      <c r="AH262" s="8"/>
    </row>
    <row r="263" spans="1:34" ht="15" customHeight="1" x14ac:dyDescent="0.2">
      <c r="A263" s="10">
        <v>5</v>
      </c>
      <c r="B263" s="86" t="str">
        <f t="shared" ca="1" si="66"/>
        <v>Sevenoaks School, Sevenoaks, Kent</v>
      </c>
      <c r="C263" s="2"/>
      <c r="L263" s="25">
        <f t="shared" ca="1" si="67"/>
        <v>16</v>
      </c>
      <c r="M263" s="25">
        <f t="shared" ca="1" si="68"/>
        <v>20</v>
      </c>
      <c r="N263" s="25">
        <f t="shared" ca="1" si="69"/>
        <v>30</v>
      </c>
      <c r="O263" s="25">
        <f t="shared" ca="1" si="70"/>
        <v>32</v>
      </c>
      <c r="P263" s="6">
        <f t="shared" ca="1" si="71"/>
        <v>98</v>
      </c>
      <c r="Q263" s="8">
        <f t="shared" ca="1" si="72"/>
        <v>1</v>
      </c>
      <c r="R263" s="173" t="str">
        <f t="shared" ca="1" si="73"/>
        <v>Sevenoaks School, Sevenoaks, Kent</v>
      </c>
      <c r="S263" s="173"/>
      <c r="T263" s="173"/>
      <c r="U263" s="2"/>
      <c r="V263" s="2"/>
      <c r="AF263" s="8"/>
      <c r="AG263" s="8"/>
      <c r="AH263" s="8"/>
    </row>
    <row r="264" spans="1:34" ht="15" customHeight="1" x14ac:dyDescent="0.2">
      <c r="A264" s="10">
        <v>6</v>
      </c>
      <c r="B264" s="86" t="str">
        <f t="shared" ca="1" si="66"/>
        <v>Darrick Wood School, Orpington, Kent</v>
      </c>
      <c r="C264" s="2"/>
      <c r="L264" s="25">
        <f t="shared" ca="1" si="67"/>
        <v>4</v>
      </c>
      <c r="M264" s="25">
        <f t="shared" ca="1" si="68"/>
        <v>29</v>
      </c>
      <c r="N264" s="25">
        <f t="shared" ca="1" si="69"/>
        <v>33</v>
      </c>
      <c r="O264" s="25">
        <f t="shared" ca="1" si="70"/>
        <v>41</v>
      </c>
      <c r="P264" s="6">
        <f t="shared" ca="1" si="71"/>
        <v>107</v>
      </c>
      <c r="Q264" s="8">
        <f t="shared" ca="1" si="72"/>
        <v>1</v>
      </c>
      <c r="R264" s="173" t="str">
        <f t="shared" ca="1" si="73"/>
        <v>Darrick Wood School, Orpington, Kent</v>
      </c>
      <c r="S264" s="173"/>
      <c r="T264" s="173"/>
      <c r="U264" s="2"/>
      <c r="V264" s="2"/>
      <c r="AF264" s="8"/>
      <c r="AG264" s="8"/>
      <c r="AH264" s="8"/>
    </row>
    <row r="265" spans="1:34" ht="15" customHeight="1" x14ac:dyDescent="0.2">
      <c r="A265" s="10">
        <v>7</v>
      </c>
      <c r="B265" s="86" t="str">
        <f t="shared" ca="1" si="66"/>
        <v>Kent College (Canterbury), Canterbury, Kent</v>
      </c>
      <c r="C265" s="2"/>
      <c r="L265" s="25">
        <f t="shared" ca="1" si="67"/>
        <v>22</v>
      </c>
      <c r="M265" s="25">
        <f t="shared" ca="1" si="68"/>
        <v>23</v>
      </c>
      <c r="N265" s="25">
        <f t="shared" ca="1" si="69"/>
        <v>36</v>
      </c>
      <c r="O265" s="25">
        <f t="shared" ca="1" si="70"/>
        <v>43</v>
      </c>
      <c r="P265" s="6">
        <f t="shared" ca="1" si="71"/>
        <v>124</v>
      </c>
      <c r="Q265" s="8">
        <f t="shared" ca="1" si="72"/>
        <v>1</v>
      </c>
      <c r="R265" s="173" t="str">
        <f t="shared" ca="1" si="73"/>
        <v>Kent College (Canterbury), Canterbury, Kent</v>
      </c>
      <c r="S265" s="173"/>
      <c r="T265" s="173"/>
      <c r="U265" s="2"/>
      <c r="V265" s="2"/>
      <c r="AF265" s="8"/>
      <c r="AG265" s="8"/>
      <c r="AH265" s="8"/>
    </row>
    <row r="266" spans="1:34" ht="15" customHeight="1" x14ac:dyDescent="0.2">
      <c r="A266" s="10">
        <v>8</v>
      </c>
      <c r="B266" s="86" t="str">
        <f t="shared" ca="1" si="66"/>
        <v>Cranbrook School, Cranbrook, Kent</v>
      </c>
      <c r="C266" s="2"/>
      <c r="L266" s="25">
        <f t="shared" ca="1" si="67"/>
        <v>8</v>
      </c>
      <c r="M266" s="25">
        <f t="shared" ca="1" si="68"/>
        <v>28</v>
      </c>
      <c r="N266" s="25">
        <f t="shared" ca="1" si="69"/>
        <v>50</v>
      </c>
      <c r="O266" s="25">
        <f t="shared" ca="1" si="70"/>
        <v>52</v>
      </c>
      <c r="P266" s="6">
        <f t="shared" ca="1" si="71"/>
        <v>138</v>
      </c>
      <c r="Q266" s="8">
        <f t="shared" ca="1" si="72"/>
        <v>1</v>
      </c>
      <c r="R266" s="173" t="str">
        <f t="shared" ca="1" si="73"/>
        <v>Cranbrook School, Cranbrook, Kent</v>
      </c>
      <c r="S266" s="173"/>
      <c r="T266" s="173"/>
      <c r="U266" s="2"/>
      <c r="V266" s="2"/>
      <c r="AF266" s="8"/>
      <c r="AG266" s="8"/>
      <c r="AH266" s="8"/>
    </row>
    <row r="267" spans="1:34" ht="15" customHeight="1" x14ac:dyDescent="0.2">
      <c r="A267" s="10">
        <v>9</v>
      </c>
      <c r="B267" s="86" t="str">
        <f t="shared" ca="1" si="66"/>
        <v>Maidstone Grammar School, Maidstone, Kent</v>
      </c>
      <c r="C267" s="2"/>
      <c r="L267" s="25">
        <f t="shared" ca="1" si="67"/>
        <v>18</v>
      </c>
      <c r="M267" s="25">
        <f t="shared" ca="1" si="68"/>
        <v>42</v>
      </c>
      <c r="N267" s="25">
        <f t="shared" ca="1" si="69"/>
        <v>45</v>
      </c>
      <c r="O267" s="25">
        <f t="shared" ca="1" si="70"/>
        <v>55</v>
      </c>
      <c r="P267" s="6">
        <f t="shared" ca="1" si="71"/>
        <v>160</v>
      </c>
      <c r="Q267" s="8">
        <f t="shared" ca="1" si="72"/>
        <v>1</v>
      </c>
      <c r="R267" s="173" t="str">
        <f t="shared" ca="1" si="73"/>
        <v>Maidstone Grammar School, Maidstone, Kent</v>
      </c>
      <c r="S267" s="173"/>
      <c r="T267" s="173"/>
      <c r="U267" s="2"/>
      <c r="V267" s="2"/>
      <c r="AF267" s="8"/>
      <c r="AG267" s="8"/>
      <c r="AH267" s="8"/>
    </row>
    <row r="268" spans="1:34" ht="15" customHeight="1" x14ac:dyDescent="0.2">
      <c r="A268" s="10">
        <v>10</v>
      </c>
      <c r="B268" s="86" t="str">
        <f t="shared" ca="1" si="66"/>
        <v>Bennett Memorial Diocesan School, Tunbridge Wells, Kent</v>
      </c>
      <c r="C268" s="2"/>
      <c r="L268" s="25">
        <f t="shared" ca="1" si="67"/>
        <v>35</v>
      </c>
      <c r="M268" s="25">
        <f t="shared" ca="1" si="68"/>
        <v>46</v>
      </c>
      <c r="N268" s="25">
        <f t="shared" ca="1" si="69"/>
        <v>47</v>
      </c>
      <c r="O268" s="25">
        <f t="shared" ca="1" si="70"/>
        <v>53</v>
      </c>
      <c r="P268" s="6">
        <f t="shared" ca="1" si="71"/>
        <v>181</v>
      </c>
      <c r="Q268" s="8">
        <f t="shared" ca="1" si="72"/>
        <v>1</v>
      </c>
      <c r="R268" s="173" t="str">
        <f t="shared" ca="1" si="73"/>
        <v>Bennett Memorial Diocesan School, Tunbridge Wells, Kent</v>
      </c>
      <c r="S268" s="173"/>
      <c r="T268" s="173"/>
      <c r="U268" s="2"/>
      <c r="V268" s="2"/>
      <c r="AF268" s="8"/>
      <c r="AG268" s="8"/>
      <c r="AH268" s="8"/>
    </row>
    <row r="269" spans="1:34" ht="15" customHeight="1" x14ac:dyDescent="0.2">
      <c r="A269" s="10">
        <v>11</v>
      </c>
      <c r="B269" s="86" t="str">
        <f t="shared" ca="1" si="66"/>
        <v>The New Beacon School, Sevenoaks, Kent</v>
      </c>
      <c r="C269" s="2"/>
      <c r="L269" s="25">
        <f t="shared" ca="1" si="67"/>
        <v>34</v>
      </c>
      <c r="M269" s="25">
        <f t="shared" ca="1" si="68"/>
        <v>54</v>
      </c>
      <c r="N269" s="25">
        <f t="shared" ca="1" si="69"/>
        <v>57</v>
      </c>
      <c r="O269" s="25">
        <f t="shared" ca="1" si="70"/>
        <v>58</v>
      </c>
      <c r="P269" s="6">
        <f t="shared" ca="1" si="71"/>
        <v>203</v>
      </c>
      <c r="Q269" s="8">
        <f t="shared" ca="1" si="72"/>
        <v>1</v>
      </c>
      <c r="R269" s="173" t="str">
        <f t="shared" ca="1" si="73"/>
        <v>The New Beacon School, Sevenoaks, Kent</v>
      </c>
      <c r="S269" s="173"/>
      <c r="T269" s="173"/>
      <c r="U269" s="2"/>
      <c r="V269" s="2"/>
      <c r="AF269" s="8"/>
      <c r="AG269" s="8"/>
      <c r="AH269" s="8"/>
    </row>
    <row r="270" spans="1:34" ht="15" customHeight="1" x14ac:dyDescent="0.2">
      <c r="A270" s="10">
        <v>12</v>
      </c>
      <c r="B270" s="86" t="str">
        <f t="shared" ca="1" si="66"/>
        <v/>
      </c>
      <c r="C270" s="2"/>
      <c r="L270" s="25" t="str">
        <f t="shared" ca="1" si="67"/>
        <v/>
      </c>
      <c r="M270" s="25" t="str">
        <f t="shared" ca="1" si="68"/>
        <v/>
      </c>
      <c r="N270" s="25" t="str">
        <f t="shared" ca="1" si="69"/>
        <v/>
      </c>
      <c r="O270" s="25" t="str">
        <f t="shared" ca="1" si="70"/>
        <v/>
      </c>
      <c r="P270" s="6">
        <f t="shared" ca="1" si="71"/>
        <v>0</v>
      </c>
      <c r="Q270" s="8" t="str">
        <f t="shared" ca="1" si="72"/>
        <v/>
      </c>
      <c r="R270" s="173" t="str">
        <f t="shared" ca="1" si="73"/>
        <v/>
      </c>
      <c r="S270" s="173"/>
      <c r="T270" s="173"/>
      <c r="U270" s="2"/>
      <c r="V270" s="2"/>
      <c r="AF270" s="8"/>
      <c r="AG270" s="8"/>
      <c r="AH270" s="8"/>
    </row>
    <row r="271" spans="1:34" ht="15" customHeight="1" x14ac:dyDescent="0.2">
      <c r="A271" s="10">
        <v>13</v>
      </c>
      <c r="B271" s="86" t="str">
        <f t="shared" ca="1" si="66"/>
        <v/>
      </c>
      <c r="C271" s="2"/>
      <c r="L271" s="25" t="str">
        <f t="shared" ca="1" si="67"/>
        <v/>
      </c>
      <c r="M271" s="25" t="str">
        <f t="shared" ca="1" si="68"/>
        <v/>
      </c>
      <c r="N271" s="25" t="str">
        <f t="shared" ca="1" si="69"/>
        <v/>
      </c>
      <c r="O271" s="25" t="str">
        <f t="shared" ca="1" si="70"/>
        <v/>
      </c>
      <c r="P271" s="6">
        <f t="shared" ca="1" si="71"/>
        <v>0</v>
      </c>
      <c r="Q271" s="8" t="str">
        <f t="shared" ca="1" si="72"/>
        <v/>
      </c>
      <c r="R271" s="173" t="str">
        <f t="shared" ca="1" si="73"/>
        <v/>
      </c>
      <c r="S271" s="173"/>
      <c r="T271" s="173"/>
      <c r="U271" s="2"/>
      <c r="V271" s="2"/>
      <c r="AF271" s="8"/>
      <c r="AG271" s="8"/>
      <c r="AH271" s="8"/>
    </row>
    <row r="272" spans="1:34" ht="15" customHeight="1" x14ac:dyDescent="0.2">
      <c r="A272" s="10">
        <v>14</v>
      </c>
      <c r="B272" s="86" t="str">
        <f t="shared" ca="1" si="66"/>
        <v/>
      </c>
      <c r="C272" s="2"/>
      <c r="L272" s="25" t="str">
        <f t="shared" ca="1" si="67"/>
        <v/>
      </c>
      <c r="M272" s="25" t="str">
        <f t="shared" ca="1" si="68"/>
        <v/>
      </c>
      <c r="N272" s="25" t="str">
        <f t="shared" ca="1" si="69"/>
        <v/>
      </c>
      <c r="O272" s="25" t="str">
        <f t="shared" ca="1" si="70"/>
        <v/>
      </c>
      <c r="P272" s="6">
        <f t="shared" ca="1" si="71"/>
        <v>0</v>
      </c>
      <c r="Q272" s="8" t="str">
        <f t="shared" ca="1" si="72"/>
        <v/>
      </c>
      <c r="R272" s="173" t="str">
        <f t="shared" ca="1" si="73"/>
        <v/>
      </c>
      <c r="S272" s="173"/>
      <c r="T272" s="173"/>
      <c r="U272" s="2"/>
      <c r="V272" s="2"/>
      <c r="AF272" s="8"/>
      <c r="AG272" s="8"/>
      <c r="AH272" s="8"/>
    </row>
    <row r="273" spans="1:34" ht="15" customHeight="1" x14ac:dyDescent="0.2">
      <c r="A273" s="10">
        <v>15</v>
      </c>
      <c r="B273" s="86" t="str">
        <f t="shared" ca="1" si="66"/>
        <v/>
      </c>
      <c r="C273" s="2"/>
      <c r="L273" s="25" t="str">
        <f t="shared" ca="1" si="67"/>
        <v/>
      </c>
      <c r="M273" s="25" t="str">
        <f t="shared" ca="1" si="68"/>
        <v/>
      </c>
      <c r="N273" s="25" t="str">
        <f t="shared" ca="1" si="69"/>
        <v/>
      </c>
      <c r="O273" s="25" t="str">
        <f t="shared" ca="1" si="70"/>
        <v/>
      </c>
      <c r="P273" s="6">
        <f t="shared" ca="1" si="71"/>
        <v>0</v>
      </c>
      <c r="Q273" s="8" t="str">
        <f t="shared" ca="1" si="72"/>
        <v/>
      </c>
      <c r="R273" s="173" t="str">
        <f t="shared" ca="1" si="73"/>
        <v/>
      </c>
      <c r="S273" s="173"/>
      <c r="T273" s="173"/>
      <c r="U273" s="2"/>
      <c r="V273" s="2"/>
      <c r="AF273" s="8"/>
      <c r="AG273" s="8"/>
      <c r="AH273" s="8"/>
    </row>
    <row r="274" spans="1:34" ht="15" customHeight="1" x14ac:dyDescent="0.2">
      <c r="A274" s="10">
        <v>16</v>
      </c>
      <c r="B274" s="86" t="str">
        <f t="shared" ca="1" si="66"/>
        <v/>
      </c>
      <c r="C274" s="2"/>
      <c r="L274" s="25" t="str">
        <f t="shared" ca="1" si="67"/>
        <v/>
      </c>
      <c r="M274" s="25" t="str">
        <f t="shared" ca="1" si="68"/>
        <v/>
      </c>
      <c r="N274" s="25" t="str">
        <f t="shared" ca="1" si="69"/>
        <v/>
      </c>
      <c r="O274" s="25" t="str">
        <f t="shared" ca="1" si="70"/>
        <v/>
      </c>
      <c r="P274" s="6">
        <f t="shared" ca="1" si="71"/>
        <v>0</v>
      </c>
      <c r="Q274" s="8" t="str">
        <f t="shared" ca="1" si="72"/>
        <v/>
      </c>
      <c r="R274" s="173" t="str">
        <f ca="1">IFERROR(VLOOKUP(A274,$W$6:$AC$255,2,0),"")</f>
        <v/>
      </c>
      <c r="S274" s="173"/>
      <c r="T274" s="173"/>
      <c r="U274" s="2"/>
      <c r="V274" s="2"/>
      <c r="AF274" s="8"/>
      <c r="AG274" s="8"/>
      <c r="AH274" s="8"/>
    </row>
    <row r="275" spans="1:34" ht="15" customHeight="1" x14ac:dyDescent="0.2">
      <c r="A275" s="10">
        <v>17</v>
      </c>
      <c r="B275" s="86" t="str">
        <f t="shared" ca="1" si="66"/>
        <v/>
      </c>
      <c r="C275" s="2"/>
      <c r="L275" s="25" t="str">
        <f t="shared" ca="1" si="67"/>
        <v/>
      </c>
      <c r="M275" s="25" t="str">
        <f t="shared" ca="1" si="68"/>
        <v/>
      </c>
      <c r="N275" s="25" t="str">
        <f t="shared" ca="1" si="69"/>
        <v/>
      </c>
      <c r="O275" s="25" t="str">
        <f t="shared" ca="1" si="70"/>
        <v/>
      </c>
      <c r="P275" s="6">
        <f t="shared" ca="1" si="71"/>
        <v>0</v>
      </c>
      <c r="Q275" s="8" t="str">
        <f t="shared" ca="1" si="72"/>
        <v/>
      </c>
      <c r="R275" s="173" t="str">
        <f t="shared" ref="R275:R287" ca="1" si="74">IFERROR(VLOOKUP(A275,$W$6:$AC$255,2,0),"")</f>
        <v/>
      </c>
      <c r="S275" s="173"/>
      <c r="T275" s="173"/>
      <c r="U275" s="2"/>
      <c r="V275" s="2"/>
      <c r="AF275" s="8"/>
      <c r="AG275" s="8"/>
      <c r="AH275" s="8"/>
    </row>
    <row r="276" spans="1:34" ht="15" customHeight="1" x14ac:dyDescent="0.2">
      <c r="A276" s="10">
        <v>18</v>
      </c>
      <c r="B276" s="86" t="str">
        <f t="shared" ca="1" si="66"/>
        <v/>
      </c>
      <c r="C276" s="2"/>
      <c r="L276" s="25" t="str">
        <f t="shared" ca="1" si="67"/>
        <v/>
      </c>
      <c r="M276" s="25" t="str">
        <f t="shared" ca="1" si="68"/>
        <v/>
      </c>
      <c r="N276" s="25" t="str">
        <f t="shared" ca="1" si="69"/>
        <v/>
      </c>
      <c r="O276" s="25" t="str">
        <f t="shared" ca="1" si="70"/>
        <v/>
      </c>
      <c r="P276" s="6">
        <f t="shared" ca="1" si="71"/>
        <v>0</v>
      </c>
      <c r="Q276" s="8" t="str">
        <f t="shared" ca="1" si="72"/>
        <v/>
      </c>
      <c r="R276" s="173" t="str">
        <f t="shared" ca="1" si="74"/>
        <v/>
      </c>
      <c r="S276" s="173"/>
      <c r="T276" s="173"/>
      <c r="AF276" s="8"/>
      <c r="AG276" s="8"/>
      <c r="AH276" s="8"/>
    </row>
    <row r="277" spans="1:34" ht="15" customHeight="1" x14ac:dyDescent="0.2">
      <c r="A277" s="10">
        <v>19</v>
      </c>
      <c r="B277" s="86" t="str">
        <f t="shared" ca="1" si="66"/>
        <v/>
      </c>
      <c r="C277" s="2"/>
      <c r="L277" s="25" t="str">
        <f t="shared" ca="1" si="67"/>
        <v/>
      </c>
      <c r="M277" s="25" t="str">
        <f t="shared" ca="1" si="68"/>
        <v/>
      </c>
      <c r="N277" s="25" t="str">
        <f t="shared" ca="1" si="69"/>
        <v/>
      </c>
      <c r="O277" s="25" t="str">
        <f t="shared" ca="1" si="70"/>
        <v/>
      </c>
      <c r="P277" s="6">
        <f t="shared" ca="1" si="71"/>
        <v>0</v>
      </c>
      <c r="Q277" s="8" t="str">
        <f t="shared" ca="1" si="72"/>
        <v/>
      </c>
      <c r="R277" s="173" t="str">
        <f t="shared" ca="1" si="74"/>
        <v/>
      </c>
      <c r="S277" s="173"/>
      <c r="T277" s="173"/>
      <c r="AF277" s="8"/>
      <c r="AG277" s="8"/>
      <c r="AH277" s="8"/>
    </row>
    <row r="278" spans="1:34" ht="15" customHeight="1" x14ac:dyDescent="0.2">
      <c r="A278" s="10">
        <v>20</v>
      </c>
      <c r="B278" s="86" t="str">
        <f t="shared" ca="1" si="66"/>
        <v/>
      </c>
      <c r="C278" s="2"/>
      <c r="L278" s="25" t="str">
        <f t="shared" ca="1" si="67"/>
        <v/>
      </c>
      <c r="M278" s="25" t="str">
        <f t="shared" ca="1" si="68"/>
        <v/>
      </c>
      <c r="N278" s="25" t="str">
        <f t="shared" ca="1" si="69"/>
        <v/>
      </c>
      <c r="O278" s="25" t="str">
        <f t="shared" ca="1" si="70"/>
        <v/>
      </c>
      <c r="P278" s="6">
        <f t="shared" ca="1" si="71"/>
        <v>0</v>
      </c>
      <c r="Q278" s="8" t="str">
        <f t="shared" ca="1" si="72"/>
        <v/>
      </c>
      <c r="R278" s="173" t="str">
        <f t="shared" ca="1" si="74"/>
        <v/>
      </c>
      <c r="S278" s="173"/>
      <c r="T278" s="173"/>
      <c r="AF278" s="8"/>
      <c r="AG278" s="8"/>
      <c r="AH278" s="8"/>
    </row>
    <row r="279" spans="1:34" ht="15" customHeight="1" x14ac:dyDescent="0.2">
      <c r="A279" s="10">
        <v>21</v>
      </c>
      <c r="B279" s="86" t="str">
        <f t="shared" ca="1" si="66"/>
        <v/>
      </c>
      <c r="C279" s="2"/>
      <c r="L279" s="25" t="str">
        <f t="shared" ca="1" si="67"/>
        <v/>
      </c>
      <c r="M279" s="25" t="str">
        <f t="shared" ca="1" si="68"/>
        <v/>
      </c>
      <c r="N279" s="25" t="str">
        <f t="shared" ca="1" si="69"/>
        <v/>
      </c>
      <c r="O279" s="25" t="str">
        <f t="shared" ca="1" si="70"/>
        <v/>
      </c>
      <c r="P279" s="6">
        <f t="shared" ca="1" si="71"/>
        <v>0</v>
      </c>
      <c r="Q279" s="8" t="str">
        <f t="shared" ca="1" si="72"/>
        <v/>
      </c>
      <c r="R279" s="173" t="str">
        <f t="shared" ca="1" si="74"/>
        <v/>
      </c>
      <c r="S279" s="173"/>
      <c r="T279" s="173"/>
      <c r="AF279" s="8"/>
      <c r="AG279" s="8"/>
      <c r="AH279" s="8"/>
    </row>
    <row r="280" spans="1:34" ht="15" customHeight="1" x14ac:dyDescent="0.2">
      <c r="A280" s="10">
        <v>22</v>
      </c>
      <c r="B280" s="86" t="str">
        <f t="shared" ca="1" si="66"/>
        <v/>
      </c>
      <c r="C280" s="2"/>
      <c r="L280" s="25" t="str">
        <f t="shared" ca="1" si="67"/>
        <v/>
      </c>
      <c r="M280" s="25" t="str">
        <f t="shared" ca="1" si="68"/>
        <v/>
      </c>
      <c r="N280" s="25" t="str">
        <f t="shared" ca="1" si="69"/>
        <v/>
      </c>
      <c r="O280" s="25" t="str">
        <f t="shared" ca="1" si="70"/>
        <v/>
      </c>
      <c r="P280" s="6">
        <f t="shared" ca="1" si="71"/>
        <v>0</v>
      </c>
      <c r="Q280" s="8" t="str">
        <f t="shared" ca="1" si="72"/>
        <v/>
      </c>
      <c r="R280" s="173" t="str">
        <f t="shared" ca="1" si="74"/>
        <v/>
      </c>
      <c r="S280" s="173"/>
      <c r="T280" s="173"/>
      <c r="AF280" s="8"/>
      <c r="AG280" s="8"/>
      <c r="AH280" s="8"/>
    </row>
    <row r="281" spans="1:34" ht="15" customHeight="1" x14ac:dyDescent="0.2">
      <c r="A281" s="10">
        <v>23</v>
      </c>
      <c r="B281" s="86" t="str">
        <f t="shared" ca="1" si="66"/>
        <v/>
      </c>
      <c r="C281" s="2"/>
      <c r="L281" s="25" t="str">
        <f t="shared" ca="1" si="67"/>
        <v/>
      </c>
      <c r="M281" s="25" t="str">
        <f t="shared" ca="1" si="68"/>
        <v/>
      </c>
      <c r="N281" s="25" t="str">
        <f t="shared" ca="1" si="69"/>
        <v/>
      </c>
      <c r="O281" s="25" t="str">
        <f t="shared" ca="1" si="70"/>
        <v/>
      </c>
      <c r="P281" s="6">
        <f t="shared" ca="1" si="71"/>
        <v>0</v>
      </c>
      <c r="Q281" s="8" t="str">
        <f t="shared" ca="1" si="72"/>
        <v/>
      </c>
      <c r="R281" s="173" t="str">
        <f t="shared" ca="1" si="74"/>
        <v/>
      </c>
      <c r="S281" s="173"/>
      <c r="T281" s="173"/>
      <c r="AF281" s="8"/>
      <c r="AG281" s="8"/>
      <c r="AH281" s="8"/>
    </row>
    <row r="282" spans="1:34" ht="15" customHeight="1" x14ac:dyDescent="0.2">
      <c r="A282" s="10">
        <v>24</v>
      </c>
      <c r="B282" s="86" t="str">
        <f t="shared" ca="1" si="66"/>
        <v/>
      </c>
      <c r="C282" s="2"/>
      <c r="L282" s="25" t="str">
        <f t="shared" ca="1" si="67"/>
        <v/>
      </c>
      <c r="M282" s="25" t="str">
        <f t="shared" ca="1" si="68"/>
        <v/>
      </c>
      <c r="N282" s="25" t="str">
        <f t="shared" ca="1" si="69"/>
        <v/>
      </c>
      <c r="O282" s="25" t="str">
        <f t="shared" ca="1" si="70"/>
        <v/>
      </c>
      <c r="P282" s="6">
        <f t="shared" ca="1" si="71"/>
        <v>0</v>
      </c>
      <c r="Q282" s="8" t="str">
        <f t="shared" ca="1" si="72"/>
        <v/>
      </c>
      <c r="R282" s="173" t="str">
        <f t="shared" ca="1" si="74"/>
        <v/>
      </c>
      <c r="S282" s="173"/>
      <c r="T282" s="173"/>
      <c r="AF282" s="8"/>
      <c r="AG282" s="8"/>
      <c r="AH282" s="8"/>
    </row>
    <row r="283" spans="1:34" ht="15" customHeight="1" x14ac:dyDescent="0.2">
      <c r="A283" s="10">
        <v>25</v>
      </c>
      <c r="B283" s="86" t="str">
        <f t="shared" ca="1" si="66"/>
        <v/>
      </c>
      <c r="C283" s="2"/>
      <c r="L283" s="25" t="str">
        <f t="shared" ca="1" si="67"/>
        <v/>
      </c>
      <c r="M283" s="25" t="str">
        <f t="shared" ca="1" si="68"/>
        <v/>
      </c>
      <c r="N283" s="25" t="str">
        <f t="shared" ca="1" si="69"/>
        <v/>
      </c>
      <c r="O283" s="25" t="str">
        <f t="shared" ca="1" si="70"/>
        <v/>
      </c>
      <c r="P283" s="6">
        <f t="shared" ca="1" si="71"/>
        <v>0</v>
      </c>
      <c r="Q283" s="8" t="str">
        <f t="shared" ca="1" si="72"/>
        <v/>
      </c>
      <c r="R283" s="173" t="str">
        <f t="shared" ca="1" si="74"/>
        <v/>
      </c>
      <c r="S283" s="173"/>
      <c r="T283" s="173"/>
      <c r="AF283" s="8"/>
      <c r="AG283" s="8"/>
      <c r="AH283" s="8"/>
    </row>
    <row r="284" spans="1:34" ht="15" customHeight="1" x14ac:dyDescent="0.2">
      <c r="A284" s="10">
        <v>26</v>
      </c>
      <c r="B284" s="86" t="str">
        <f t="shared" ca="1" si="66"/>
        <v/>
      </c>
      <c r="C284" s="2"/>
      <c r="L284" s="25" t="str">
        <f t="shared" ca="1" si="67"/>
        <v/>
      </c>
      <c r="M284" s="25" t="str">
        <f t="shared" ca="1" si="68"/>
        <v/>
      </c>
      <c r="N284" s="25" t="str">
        <f t="shared" ca="1" si="69"/>
        <v/>
      </c>
      <c r="O284" s="25" t="str">
        <f t="shared" ca="1" si="70"/>
        <v/>
      </c>
      <c r="P284" s="6">
        <f t="shared" ca="1" si="71"/>
        <v>0</v>
      </c>
      <c r="Q284" s="8" t="str">
        <f t="shared" ca="1" si="72"/>
        <v/>
      </c>
      <c r="R284" s="173" t="str">
        <f t="shared" ca="1" si="74"/>
        <v/>
      </c>
      <c r="S284" s="173"/>
      <c r="T284" s="173"/>
      <c r="AF284" s="8"/>
      <c r="AG284" s="8"/>
      <c r="AH284" s="8"/>
    </row>
    <row r="285" spans="1:34" ht="15" customHeight="1" x14ac:dyDescent="0.2">
      <c r="A285" s="10">
        <v>27</v>
      </c>
      <c r="B285" s="86" t="str">
        <f t="shared" ca="1" si="66"/>
        <v/>
      </c>
      <c r="C285" s="2"/>
      <c r="L285" s="25" t="str">
        <f t="shared" ca="1" si="67"/>
        <v/>
      </c>
      <c r="M285" s="25" t="str">
        <f t="shared" ca="1" si="68"/>
        <v/>
      </c>
      <c r="N285" s="25" t="str">
        <f t="shared" ca="1" si="69"/>
        <v/>
      </c>
      <c r="O285" s="25" t="str">
        <f t="shared" ca="1" si="70"/>
        <v/>
      </c>
      <c r="P285" s="6">
        <f t="shared" ca="1" si="71"/>
        <v>0</v>
      </c>
      <c r="Q285" s="8" t="str">
        <f t="shared" ca="1" si="72"/>
        <v/>
      </c>
      <c r="R285" s="173" t="str">
        <f t="shared" ca="1" si="74"/>
        <v/>
      </c>
      <c r="S285" s="173"/>
      <c r="T285" s="173"/>
      <c r="AF285" s="8"/>
      <c r="AG285" s="8"/>
      <c r="AH285" s="8"/>
    </row>
    <row r="286" spans="1:34" ht="15" customHeight="1" x14ac:dyDescent="0.2">
      <c r="A286" s="10">
        <v>28</v>
      </c>
      <c r="B286" s="86" t="str">
        <f t="shared" ca="1" si="66"/>
        <v/>
      </c>
      <c r="C286" s="2"/>
      <c r="L286" s="25" t="str">
        <f t="shared" ca="1" si="67"/>
        <v/>
      </c>
      <c r="M286" s="25" t="str">
        <f t="shared" ca="1" si="68"/>
        <v/>
      </c>
      <c r="N286" s="25" t="str">
        <f t="shared" ca="1" si="69"/>
        <v/>
      </c>
      <c r="O286" s="25" t="str">
        <f t="shared" ca="1" si="70"/>
        <v/>
      </c>
      <c r="P286" s="6">
        <f t="shared" ca="1" si="71"/>
        <v>0</v>
      </c>
      <c r="Q286" s="8" t="str">
        <f t="shared" ca="1" si="72"/>
        <v/>
      </c>
      <c r="R286" s="173" t="str">
        <f t="shared" ca="1" si="74"/>
        <v/>
      </c>
      <c r="S286" s="173"/>
      <c r="T286" s="173"/>
      <c r="AF286" s="8"/>
      <c r="AG286" s="8"/>
      <c r="AH286" s="8"/>
    </row>
    <row r="287" spans="1:34" ht="15" customHeight="1" x14ac:dyDescent="0.2">
      <c r="A287" s="10">
        <v>29</v>
      </c>
      <c r="B287" s="86" t="str">
        <f t="shared" ca="1" si="66"/>
        <v/>
      </c>
      <c r="C287" s="2"/>
      <c r="L287" s="25" t="str">
        <f t="shared" ca="1" si="67"/>
        <v/>
      </c>
      <c r="M287" s="25" t="str">
        <f t="shared" ca="1" si="68"/>
        <v/>
      </c>
      <c r="N287" s="25" t="str">
        <f t="shared" ca="1" si="69"/>
        <v/>
      </c>
      <c r="O287" s="25" t="str">
        <f t="shared" ca="1" si="70"/>
        <v/>
      </c>
      <c r="P287" s="6">
        <f t="shared" ca="1" si="71"/>
        <v>0</v>
      </c>
      <c r="Q287" s="8" t="str">
        <f t="shared" ca="1" si="72"/>
        <v/>
      </c>
      <c r="R287" s="173" t="str">
        <f t="shared" ca="1" si="74"/>
        <v/>
      </c>
      <c r="S287" s="173"/>
      <c r="T287" s="173"/>
      <c r="AF287" s="8"/>
      <c r="AG287" s="8"/>
      <c r="AH287" s="8"/>
    </row>
    <row r="288" spans="1:34" ht="15" customHeight="1" x14ac:dyDescent="0.2">
      <c r="A288" s="10">
        <v>30</v>
      </c>
      <c r="B288" s="86" t="str">
        <f t="shared" ca="1" si="66"/>
        <v/>
      </c>
      <c r="C288" s="2"/>
      <c r="L288" s="25" t="str">
        <f t="shared" ca="1" si="67"/>
        <v/>
      </c>
      <c r="M288" s="25" t="str">
        <f t="shared" ca="1" si="68"/>
        <v/>
      </c>
      <c r="N288" s="25" t="str">
        <f t="shared" ca="1" si="69"/>
        <v/>
      </c>
      <c r="O288" s="25" t="str">
        <f t="shared" ca="1" si="70"/>
        <v/>
      </c>
      <c r="P288" s="6">
        <f t="shared" ca="1" si="71"/>
        <v>0</v>
      </c>
      <c r="Q288" s="8" t="str">
        <f t="shared" ca="1" si="72"/>
        <v/>
      </c>
      <c r="R288" s="173" t="str">
        <f ca="1">IFERROR(VLOOKUP(A288,$W$6:$AC$255,2,0),"")</f>
        <v/>
      </c>
      <c r="S288" s="173"/>
      <c r="T288" s="173"/>
      <c r="AF288" s="8"/>
      <c r="AG288" s="8"/>
      <c r="AH288" s="8"/>
    </row>
    <row r="289" spans="1:34" ht="15" customHeight="1" x14ac:dyDescent="0.2">
      <c r="A289" s="8"/>
      <c r="AF289" s="8"/>
      <c r="AG289" s="8"/>
      <c r="AH289" s="8"/>
    </row>
    <row r="290" spans="1:34" ht="15" customHeight="1" x14ac:dyDescent="0.2">
      <c r="A290" s="8"/>
      <c r="AF290" s="8"/>
      <c r="AG290" s="8"/>
      <c r="AH290" s="8"/>
    </row>
    <row r="291" spans="1:34" ht="15" customHeight="1" x14ac:dyDescent="0.2">
      <c r="A291" s="8"/>
      <c r="AF291" s="8"/>
      <c r="AG291" s="8"/>
      <c r="AH291" s="8"/>
    </row>
    <row r="292" spans="1:34" ht="15" customHeight="1" x14ac:dyDescent="0.2">
      <c r="A292" s="8"/>
      <c r="AF292" s="8"/>
      <c r="AG292" s="8"/>
      <c r="AH292" s="8"/>
    </row>
    <row r="293" spans="1:34" ht="15" customHeight="1" x14ac:dyDescent="0.2">
      <c r="A293" s="8"/>
      <c r="AF293" s="8"/>
      <c r="AG293" s="8"/>
      <c r="AH293" s="8"/>
    </row>
    <row r="294" spans="1:34" ht="15" customHeight="1" x14ac:dyDescent="0.2">
      <c r="A294" s="8"/>
      <c r="AF294" s="8"/>
      <c r="AG294" s="8"/>
      <c r="AH294" s="8"/>
    </row>
    <row r="295" spans="1:34" ht="15" customHeight="1" x14ac:dyDescent="0.2">
      <c r="A295" s="8"/>
      <c r="AF295" s="8"/>
      <c r="AG295" s="8"/>
      <c r="AH295" s="8"/>
    </row>
    <row r="296" spans="1:34" ht="15" customHeight="1" x14ac:dyDescent="0.2">
      <c r="A296" s="8"/>
      <c r="AF296" s="8"/>
      <c r="AG296" s="8"/>
      <c r="AH296" s="8"/>
    </row>
    <row r="297" spans="1:34" ht="15" customHeight="1" x14ac:dyDescent="0.2">
      <c r="A297" s="8"/>
      <c r="AF297" s="8"/>
      <c r="AG297" s="8"/>
      <c r="AH297" s="8"/>
    </row>
    <row r="298" spans="1:34" ht="15" customHeight="1" x14ac:dyDescent="0.2">
      <c r="A298" s="8"/>
      <c r="AF298" s="8"/>
      <c r="AG298" s="8"/>
      <c r="AH298" s="8"/>
    </row>
    <row r="299" spans="1:34" ht="15" customHeight="1" x14ac:dyDescent="0.2">
      <c r="AF299" s="8"/>
      <c r="AG299" s="8"/>
      <c r="AH299" s="8"/>
    </row>
    <row r="300" spans="1:34" ht="15" customHeight="1" x14ac:dyDescent="0.2">
      <c r="A300" s="8"/>
    </row>
    <row r="301" spans="1:34" ht="15" customHeight="1" x14ac:dyDescent="0.2">
      <c r="A301" s="8"/>
    </row>
    <row r="302" spans="1:34" ht="15" customHeight="1" x14ac:dyDescent="0.2">
      <c r="A302" s="8"/>
    </row>
    <row r="303" spans="1:34" ht="15" customHeight="1" x14ac:dyDescent="0.2">
      <c r="A303" s="8"/>
    </row>
    <row r="304" spans="1:34" ht="15" customHeight="1" x14ac:dyDescent="0.2">
      <c r="A304" s="8"/>
    </row>
    <row r="305" s="8" customFormat="1" ht="15" customHeight="1" x14ac:dyDescent="0.2"/>
    <row r="306" s="8" customFormat="1" ht="15" customHeight="1" x14ac:dyDescent="0.2"/>
    <row r="307" s="8" customFormat="1" ht="15" customHeight="1" x14ac:dyDescent="0.2"/>
    <row r="308" s="8" customFormat="1" ht="15" customHeight="1" x14ac:dyDescent="0.2"/>
    <row r="309" s="8" customFormat="1" ht="15" customHeight="1" x14ac:dyDescent="0.2"/>
    <row r="310" s="8" customFormat="1" ht="15" customHeight="1" x14ac:dyDescent="0.2"/>
    <row r="311" s="8" customFormat="1" ht="15" customHeight="1" x14ac:dyDescent="0.2"/>
    <row r="312" s="8" customFormat="1" ht="15" customHeight="1" x14ac:dyDescent="0.2"/>
    <row r="313" s="8" customFormat="1" ht="15" customHeight="1" x14ac:dyDescent="0.2"/>
    <row r="314" s="8" customFormat="1" ht="15" customHeight="1" x14ac:dyDescent="0.2"/>
    <row r="315" s="8" customFormat="1" ht="15" customHeight="1" x14ac:dyDescent="0.2"/>
    <row r="316" s="8" customFormat="1" ht="15" customHeight="1" x14ac:dyDescent="0.2"/>
    <row r="317" s="8" customFormat="1" ht="15" customHeight="1" x14ac:dyDescent="0.2"/>
    <row r="318" s="8" customFormat="1" ht="15" customHeight="1" x14ac:dyDescent="0.2"/>
    <row r="319" s="8" customFormat="1" ht="15" customHeight="1" x14ac:dyDescent="0.2"/>
    <row r="320" s="8" customFormat="1" ht="15" customHeight="1" x14ac:dyDescent="0.2"/>
    <row r="321" s="8" customFormat="1" ht="15" customHeight="1" x14ac:dyDescent="0.2"/>
    <row r="322" s="8" customFormat="1" ht="15" customHeight="1" x14ac:dyDescent="0.2"/>
    <row r="323" s="8" customFormat="1" ht="15" customHeight="1" x14ac:dyDescent="0.2"/>
    <row r="324" s="8" customFormat="1" ht="15" customHeight="1" x14ac:dyDescent="0.2"/>
    <row r="325" s="8" customFormat="1" ht="15" customHeight="1" x14ac:dyDescent="0.2"/>
    <row r="326" s="8" customFormat="1" ht="15" customHeight="1" x14ac:dyDescent="0.2"/>
    <row r="327" s="8" customFormat="1" ht="15" customHeight="1" x14ac:dyDescent="0.2"/>
    <row r="328" s="8" customFormat="1" ht="15" customHeight="1" x14ac:dyDescent="0.2"/>
    <row r="329" s="8" customFormat="1" ht="15" customHeight="1" x14ac:dyDescent="0.2"/>
    <row r="330" s="8" customFormat="1" ht="15" customHeight="1" x14ac:dyDescent="0.2"/>
    <row r="331" s="8" customFormat="1" ht="15" customHeight="1" x14ac:dyDescent="0.2"/>
    <row r="332" s="8" customFormat="1" ht="15" customHeight="1" x14ac:dyDescent="0.2"/>
    <row r="333" s="8" customFormat="1" ht="15" customHeight="1" x14ac:dyDescent="0.2"/>
    <row r="334" s="8" customFormat="1" ht="15" customHeight="1" x14ac:dyDescent="0.2"/>
    <row r="335" s="8" customFormat="1" ht="15" customHeight="1" x14ac:dyDescent="0.2"/>
    <row r="336" s="8" customFormat="1" ht="15" customHeight="1" x14ac:dyDescent="0.2"/>
    <row r="337" s="8" customFormat="1" ht="15" customHeight="1" x14ac:dyDescent="0.2"/>
    <row r="338" s="8" customFormat="1" ht="15" customHeight="1" x14ac:dyDescent="0.2"/>
    <row r="339" s="8" customFormat="1" ht="15" customHeight="1" x14ac:dyDescent="0.2"/>
    <row r="340" s="8" customFormat="1" ht="15" customHeight="1" x14ac:dyDescent="0.2"/>
    <row r="341" s="8" customFormat="1" ht="15" customHeight="1" x14ac:dyDescent="0.2"/>
    <row r="342" s="8" customFormat="1" ht="15" customHeight="1" x14ac:dyDescent="0.2"/>
    <row r="343" s="8" customFormat="1" ht="15" customHeight="1" x14ac:dyDescent="0.2"/>
    <row r="344" s="8" customFormat="1" ht="15" customHeight="1" x14ac:dyDescent="0.2"/>
    <row r="345" s="8" customFormat="1" ht="15" customHeight="1" x14ac:dyDescent="0.2"/>
    <row r="346" s="8" customFormat="1" ht="15" customHeight="1" x14ac:dyDescent="0.2"/>
    <row r="347" s="8" customFormat="1" ht="15" customHeight="1" x14ac:dyDescent="0.2"/>
    <row r="348" s="8" customFormat="1" ht="15" customHeight="1" x14ac:dyDescent="0.2"/>
    <row r="349" s="8" customFormat="1" ht="15" customHeight="1" x14ac:dyDescent="0.2"/>
    <row r="350" s="8" customFormat="1" ht="15" customHeight="1" x14ac:dyDescent="0.2"/>
    <row r="351" s="8" customFormat="1" ht="15" customHeight="1" x14ac:dyDescent="0.2"/>
    <row r="352" s="8" customFormat="1" ht="15" customHeight="1" x14ac:dyDescent="0.2"/>
    <row r="353" spans="1:34" ht="15" customHeight="1" x14ac:dyDescent="0.2">
      <c r="A353" s="8"/>
    </row>
    <row r="354" spans="1:34" ht="15" customHeight="1" x14ac:dyDescent="0.2">
      <c r="A354" s="8"/>
    </row>
    <row r="355" spans="1:34" ht="15" customHeight="1" x14ac:dyDescent="0.2">
      <c r="A355" s="8"/>
      <c r="AH355" s="21"/>
    </row>
    <row r="356" spans="1:34" ht="15" customHeight="1" x14ac:dyDescent="0.2">
      <c r="A356" s="8"/>
    </row>
    <row r="357" spans="1:34" ht="15" customHeight="1" x14ac:dyDescent="0.2">
      <c r="A357" s="8"/>
    </row>
    <row r="358" spans="1:34" ht="15" customHeight="1" x14ac:dyDescent="0.2">
      <c r="A358" s="8"/>
    </row>
    <row r="359" spans="1:34" ht="15" customHeight="1" x14ac:dyDescent="0.2">
      <c r="A359" s="8"/>
    </row>
    <row r="360" spans="1:34" ht="15" customHeight="1" x14ac:dyDescent="0.2">
      <c r="A360" s="8"/>
    </row>
    <row r="361" spans="1:34" ht="15" customHeight="1" x14ac:dyDescent="0.2">
      <c r="A361" s="8"/>
    </row>
    <row r="362" spans="1:34" ht="15" customHeight="1" x14ac:dyDescent="0.2">
      <c r="A362" s="8"/>
    </row>
    <row r="363" spans="1:34" ht="15" customHeight="1" x14ac:dyDescent="0.2">
      <c r="A363" s="8"/>
    </row>
    <row r="364" spans="1:34" ht="15" customHeight="1" x14ac:dyDescent="0.2">
      <c r="A364" s="8"/>
    </row>
    <row r="365" spans="1:34" ht="15" customHeight="1" x14ac:dyDescent="0.2">
      <c r="A365" s="8"/>
    </row>
    <row r="366" spans="1:34" ht="15" customHeight="1" x14ac:dyDescent="0.2">
      <c r="A366" s="8"/>
    </row>
    <row r="367" spans="1:34" ht="15" customHeight="1" x14ac:dyDescent="0.2">
      <c r="A367" s="8"/>
    </row>
    <row r="368" spans="1:34" ht="15" customHeight="1" x14ac:dyDescent="0.2">
      <c r="A368" s="8"/>
    </row>
    <row r="369" s="8" customFormat="1" ht="15" customHeight="1" x14ac:dyDescent="0.2"/>
    <row r="370" s="8" customFormat="1" ht="15" customHeight="1" x14ac:dyDescent="0.2"/>
    <row r="371" s="8" customFormat="1" ht="15" customHeight="1" x14ac:dyDescent="0.2"/>
    <row r="372" s="8" customFormat="1" ht="15" customHeight="1" x14ac:dyDescent="0.2"/>
    <row r="373" s="8" customFormat="1" ht="15" customHeight="1" x14ac:dyDescent="0.2"/>
    <row r="374" s="8" customFormat="1" ht="15" customHeight="1" x14ac:dyDescent="0.2"/>
    <row r="375" s="8" customFormat="1" ht="15" customHeight="1" x14ac:dyDescent="0.2"/>
    <row r="376" s="8" customFormat="1" ht="15" customHeight="1" x14ac:dyDescent="0.2"/>
    <row r="377" s="8" customFormat="1" ht="15" customHeight="1" x14ac:dyDescent="0.2"/>
    <row r="378" s="8" customFormat="1" ht="15" customHeight="1" x14ac:dyDescent="0.2"/>
    <row r="379" s="8" customFormat="1" ht="15" customHeight="1" x14ac:dyDescent="0.2"/>
    <row r="380" s="8" customFormat="1" ht="15" customHeight="1" x14ac:dyDescent="0.2"/>
    <row r="381" s="8" customFormat="1" ht="15" customHeight="1" x14ac:dyDescent="0.2"/>
    <row r="382" s="8" customFormat="1" ht="15" customHeight="1" x14ac:dyDescent="0.2"/>
    <row r="383" s="8" customFormat="1" ht="15" customHeight="1" x14ac:dyDescent="0.2"/>
    <row r="384" s="8" customFormat="1" ht="15" customHeight="1" x14ac:dyDescent="0.2"/>
    <row r="385" s="8" customFormat="1" ht="15" customHeight="1" x14ac:dyDescent="0.2"/>
    <row r="386" s="8" customFormat="1" ht="15" customHeight="1" x14ac:dyDescent="0.2"/>
    <row r="387" s="8" customFormat="1" ht="15" customHeight="1" x14ac:dyDescent="0.2"/>
    <row r="388" s="8" customFormat="1" ht="15" customHeight="1" x14ac:dyDescent="0.2"/>
    <row r="389" s="8" customFormat="1" ht="15" customHeight="1" x14ac:dyDescent="0.2"/>
    <row r="390" s="8" customFormat="1" ht="15" customHeight="1" x14ac:dyDescent="0.2"/>
    <row r="391" s="8" customFormat="1" ht="15" customHeight="1" x14ac:dyDescent="0.2"/>
    <row r="392" s="8" customFormat="1" ht="15" customHeight="1" x14ac:dyDescent="0.2"/>
    <row r="393" s="8" customFormat="1" ht="15" customHeight="1" x14ac:dyDescent="0.2"/>
    <row r="394" s="8" customFormat="1" ht="15" customHeight="1" x14ac:dyDescent="0.2"/>
    <row r="395" s="8" customFormat="1" ht="15" customHeight="1" x14ac:dyDescent="0.2"/>
    <row r="396" s="8" customFormat="1" ht="15" customHeight="1" x14ac:dyDescent="0.2"/>
    <row r="397" s="8" customFormat="1" ht="15" customHeight="1" x14ac:dyDescent="0.2"/>
    <row r="398" s="8" customFormat="1" ht="15" customHeight="1" x14ac:dyDescent="0.2"/>
    <row r="399" s="8" customFormat="1" ht="15" customHeight="1" x14ac:dyDescent="0.2"/>
    <row r="400" s="8" customFormat="1" ht="15" customHeight="1" x14ac:dyDescent="0.2"/>
    <row r="401" s="8" customFormat="1" ht="15" customHeight="1" x14ac:dyDescent="0.2"/>
    <row r="402" s="8" customFormat="1" ht="15" customHeight="1" x14ac:dyDescent="0.2"/>
    <row r="403" s="8" customFormat="1" ht="15" customHeight="1" x14ac:dyDescent="0.2"/>
    <row r="404" s="8" customFormat="1" ht="15" customHeight="1" x14ac:dyDescent="0.2"/>
    <row r="405" s="8" customFormat="1" ht="15" customHeight="1" x14ac:dyDescent="0.2"/>
    <row r="406" s="8" customFormat="1" ht="15" customHeight="1" x14ac:dyDescent="0.2"/>
    <row r="407" s="8" customFormat="1" ht="15" customHeight="1" x14ac:dyDescent="0.2"/>
    <row r="408" s="8" customFormat="1" ht="15" customHeight="1" x14ac:dyDescent="0.2"/>
    <row r="409" s="8" customFormat="1" ht="15" customHeight="1" x14ac:dyDescent="0.2"/>
    <row r="410" s="8" customFormat="1" ht="15" customHeight="1" x14ac:dyDescent="0.2"/>
    <row r="411" s="8" customFormat="1" ht="15" customHeight="1" x14ac:dyDescent="0.2"/>
    <row r="412" s="8" customFormat="1" ht="15" customHeight="1" x14ac:dyDescent="0.2"/>
    <row r="413" s="8" customFormat="1" ht="15" customHeight="1" x14ac:dyDescent="0.2"/>
    <row r="414" s="8" customFormat="1" ht="15" customHeight="1" x14ac:dyDescent="0.2"/>
    <row r="415" s="8" customFormat="1" ht="15" customHeight="1" x14ac:dyDescent="0.2"/>
    <row r="416" s="8" customFormat="1" ht="15" customHeight="1" x14ac:dyDescent="0.2"/>
    <row r="417" s="8" customFormat="1" ht="15" customHeight="1" x14ac:dyDescent="0.2"/>
    <row r="418" s="8" customFormat="1" ht="15" customHeight="1" x14ac:dyDescent="0.2"/>
    <row r="419" s="8" customFormat="1" ht="15" customHeight="1" x14ac:dyDescent="0.2"/>
    <row r="420" s="8" customFormat="1" ht="15" customHeight="1" x14ac:dyDescent="0.2"/>
    <row r="421" s="8" customFormat="1" ht="15" customHeight="1" x14ac:dyDescent="0.2"/>
    <row r="422" s="8" customFormat="1" ht="15" customHeight="1" x14ac:dyDescent="0.2"/>
    <row r="423" s="8" customFormat="1" ht="15" customHeight="1" x14ac:dyDescent="0.2"/>
    <row r="424" s="8" customFormat="1" ht="15" customHeight="1" x14ac:dyDescent="0.2"/>
    <row r="425" s="8" customFormat="1" ht="15" customHeight="1" x14ac:dyDescent="0.2"/>
    <row r="426" s="8" customFormat="1" ht="15" customHeight="1" x14ac:dyDescent="0.2"/>
    <row r="427" s="8" customFormat="1" ht="15" customHeight="1" x14ac:dyDescent="0.2"/>
    <row r="428" s="8" customFormat="1" ht="15" customHeight="1" x14ac:dyDescent="0.2"/>
    <row r="429" s="8" customFormat="1" ht="15" customHeight="1" x14ac:dyDescent="0.2"/>
    <row r="430" s="8" customFormat="1" ht="15" customHeight="1" x14ac:dyDescent="0.2"/>
    <row r="431" s="8" customFormat="1" ht="15" customHeight="1" x14ac:dyDescent="0.2"/>
    <row r="432" s="8" customFormat="1" ht="15" customHeight="1" x14ac:dyDescent="0.2"/>
    <row r="433" s="8" customFormat="1" ht="15" customHeight="1" x14ac:dyDescent="0.2"/>
    <row r="434" s="8" customFormat="1" ht="15" customHeight="1" x14ac:dyDescent="0.2"/>
    <row r="435" s="8" customFormat="1" ht="15" customHeight="1" x14ac:dyDescent="0.2"/>
    <row r="436" s="8" customFormat="1" ht="15" customHeight="1" x14ac:dyDescent="0.2"/>
    <row r="437" s="8" customFormat="1" ht="15" customHeight="1" x14ac:dyDescent="0.2"/>
    <row r="438" s="8" customFormat="1" ht="15" customHeight="1" x14ac:dyDescent="0.2"/>
    <row r="439" s="8" customFormat="1" ht="15" customHeight="1" x14ac:dyDescent="0.2"/>
    <row r="440" s="8" customFormat="1" ht="15" customHeight="1" x14ac:dyDescent="0.2"/>
    <row r="441" s="8" customFormat="1" ht="15" customHeight="1" x14ac:dyDescent="0.2"/>
    <row r="442" s="8" customFormat="1" ht="15" customHeight="1" x14ac:dyDescent="0.2"/>
    <row r="443" s="8" customFormat="1" ht="15" customHeight="1" x14ac:dyDescent="0.2"/>
    <row r="444" s="8" customFormat="1" ht="15" customHeight="1" x14ac:dyDescent="0.2"/>
    <row r="445" s="8" customFormat="1" ht="15" customHeight="1" x14ac:dyDescent="0.2"/>
    <row r="446" s="8" customFormat="1" ht="15" customHeight="1" x14ac:dyDescent="0.2"/>
    <row r="447" s="8" customFormat="1" ht="15" customHeight="1" x14ac:dyDescent="0.2"/>
    <row r="448" s="8" customFormat="1" ht="15" customHeight="1" x14ac:dyDescent="0.2"/>
    <row r="449" s="8" customFormat="1" ht="15" customHeight="1" x14ac:dyDescent="0.2"/>
    <row r="450" s="8" customFormat="1" ht="15" customHeight="1" x14ac:dyDescent="0.2"/>
    <row r="451" s="8" customFormat="1" ht="15" customHeight="1" x14ac:dyDescent="0.2"/>
    <row r="452" s="8" customFormat="1" ht="15" customHeight="1" x14ac:dyDescent="0.2"/>
    <row r="453" s="8" customFormat="1" ht="15" customHeight="1" x14ac:dyDescent="0.2"/>
    <row r="454" s="8" customFormat="1" ht="15" customHeight="1" x14ac:dyDescent="0.2"/>
  </sheetData>
  <sheetProtection password="CC45" sheet="1" objects="1" scenarios="1" selectLockedCells="1" autoFilter="0"/>
  <autoFilter ref="Q1:Q288" xr:uid="{00000000-0009-0000-0000-000002000000}"/>
  <mergeCells count="540">
    <mergeCell ref="R284:T284"/>
    <mergeCell ref="R285:T285"/>
    <mergeCell ref="R286:T286"/>
    <mergeCell ref="R287:T287"/>
    <mergeCell ref="R288:T288"/>
    <mergeCell ref="R275:T275"/>
    <mergeCell ref="R276:T276"/>
    <mergeCell ref="R277:T277"/>
    <mergeCell ref="R278:T278"/>
    <mergeCell ref="R279:T279"/>
    <mergeCell ref="R280:T280"/>
    <mergeCell ref="R281:T281"/>
    <mergeCell ref="R282:T282"/>
    <mergeCell ref="R283:T283"/>
    <mergeCell ref="B6:G6"/>
    <mergeCell ref="AI6:AP7"/>
    <mergeCell ref="B7:G7"/>
    <mergeCell ref="B8:G8"/>
    <mergeCell ref="V2:Y2"/>
    <mergeCell ref="AH3:AH5"/>
    <mergeCell ref="G4:I4"/>
    <mergeCell ref="B5:G5"/>
    <mergeCell ref="AG3:AG5"/>
    <mergeCell ref="H5:O5"/>
    <mergeCell ref="B12:G12"/>
    <mergeCell ref="B13:G13"/>
    <mergeCell ref="B14:G14"/>
    <mergeCell ref="H14:O14"/>
    <mergeCell ref="H12:O12"/>
    <mergeCell ref="H13:O13"/>
    <mergeCell ref="B9:G9"/>
    <mergeCell ref="B10:G10"/>
    <mergeCell ref="B11:G11"/>
    <mergeCell ref="H11:O11"/>
    <mergeCell ref="B18:G18"/>
    <mergeCell ref="B19:G19"/>
    <mergeCell ref="B20:G20"/>
    <mergeCell ref="H18:O18"/>
    <mergeCell ref="H19:O19"/>
    <mergeCell ref="H20:O20"/>
    <mergeCell ref="B15:G15"/>
    <mergeCell ref="B16:G16"/>
    <mergeCell ref="B17:G17"/>
    <mergeCell ref="H15:O15"/>
    <mergeCell ref="H16:O16"/>
    <mergeCell ref="H17:O17"/>
    <mergeCell ref="B24:G24"/>
    <mergeCell ref="B25:G25"/>
    <mergeCell ref="B26:G26"/>
    <mergeCell ref="H24:O24"/>
    <mergeCell ref="H25:O25"/>
    <mergeCell ref="H26:O26"/>
    <mergeCell ref="B21:G21"/>
    <mergeCell ref="B22:G22"/>
    <mergeCell ref="B23:G23"/>
    <mergeCell ref="H21:O21"/>
    <mergeCell ref="H22:O22"/>
    <mergeCell ref="H23:O23"/>
    <mergeCell ref="B30:G30"/>
    <mergeCell ref="B31:G31"/>
    <mergeCell ref="B32:G32"/>
    <mergeCell ref="H30:O30"/>
    <mergeCell ref="H31:O31"/>
    <mergeCell ref="H32:O32"/>
    <mergeCell ref="B27:G27"/>
    <mergeCell ref="B28:G28"/>
    <mergeCell ref="B29:G29"/>
    <mergeCell ref="H27:O27"/>
    <mergeCell ref="H28:O28"/>
    <mergeCell ref="H29:O29"/>
    <mergeCell ref="B36:G36"/>
    <mergeCell ref="B37:G37"/>
    <mergeCell ref="B38:G38"/>
    <mergeCell ref="H36:O36"/>
    <mergeCell ref="H37:O37"/>
    <mergeCell ref="H38:O38"/>
    <mergeCell ref="B33:G33"/>
    <mergeCell ref="B34:G34"/>
    <mergeCell ref="B35:G35"/>
    <mergeCell ref="H33:O33"/>
    <mergeCell ref="H34:O34"/>
    <mergeCell ref="H35:O35"/>
    <mergeCell ref="B42:G42"/>
    <mergeCell ref="B43:G43"/>
    <mergeCell ref="B44:G44"/>
    <mergeCell ref="H42:O42"/>
    <mergeCell ref="H43:O43"/>
    <mergeCell ref="H44:O44"/>
    <mergeCell ref="B39:G39"/>
    <mergeCell ref="B40:G40"/>
    <mergeCell ref="B41:G41"/>
    <mergeCell ref="H39:O39"/>
    <mergeCell ref="H40:O40"/>
    <mergeCell ref="H41:O41"/>
    <mergeCell ref="B48:G48"/>
    <mergeCell ref="B49:G49"/>
    <mergeCell ref="B50:G50"/>
    <mergeCell ref="H48:O48"/>
    <mergeCell ref="H49:O49"/>
    <mergeCell ref="H50:O50"/>
    <mergeCell ref="B45:G45"/>
    <mergeCell ref="B46:G46"/>
    <mergeCell ref="B47:G47"/>
    <mergeCell ref="H45:O45"/>
    <mergeCell ref="H46:O46"/>
    <mergeCell ref="H47:O47"/>
    <mergeCell ref="B54:G54"/>
    <mergeCell ref="B55:G55"/>
    <mergeCell ref="B56:G56"/>
    <mergeCell ref="H54:O54"/>
    <mergeCell ref="H55:O55"/>
    <mergeCell ref="H56:O56"/>
    <mergeCell ref="B51:G51"/>
    <mergeCell ref="B52:G52"/>
    <mergeCell ref="B53:G53"/>
    <mergeCell ref="H51:O51"/>
    <mergeCell ref="H52:O52"/>
    <mergeCell ref="H53:O53"/>
    <mergeCell ref="B60:G60"/>
    <mergeCell ref="B61:G61"/>
    <mergeCell ref="B62:G62"/>
    <mergeCell ref="H60:O60"/>
    <mergeCell ref="H61:O61"/>
    <mergeCell ref="H62:O62"/>
    <mergeCell ref="B57:G57"/>
    <mergeCell ref="B58:G58"/>
    <mergeCell ref="B59:G59"/>
    <mergeCell ref="H57:O57"/>
    <mergeCell ref="H58:O58"/>
    <mergeCell ref="H59:O59"/>
    <mergeCell ref="B66:G66"/>
    <mergeCell ref="B67:G67"/>
    <mergeCell ref="B68:G68"/>
    <mergeCell ref="H66:O66"/>
    <mergeCell ref="H67:O67"/>
    <mergeCell ref="H68:O68"/>
    <mergeCell ref="B63:G63"/>
    <mergeCell ref="B64:G64"/>
    <mergeCell ref="B65:G65"/>
    <mergeCell ref="H63:O63"/>
    <mergeCell ref="H64:O64"/>
    <mergeCell ref="H65:O65"/>
    <mergeCell ref="B72:G72"/>
    <mergeCell ref="B73:G73"/>
    <mergeCell ref="B74:G74"/>
    <mergeCell ref="H72:O72"/>
    <mergeCell ref="H73:O73"/>
    <mergeCell ref="H74:O74"/>
    <mergeCell ref="B69:G69"/>
    <mergeCell ref="B70:G70"/>
    <mergeCell ref="B71:G71"/>
    <mergeCell ref="H69:O69"/>
    <mergeCell ref="H70:O70"/>
    <mergeCell ref="H71:O71"/>
    <mergeCell ref="B78:G78"/>
    <mergeCell ref="B79:G79"/>
    <mergeCell ref="B80:G80"/>
    <mergeCell ref="H78:O78"/>
    <mergeCell ref="H79:O79"/>
    <mergeCell ref="H80:O80"/>
    <mergeCell ref="B75:G75"/>
    <mergeCell ref="B76:G76"/>
    <mergeCell ref="B77:G77"/>
    <mergeCell ref="H75:O75"/>
    <mergeCell ref="H76:O76"/>
    <mergeCell ref="H77:O77"/>
    <mergeCell ref="B84:G84"/>
    <mergeCell ref="B85:G85"/>
    <mergeCell ref="B86:G86"/>
    <mergeCell ref="H84:O84"/>
    <mergeCell ref="H85:O85"/>
    <mergeCell ref="H86:O86"/>
    <mergeCell ref="B81:G81"/>
    <mergeCell ref="B82:G82"/>
    <mergeCell ref="B83:G83"/>
    <mergeCell ref="H81:O81"/>
    <mergeCell ref="H82:O82"/>
    <mergeCell ref="H83:O83"/>
    <mergeCell ref="B90:G90"/>
    <mergeCell ref="B91:G91"/>
    <mergeCell ref="B92:G92"/>
    <mergeCell ref="H90:O90"/>
    <mergeCell ref="H91:O91"/>
    <mergeCell ref="H92:O92"/>
    <mergeCell ref="B87:G87"/>
    <mergeCell ref="B88:G88"/>
    <mergeCell ref="B89:G89"/>
    <mergeCell ref="H87:O87"/>
    <mergeCell ref="H88:O88"/>
    <mergeCell ref="H89:O89"/>
    <mergeCell ref="B96:G96"/>
    <mergeCell ref="B97:G97"/>
    <mergeCell ref="B98:G98"/>
    <mergeCell ref="H96:O96"/>
    <mergeCell ref="H97:O97"/>
    <mergeCell ref="H98:O98"/>
    <mergeCell ref="B93:G93"/>
    <mergeCell ref="B94:G94"/>
    <mergeCell ref="B95:G95"/>
    <mergeCell ref="H93:O93"/>
    <mergeCell ref="H94:O94"/>
    <mergeCell ref="H95:O95"/>
    <mergeCell ref="B102:G102"/>
    <mergeCell ref="B103:G103"/>
    <mergeCell ref="B104:G104"/>
    <mergeCell ref="H102:O102"/>
    <mergeCell ref="H103:O103"/>
    <mergeCell ref="H104:O104"/>
    <mergeCell ref="B99:G99"/>
    <mergeCell ref="B100:G100"/>
    <mergeCell ref="B101:G101"/>
    <mergeCell ref="H99:O99"/>
    <mergeCell ref="H100:O100"/>
    <mergeCell ref="H101:O101"/>
    <mergeCell ref="B108:G108"/>
    <mergeCell ref="B109:G109"/>
    <mergeCell ref="B110:G110"/>
    <mergeCell ref="H108:O108"/>
    <mergeCell ref="H109:O109"/>
    <mergeCell ref="H110:O110"/>
    <mergeCell ref="B105:G105"/>
    <mergeCell ref="B106:G106"/>
    <mergeCell ref="B107:G107"/>
    <mergeCell ref="H105:O105"/>
    <mergeCell ref="H106:O106"/>
    <mergeCell ref="H107:O107"/>
    <mergeCell ref="B114:G114"/>
    <mergeCell ref="B115:G115"/>
    <mergeCell ref="B116:G116"/>
    <mergeCell ref="H114:O114"/>
    <mergeCell ref="H115:O115"/>
    <mergeCell ref="H116:O116"/>
    <mergeCell ref="B111:G111"/>
    <mergeCell ref="B112:G112"/>
    <mergeCell ref="B113:G113"/>
    <mergeCell ref="H111:O111"/>
    <mergeCell ref="H112:O112"/>
    <mergeCell ref="H113:O113"/>
    <mergeCell ref="B120:G120"/>
    <mergeCell ref="B121:G121"/>
    <mergeCell ref="B122:G122"/>
    <mergeCell ref="H120:O120"/>
    <mergeCell ref="H121:O121"/>
    <mergeCell ref="H122:O122"/>
    <mergeCell ref="B117:G117"/>
    <mergeCell ref="B118:G118"/>
    <mergeCell ref="B119:G119"/>
    <mergeCell ref="H117:O117"/>
    <mergeCell ref="H118:O118"/>
    <mergeCell ref="H119:O119"/>
    <mergeCell ref="B126:G126"/>
    <mergeCell ref="B127:G127"/>
    <mergeCell ref="B128:G128"/>
    <mergeCell ref="H126:O126"/>
    <mergeCell ref="H127:O127"/>
    <mergeCell ref="H128:O128"/>
    <mergeCell ref="B123:G123"/>
    <mergeCell ref="B124:G124"/>
    <mergeCell ref="B125:G125"/>
    <mergeCell ref="H123:O123"/>
    <mergeCell ref="H124:O124"/>
    <mergeCell ref="H125:O125"/>
    <mergeCell ref="B132:G132"/>
    <mergeCell ref="B133:G133"/>
    <mergeCell ref="B134:G134"/>
    <mergeCell ref="H132:O132"/>
    <mergeCell ref="H133:O133"/>
    <mergeCell ref="H134:O134"/>
    <mergeCell ref="B129:G129"/>
    <mergeCell ref="B130:G130"/>
    <mergeCell ref="B131:G131"/>
    <mergeCell ref="H129:O129"/>
    <mergeCell ref="H130:O130"/>
    <mergeCell ref="H131:O131"/>
    <mergeCell ref="B138:G138"/>
    <mergeCell ref="B139:G139"/>
    <mergeCell ref="B140:G140"/>
    <mergeCell ref="H138:O138"/>
    <mergeCell ref="H139:O139"/>
    <mergeCell ref="H140:O140"/>
    <mergeCell ref="B135:G135"/>
    <mergeCell ref="B136:G136"/>
    <mergeCell ref="B137:G137"/>
    <mergeCell ref="H135:O135"/>
    <mergeCell ref="H136:O136"/>
    <mergeCell ref="H137:O137"/>
    <mergeCell ref="B144:G144"/>
    <mergeCell ref="B145:G145"/>
    <mergeCell ref="B146:G146"/>
    <mergeCell ref="H144:O144"/>
    <mergeCell ref="H145:O145"/>
    <mergeCell ref="H146:O146"/>
    <mergeCell ref="B141:G141"/>
    <mergeCell ref="B142:G142"/>
    <mergeCell ref="B143:G143"/>
    <mergeCell ref="H141:O141"/>
    <mergeCell ref="H142:O142"/>
    <mergeCell ref="H143:O143"/>
    <mergeCell ref="B150:G150"/>
    <mergeCell ref="B151:G151"/>
    <mergeCell ref="B152:G152"/>
    <mergeCell ref="H150:O150"/>
    <mergeCell ref="H151:O151"/>
    <mergeCell ref="H152:O152"/>
    <mergeCell ref="B147:G147"/>
    <mergeCell ref="B148:G148"/>
    <mergeCell ref="B149:G149"/>
    <mergeCell ref="H147:O147"/>
    <mergeCell ref="H148:O148"/>
    <mergeCell ref="H149:O149"/>
    <mergeCell ref="B156:G156"/>
    <mergeCell ref="B157:G157"/>
    <mergeCell ref="B158:G158"/>
    <mergeCell ref="H156:O156"/>
    <mergeCell ref="H157:O157"/>
    <mergeCell ref="H158:O158"/>
    <mergeCell ref="B153:G153"/>
    <mergeCell ref="B154:G154"/>
    <mergeCell ref="B155:G155"/>
    <mergeCell ref="H153:O153"/>
    <mergeCell ref="H154:O154"/>
    <mergeCell ref="H155:O155"/>
    <mergeCell ref="B162:G162"/>
    <mergeCell ref="B163:G163"/>
    <mergeCell ref="B164:G164"/>
    <mergeCell ref="H162:O162"/>
    <mergeCell ref="H163:O163"/>
    <mergeCell ref="H164:O164"/>
    <mergeCell ref="B159:G159"/>
    <mergeCell ref="B160:G160"/>
    <mergeCell ref="B161:G161"/>
    <mergeCell ref="H159:O159"/>
    <mergeCell ref="H160:O160"/>
    <mergeCell ref="H161:O161"/>
    <mergeCell ref="B168:G168"/>
    <mergeCell ref="B169:G169"/>
    <mergeCell ref="B170:G170"/>
    <mergeCell ref="H168:O168"/>
    <mergeCell ref="H169:O169"/>
    <mergeCell ref="H170:O170"/>
    <mergeCell ref="B165:G165"/>
    <mergeCell ref="B166:G166"/>
    <mergeCell ref="B167:G167"/>
    <mergeCell ref="H165:O165"/>
    <mergeCell ref="H166:O166"/>
    <mergeCell ref="H167:O167"/>
    <mergeCell ref="B174:G174"/>
    <mergeCell ref="B175:G175"/>
    <mergeCell ref="B176:G176"/>
    <mergeCell ref="H174:O174"/>
    <mergeCell ref="H175:O175"/>
    <mergeCell ref="H176:O176"/>
    <mergeCell ref="B171:G171"/>
    <mergeCell ref="B172:G172"/>
    <mergeCell ref="B173:G173"/>
    <mergeCell ref="H171:O171"/>
    <mergeCell ref="H172:O172"/>
    <mergeCell ref="H173:O173"/>
    <mergeCell ref="B180:G180"/>
    <mergeCell ref="B181:G181"/>
    <mergeCell ref="B182:G182"/>
    <mergeCell ref="H180:O180"/>
    <mergeCell ref="H181:O181"/>
    <mergeCell ref="H182:O182"/>
    <mergeCell ref="B177:G177"/>
    <mergeCell ref="B178:G178"/>
    <mergeCell ref="B179:G179"/>
    <mergeCell ref="H177:O177"/>
    <mergeCell ref="H178:O178"/>
    <mergeCell ref="H179:O179"/>
    <mergeCell ref="B186:G186"/>
    <mergeCell ref="B187:G187"/>
    <mergeCell ref="B188:G188"/>
    <mergeCell ref="H186:O186"/>
    <mergeCell ref="H187:O187"/>
    <mergeCell ref="H188:O188"/>
    <mergeCell ref="B183:G183"/>
    <mergeCell ref="B184:G184"/>
    <mergeCell ref="B185:G185"/>
    <mergeCell ref="H183:O183"/>
    <mergeCell ref="H184:O184"/>
    <mergeCell ref="H185:O185"/>
    <mergeCell ref="B192:G192"/>
    <mergeCell ref="B193:G193"/>
    <mergeCell ref="B194:G194"/>
    <mergeCell ref="H192:O192"/>
    <mergeCell ref="H193:O193"/>
    <mergeCell ref="H194:O194"/>
    <mergeCell ref="B189:G189"/>
    <mergeCell ref="B190:G190"/>
    <mergeCell ref="B191:G191"/>
    <mergeCell ref="H189:O189"/>
    <mergeCell ref="H190:O190"/>
    <mergeCell ref="H191:O191"/>
    <mergeCell ref="B198:G198"/>
    <mergeCell ref="B199:G199"/>
    <mergeCell ref="B200:G200"/>
    <mergeCell ref="H198:O198"/>
    <mergeCell ref="H199:O199"/>
    <mergeCell ref="H200:O200"/>
    <mergeCell ref="B195:G195"/>
    <mergeCell ref="B196:G196"/>
    <mergeCell ref="B197:G197"/>
    <mergeCell ref="H195:O195"/>
    <mergeCell ref="H196:O196"/>
    <mergeCell ref="H197:O197"/>
    <mergeCell ref="B204:G204"/>
    <mergeCell ref="B205:G205"/>
    <mergeCell ref="B206:G206"/>
    <mergeCell ref="H204:O204"/>
    <mergeCell ref="H205:O205"/>
    <mergeCell ref="H206:O206"/>
    <mergeCell ref="B201:G201"/>
    <mergeCell ref="B202:G202"/>
    <mergeCell ref="B203:G203"/>
    <mergeCell ref="H201:O201"/>
    <mergeCell ref="H202:O202"/>
    <mergeCell ref="H203:O203"/>
    <mergeCell ref="B210:G210"/>
    <mergeCell ref="B211:G211"/>
    <mergeCell ref="B212:G212"/>
    <mergeCell ref="H210:O210"/>
    <mergeCell ref="H211:O211"/>
    <mergeCell ref="H212:O212"/>
    <mergeCell ref="B207:G207"/>
    <mergeCell ref="B208:G208"/>
    <mergeCell ref="B209:G209"/>
    <mergeCell ref="H207:O207"/>
    <mergeCell ref="H208:O208"/>
    <mergeCell ref="H209:O209"/>
    <mergeCell ref="B216:G216"/>
    <mergeCell ref="B217:G217"/>
    <mergeCell ref="B218:G218"/>
    <mergeCell ref="H216:O216"/>
    <mergeCell ref="H217:O217"/>
    <mergeCell ref="H218:O218"/>
    <mergeCell ref="B213:G213"/>
    <mergeCell ref="B214:G214"/>
    <mergeCell ref="B215:G215"/>
    <mergeCell ref="H213:O213"/>
    <mergeCell ref="H214:O214"/>
    <mergeCell ref="H215:O215"/>
    <mergeCell ref="B222:G222"/>
    <mergeCell ref="B223:G223"/>
    <mergeCell ref="B224:G224"/>
    <mergeCell ref="H222:O222"/>
    <mergeCell ref="H223:O223"/>
    <mergeCell ref="H224:O224"/>
    <mergeCell ref="B219:G219"/>
    <mergeCell ref="B220:G220"/>
    <mergeCell ref="B221:G221"/>
    <mergeCell ref="H219:O219"/>
    <mergeCell ref="H220:O220"/>
    <mergeCell ref="H221:O221"/>
    <mergeCell ref="B228:G228"/>
    <mergeCell ref="B229:G229"/>
    <mergeCell ref="B230:G230"/>
    <mergeCell ref="H228:O228"/>
    <mergeCell ref="H229:O229"/>
    <mergeCell ref="H230:O230"/>
    <mergeCell ref="B225:G225"/>
    <mergeCell ref="B226:G226"/>
    <mergeCell ref="B227:G227"/>
    <mergeCell ref="H225:O225"/>
    <mergeCell ref="H226:O226"/>
    <mergeCell ref="H227:O227"/>
    <mergeCell ref="B234:G234"/>
    <mergeCell ref="B235:G235"/>
    <mergeCell ref="B236:G236"/>
    <mergeCell ref="H234:O234"/>
    <mergeCell ref="H235:O235"/>
    <mergeCell ref="H236:O236"/>
    <mergeCell ref="B231:G231"/>
    <mergeCell ref="B232:G232"/>
    <mergeCell ref="B233:G233"/>
    <mergeCell ref="H231:O231"/>
    <mergeCell ref="H232:O232"/>
    <mergeCell ref="H233:O233"/>
    <mergeCell ref="H244:O244"/>
    <mergeCell ref="H245:O245"/>
    <mergeCell ref="B240:G240"/>
    <mergeCell ref="B241:G241"/>
    <mergeCell ref="B242:G242"/>
    <mergeCell ref="H240:O240"/>
    <mergeCell ref="H241:O241"/>
    <mergeCell ref="H242:O242"/>
    <mergeCell ref="B237:G237"/>
    <mergeCell ref="B238:G238"/>
    <mergeCell ref="B239:G239"/>
    <mergeCell ref="H237:O237"/>
    <mergeCell ref="H238:O238"/>
    <mergeCell ref="H239:O239"/>
    <mergeCell ref="B248:G248"/>
    <mergeCell ref="H246:O246"/>
    <mergeCell ref="H247:O247"/>
    <mergeCell ref="H248:O248"/>
    <mergeCell ref="B243:G243"/>
    <mergeCell ref="R271:T271"/>
    <mergeCell ref="R272:T272"/>
    <mergeCell ref="B255:G255"/>
    <mergeCell ref="H255:O255"/>
    <mergeCell ref="B252:G252"/>
    <mergeCell ref="B253:G253"/>
    <mergeCell ref="B254:G254"/>
    <mergeCell ref="H252:O252"/>
    <mergeCell ref="H253:O253"/>
    <mergeCell ref="H254:O254"/>
    <mergeCell ref="B249:G249"/>
    <mergeCell ref="B250:G250"/>
    <mergeCell ref="B251:G251"/>
    <mergeCell ref="H249:O249"/>
    <mergeCell ref="H250:O250"/>
    <mergeCell ref="H251:O251"/>
    <mergeCell ref="B244:G244"/>
    <mergeCell ref="B245:G245"/>
    <mergeCell ref="H243:O243"/>
    <mergeCell ref="R273:T273"/>
    <mergeCell ref="R274:T274"/>
    <mergeCell ref="A2:P2"/>
    <mergeCell ref="A1:P1"/>
    <mergeCell ref="A3:P3"/>
    <mergeCell ref="R265:T265"/>
    <mergeCell ref="R266:T266"/>
    <mergeCell ref="R267:T267"/>
    <mergeCell ref="R268:T268"/>
    <mergeCell ref="R269:T269"/>
    <mergeCell ref="R270:T270"/>
    <mergeCell ref="R259:T259"/>
    <mergeCell ref="R260:T260"/>
    <mergeCell ref="R261:T261"/>
    <mergeCell ref="R262:T262"/>
    <mergeCell ref="R263:T263"/>
    <mergeCell ref="R264:T264"/>
    <mergeCell ref="H6:O6"/>
    <mergeCell ref="H7:O7"/>
    <mergeCell ref="H8:O8"/>
    <mergeCell ref="H9:O9"/>
    <mergeCell ref="H10:O10"/>
    <mergeCell ref="B246:G246"/>
    <mergeCell ref="B247:G247"/>
  </mergeCells>
  <conditionalFormatting sqref="AG6:AG255">
    <cfRule type="duplicateValues" dxfId="60" priority="1"/>
    <cfRule type="duplicateValues" dxfId="59" priority="4"/>
  </conditionalFormatting>
  <conditionalFormatting sqref="AH6">
    <cfRule type="expression" dxfId="58" priority="3">
      <formula>$H6="X"</formula>
    </cfRule>
  </conditionalFormatting>
  <conditionalFormatting sqref="AH7:AH255">
    <cfRule type="expression" dxfId="57" priority="2">
      <formula>$H7="X"</formula>
    </cfRule>
  </conditionalFormatting>
  <pageMargins left="0.43307086614173229" right="0.35433070866141736" top="0.51181102362204722" bottom="0.51181102362204722" header="0.31496062992125984" footer="0.31496062992125984"/>
  <pageSetup paperSize="9" scale="91"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39997558519241921"/>
  </sheetPr>
  <dimension ref="A1:AP454"/>
  <sheetViews>
    <sheetView showZeros="0" workbookViewId="0">
      <selection activeCell="H16" sqref="H16:O16"/>
    </sheetView>
  </sheetViews>
  <sheetFormatPr baseColWidth="10" defaultColWidth="9.1640625" defaultRowHeight="15" x14ac:dyDescent="0.2"/>
  <cols>
    <col min="1" max="1" width="4.6640625" style="10" customWidth="1"/>
    <col min="2" max="7" width="3.6640625" style="8" customWidth="1"/>
    <col min="8" max="11" width="10.6640625" style="8" customWidth="1"/>
    <col min="12" max="15" width="5.6640625" style="8" customWidth="1"/>
    <col min="16" max="16" width="9.6640625" style="8" customWidth="1"/>
    <col min="17" max="17" width="10.33203125" style="8" customWidth="1"/>
    <col min="18" max="18" width="11.1640625" style="8" hidden="1" customWidth="1"/>
    <col min="19" max="19" width="6.33203125" style="8" hidden="1" customWidth="1"/>
    <col min="20" max="20" width="31.83203125" style="8" hidden="1" customWidth="1"/>
    <col min="21" max="21" width="26.83203125" style="8" hidden="1" customWidth="1"/>
    <col min="22" max="22" width="8" style="8" hidden="1" customWidth="1"/>
    <col min="23" max="23" width="7.6640625" style="8" hidden="1" customWidth="1"/>
    <col min="24" max="24" width="30.83203125" style="8" hidden="1" customWidth="1"/>
    <col min="25" max="25" width="5.83203125" style="8" hidden="1" customWidth="1"/>
    <col min="26" max="30" width="4.6640625" style="8" hidden="1" customWidth="1"/>
    <col min="31" max="31" width="11.33203125" style="8" hidden="1" customWidth="1"/>
    <col min="32" max="32" width="7.1640625" style="7" hidden="1" customWidth="1"/>
    <col min="33" max="33" width="7.1640625" style="7" customWidth="1"/>
    <col min="34" max="34" width="11" style="7" customWidth="1"/>
    <col min="35" max="16384" width="9.1640625" style="8"/>
  </cols>
  <sheetData>
    <row r="1" spans="1:42" ht="15" customHeight="1" x14ac:dyDescent="0.2">
      <c r="A1" s="175" t="str">
        <f>Home!$U$8&amp;", "&amp;Home!$F$2&amp;" "&amp;Home!$H$2</f>
        <v>Kent, Match Number 1</v>
      </c>
      <c r="B1" s="175"/>
      <c r="C1" s="175"/>
      <c r="D1" s="175"/>
      <c r="E1" s="175"/>
      <c r="F1" s="175"/>
      <c r="G1" s="175"/>
      <c r="H1" s="175"/>
      <c r="I1" s="175"/>
      <c r="J1" s="175"/>
      <c r="K1" s="175"/>
      <c r="L1" s="175"/>
      <c r="M1" s="175"/>
      <c r="N1" s="175"/>
      <c r="O1" s="175"/>
      <c r="P1" s="175"/>
      <c r="Q1" s="8">
        <v>1</v>
      </c>
      <c r="S1" s="6"/>
      <c r="T1" s="6" t="s">
        <v>701</v>
      </c>
      <c r="U1" s="2" t="str">
        <f>CONCATENATE(T1,"_",T2)</f>
        <v>Intermediate_Boys</v>
      </c>
      <c r="V1" s="8" t="str">
        <f>T1&amp;" "&amp;T2</f>
        <v>Intermediate Boys</v>
      </c>
      <c r="W1" s="2"/>
      <c r="X1" s="2"/>
      <c r="Y1" s="2"/>
    </row>
    <row r="2" spans="1:42" ht="25" customHeight="1" x14ac:dyDescent="0.2">
      <c r="A2" s="174" t="str">
        <f>Home!B1</f>
        <v>English Schools' AA Cross Country Cup 2022</v>
      </c>
      <c r="B2" s="174"/>
      <c r="C2" s="174"/>
      <c r="D2" s="174"/>
      <c r="E2" s="174"/>
      <c r="F2" s="174"/>
      <c r="G2" s="174"/>
      <c r="H2" s="174"/>
      <c r="I2" s="174"/>
      <c r="J2" s="174"/>
      <c r="K2" s="174"/>
      <c r="L2" s="174"/>
      <c r="M2" s="174"/>
      <c r="N2" s="174"/>
      <c r="O2" s="174"/>
      <c r="P2" s="174"/>
      <c r="Q2" s="8">
        <v>1</v>
      </c>
      <c r="S2" s="6"/>
      <c r="T2" s="8" t="s">
        <v>686</v>
      </c>
      <c r="V2" s="173"/>
      <c r="W2" s="173"/>
      <c r="X2" s="173"/>
      <c r="Y2" s="173"/>
    </row>
    <row r="3" spans="1:42" ht="24" customHeight="1" x14ac:dyDescent="0.2">
      <c r="A3" s="176" t="e">
        <f>Home!G1&amp;" - "&amp;Home!B2&amp;" - "&amp;Home!U6</f>
        <v>#VALUE!</v>
      </c>
      <c r="B3" s="176"/>
      <c r="C3" s="176"/>
      <c r="D3" s="176"/>
      <c r="E3" s="176"/>
      <c r="F3" s="176"/>
      <c r="G3" s="176"/>
      <c r="H3" s="176"/>
      <c r="I3" s="176"/>
      <c r="J3" s="176"/>
      <c r="K3" s="176"/>
      <c r="L3" s="176"/>
      <c r="M3" s="176"/>
      <c r="N3" s="176"/>
      <c r="O3" s="176"/>
      <c r="P3" s="176"/>
      <c r="Q3" s="8">
        <v>1</v>
      </c>
      <c r="S3" s="6"/>
      <c r="T3" s="6"/>
      <c r="AG3" s="184" t="s">
        <v>709</v>
      </c>
      <c r="AH3" s="180" t="s">
        <v>687</v>
      </c>
    </row>
    <row r="4" spans="1:42" ht="15" customHeight="1" x14ac:dyDescent="0.2">
      <c r="A4" s="10" t="str">
        <f>CONCATENATE(T1," ",T2)</f>
        <v>Intermediate Boys</v>
      </c>
      <c r="B4" s="10"/>
      <c r="C4" s="10"/>
      <c r="D4" s="10"/>
      <c r="E4" s="10"/>
      <c r="G4" s="182" t="s">
        <v>688</v>
      </c>
      <c r="H4" s="182"/>
      <c r="I4" s="182"/>
      <c r="J4" s="9">
        <v>4</v>
      </c>
      <c r="K4" s="10" t="s">
        <v>689</v>
      </c>
      <c r="L4" s="10"/>
      <c r="M4" s="10"/>
      <c r="N4" s="10"/>
      <c r="O4" s="10"/>
      <c r="P4" s="10"/>
      <c r="Q4" s="8">
        <v>1</v>
      </c>
      <c r="S4" s="6"/>
      <c r="AG4" s="184"/>
      <c r="AH4" s="180"/>
    </row>
    <row r="5" spans="1:42" s="10" customFormat="1" ht="15" customHeight="1" x14ac:dyDescent="0.2">
      <c r="A5" s="10" t="s">
        <v>690</v>
      </c>
      <c r="B5" s="183" t="s">
        <v>682</v>
      </c>
      <c r="C5" s="183"/>
      <c r="D5" s="183"/>
      <c r="E5" s="183"/>
      <c r="F5" s="183"/>
      <c r="G5" s="183"/>
      <c r="H5" s="183" t="s">
        <v>713</v>
      </c>
      <c r="I5" s="183"/>
      <c r="J5" s="183"/>
      <c r="K5" s="183"/>
      <c r="L5" s="183"/>
      <c r="M5" s="183"/>
      <c r="N5" s="183"/>
      <c r="O5" s="183"/>
      <c r="P5" s="10" t="s">
        <v>691</v>
      </c>
      <c r="Q5" s="8">
        <v>1</v>
      </c>
      <c r="R5" s="10" t="s">
        <v>690</v>
      </c>
      <c r="S5" s="2"/>
      <c r="U5" s="2"/>
      <c r="V5" s="2"/>
      <c r="W5" s="2"/>
      <c r="Y5" s="9">
        <v>1</v>
      </c>
      <c r="Z5" s="9">
        <v>2</v>
      </c>
      <c r="AA5" s="9">
        <v>3</v>
      </c>
      <c r="AB5" s="9">
        <v>4</v>
      </c>
      <c r="AC5" s="9" t="s">
        <v>692</v>
      </c>
      <c r="AF5" s="11"/>
      <c r="AG5" s="184"/>
      <c r="AH5" s="181"/>
    </row>
    <row r="6" spans="1:42" s="10" customFormat="1" ht="15" customHeight="1" x14ac:dyDescent="0.2">
      <c r="A6" s="10">
        <f t="shared" ref="A6:A69" si="0">IF(LEFT(P6,1)="D","",R6)</f>
        <v>1</v>
      </c>
      <c r="B6" s="173" t="str">
        <f ca="1">IFERROR(VLOOKUP(AG6,INDIRECT($U$1),2,0),"")</f>
        <v>Oliver Head</v>
      </c>
      <c r="C6" s="173"/>
      <c r="D6" s="173"/>
      <c r="E6" s="173"/>
      <c r="F6" s="173"/>
      <c r="G6" s="173"/>
      <c r="H6" s="177" t="str">
        <f ca="1">IFERROR(VLOOKUP(AG6,INDIRECT($U$1),3,0),"")</f>
        <v>The Judd School, Tonbridge, Kent</v>
      </c>
      <c r="I6" s="177"/>
      <c r="J6" s="177"/>
      <c r="K6" s="177"/>
      <c r="L6" s="177"/>
      <c r="M6" s="177"/>
      <c r="N6" s="177"/>
      <c r="O6" s="177"/>
      <c r="P6" s="13">
        <f t="shared" ref="P6:P69" si="1">IF(AH6="",0,IF(LEFT(AH6,1)="D",AH6,(INT(AH6)*60+(AH6-INT(AH6))*100)/86400))</f>
        <v>1.0671296296296297E-2</v>
      </c>
      <c r="Q6" s="8">
        <f>IF(AG6="","",1)</f>
        <v>1</v>
      </c>
      <c r="R6" s="22">
        <v>1</v>
      </c>
      <c r="S6" s="14">
        <f ca="1">IF(LEFT(AG6,1)="G","",IF(LEFT(P6,1)="D","",IF(H6="","",COUNTIF($T$6:T6,T6))))</f>
        <v>1</v>
      </c>
      <c r="T6" s="14" t="str">
        <f t="shared" ref="T6:T69" ca="1" si="2">IF(LEFT(AG6,1)="G","",IF(LEFT(P6,1)="D","",H6))</f>
        <v>The Judd School, Tonbridge, Kent</v>
      </c>
      <c r="U6" s="15" t="str">
        <f ca="1">CONCATENATE(T6,S6)</f>
        <v>The Judd School, Tonbridge, Kent1</v>
      </c>
      <c r="V6" s="14">
        <f t="shared" ref="V6:V69" si="3">A6</f>
        <v>1</v>
      </c>
      <c r="W6" s="14">
        <f ca="1">IF($AF6="","",RANK($AF6,$AF$6:$AF$255,1))</f>
        <v>10</v>
      </c>
      <c r="X6" s="14" t="str">
        <f>IF(Home!J6=0,"",Home!J6)</f>
        <v>Bennett Memorial Diocesan School, Tunbridge Wells, Kent</v>
      </c>
      <c r="Y6" s="16">
        <f t="shared" ref="Y6:AB25" ca="1" si="4">IFERROR(VLOOKUP(CONCATENATE($X6,Y$5),$U$6:$V$255,2,0),"")</f>
        <v>33</v>
      </c>
      <c r="Z6" s="16">
        <f t="shared" ca="1" si="4"/>
        <v>34</v>
      </c>
      <c r="AA6" s="16">
        <f t="shared" ca="1" si="4"/>
        <v>37</v>
      </c>
      <c r="AB6" s="16">
        <f t="shared" ca="1" si="4"/>
        <v>54</v>
      </c>
      <c r="AC6" s="16">
        <f t="shared" ref="AC6:AC69" ca="1" si="5">IF(AB6="","",SUM(Y6:AB6))</f>
        <v>158</v>
      </c>
      <c r="AD6" s="14">
        <f ca="1">IF($AC6="","",RANK($AC6,$AC$6:$AC$255,1))</f>
        <v>10</v>
      </c>
      <c r="AE6" s="17">
        <f ca="1">IF($Y6="","",RANK($Y6,$Y$6:$Y$255,1)/100)</f>
        <v>0.1</v>
      </c>
      <c r="AF6" s="18">
        <f ca="1">IF(AD6="","",AD6+AE6)</f>
        <v>10.1</v>
      </c>
      <c r="AG6" s="12">
        <v>157</v>
      </c>
      <c r="AH6" s="19">
        <v>15.22</v>
      </c>
      <c r="AI6" s="178" t="s">
        <v>693</v>
      </c>
      <c r="AJ6" s="179"/>
      <c r="AK6" s="179"/>
      <c r="AL6" s="179"/>
      <c r="AM6" s="179"/>
      <c r="AN6" s="179"/>
      <c r="AO6" s="179"/>
      <c r="AP6" s="179"/>
    </row>
    <row r="7" spans="1:42" s="10" customFormat="1" ht="15" customHeight="1" x14ac:dyDescent="0.2">
      <c r="A7" s="10">
        <f t="shared" si="0"/>
        <v>2</v>
      </c>
      <c r="B7" s="173" t="str">
        <f t="shared" ref="B7:B70" ca="1" si="6">IFERROR(VLOOKUP(AG7,INDIRECT($U$1),2,0),"")</f>
        <v>Felipe Fujimori</v>
      </c>
      <c r="C7" s="173"/>
      <c r="D7" s="173"/>
      <c r="E7" s="173"/>
      <c r="F7" s="173"/>
      <c r="G7" s="173"/>
      <c r="H7" s="177" t="str">
        <f t="shared" ref="H7:H70" ca="1" si="7">IFERROR(VLOOKUP(AG7,INDIRECT($U$1),3,0),"")</f>
        <v>The Judd School, Tonbridge, Kent</v>
      </c>
      <c r="I7" s="177"/>
      <c r="J7" s="177"/>
      <c r="K7" s="177"/>
      <c r="L7" s="177"/>
      <c r="M7" s="177"/>
      <c r="N7" s="177"/>
      <c r="O7" s="177"/>
      <c r="P7" s="13">
        <f t="shared" si="1"/>
        <v>1.0925925925925926E-2</v>
      </c>
      <c r="Q7" s="8">
        <f t="shared" ref="Q7:Q70" si="8">IF(AG7="","",1)</f>
        <v>1</v>
      </c>
      <c r="R7" s="22">
        <v>2</v>
      </c>
      <c r="S7" s="14">
        <f ca="1">IF(LEFT(AG7,1)="G","",IF(LEFT(P7,1)="D","",IF(H7="","",COUNTIF($T$6:T7,T7))))</f>
        <v>2</v>
      </c>
      <c r="T7" s="14" t="str">
        <f t="shared" ca="1" si="2"/>
        <v>The Judd School, Tonbridge, Kent</v>
      </c>
      <c r="U7" s="15" t="str">
        <f t="shared" ref="U7:U70" ca="1" si="9">CONCATENATE(T7,S7)</f>
        <v>The Judd School, Tonbridge, Kent2</v>
      </c>
      <c r="V7" s="14">
        <f t="shared" si="3"/>
        <v>2</v>
      </c>
      <c r="W7" s="14" t="str">
        <f t="shared" ref="W7:W70" ca="1" si="10">IF($AF7="","",RANK($AF7,$AF$6:$AF$255,1))</f>
        <v/>
      </c>
      <c r="X7" s="14" t="str">
        <f>IF(Home!J7=0,"",Home!J7)</f>
        <v>Bromley High School, Bromley, Kent</v>
      </c>
      <c r="Y7" s="16" t="str">
        <f t="shared" ca="1" si="4"/>
        <v/>
      </c>
      <c r="Z7" s="16" t="str">
        <f t="shared" ca="1" si="4"/>
        <v/>
      </c>
      <c r="AA7" s="16" t="str">
        <f t="shared" ca="1" si="4"/>
        <v/>
      </c>
      <c r="AB7" s="16" t="str">
        <f t="shared" ca="1" si="4"/>
        <v/>
      </c>
      <c r="AC7" s="16" t="str">
        <f t="shared" ca="1" si="5"/>
        <v/>
      </c>
      <c r="AD7" s="14" t="str">
        <f t="shared" ref="AD7:AD70" ca="1" si="11">IF($AC7="","",RANK($AC7,$AC$6:$AC$255,1))</f>
        <v/>
      </c>
      <c r="AE7" s="17" t="str">
        <f t="shared" ref="AE7:AE70" ca="1" si="12">IF($Y7="","",RANK($Y7,$Y$6:$Y$255,1)/100)</f>
        <v/>
      </c>
      <c r="AF7" s="18" t="str">
        <f t="shared" ref="AF7:AF70" ca="1" si="13">IF(AD7="","",AD7+AE7)</f>
        <v/>
      </c>
      <c r="AG7" s="12">
        <v>158</v>
      </c>
      <c r="AH7" s="19">
        <v>15.44</v>
      </c>
      <c r="AI7" s="178"/>
      <c r="AJ7" s="179"/>
      <c r="AK7" s="179"/>
      <c r="AL7" s="179"/>
      <c r="AM7" s="179"/>
      <c r="AN7" s="179"/>
      <c r="AO7" s="179"/>
      <c r="AP7" s="179"/>
    </row>
    <row r="8" spans="1:42" s="10" customFormat="1" ht="15" customHeight="1" x14ac:dyDescent="0.2">
      <c r="A8" s="10">
        <f t="shared" si="0"/>
        <v>3</v>
      </c>
      <c r="B8" s="173" t="str">
        <f t="shared" ca="1" si="6"/>
        <v>George Souter</v>
      </c>
      <c r="C8" s="173"/>
      <c r="D8" s="173"/>
      <c r="E8" s="173"/>
      <c r="F8" s="173"/>
      <c r="G8" s="173"/>
      <c r="H8" s="177" t="str">
        <f t="shared" ca="1" si="7"/>
        <v>The Skinners' School, Tunbridge Wells, Kent</v>
      </c>
      <c r="I8" s="177"/>
      <c r="J8" s="177"/>
      <c r="K8" s="177"/>
      <c r="L8" s="177"/>
      <c r="M8" s="177"/>
      <c r="N8" s="177"/>
      <c r="O8" s="177"/>
      <c r="P8" s="13">
        <f t="shared" si="1"/>
        <v>1.1018518518518518E-2</v>
      </c>
      <c r="Q8" s="8">
        <f t="shared" si="8"/>
        <v>1</v>
      </c>
      <c r="R8" s="22">
        <v>3</v>
      </c>
      <c r="S8" s="14">
        <f ca="1">IF(LEFT(AG8,1)="G","",IF(LEFT(P8,1)="D","",IF(H8="","",COUNTIF($T$6:T8,T8))))</f>
        <v>1</v>
      </c>
      <c r="T8" s="14" t="str">
        <f t="shared" ca="1" si="2"/>
        <v>The Skinners' School, Tunbridge Wells, Kent</v>
      </c>
      <c r="U8" s="15" t="str">
        <f t="shared" ca="1" si="9"/>
        <v>The Skinners' School, Tunbridge Wells, Kent1</v>
      </c>
      <c r="V8" s="14">
        <f t="shared" si="3"/>
        <v>3</v>
      </c>
      <c r="W8" s="14" t="str">
        <f t="shared" ca="1" si="10"/>
        <v/>
      </c>
      <c r="X8" s="14" t="str">
        <f>IF(Home!J8=0,"",Home!J8)</f>
        <v>Bullers Wood School, Chislehurst, Kent</v>
      </c>
      <c r="Y8" s="16" t="str">
        <f t="shared" ca="1" si="4"/>
        <v/>
      </c>
      <c r="Z8" s="16" t="str">
        <f t="shared" ca="1" si="4"/>
        <v/>
      </c>
      <c r="AA8" s="16" t="str">
        <f t="shared" ca="1" si="4"/>
        <v/>
      </c>
      <c r="AB8" s="16" t="str">
        <f t="shared" ca="1" si="4"/>
        <v/>
      </c>
      <c r="AC8" s="16" t="str">
        <f t="shared" ca="1" si="5"/>
        <v/>
      </c>
      <c r="AD8" s="14" t="str">
        <f t="shared" ca="1" si="11"/>
        <v/>
      </c>
      <c r="AE8" s="17" t="str">
        <f ca="1">IF($Y8="","",RANK($Y8,$Y$6:$Y$255,1)/100)</f>
        <v/>
      </c>
      <c r="AF8" s="18" t="str">
        <f ca="1">IF(AD8="","",AD8+AE8)</f>
        <v/>
      </c>
      <c r="AG8" s="12">
        <v>191</v>
      </c>
      <c r="AH8" s="19">
        <v>15.52</v>
      </c>
    </row>
    <row r="9" spans="1:42" s="10" customFormat="1" ht="15" customHeight="1" x14ac:dyDescent="0.2">
      <c r="A9" s="10">
        <f t="shared" si="0"/>
        <v>4</v>
      </c>
      <c r="B9" s="173" t="str">
        <f t="shared" ca="1" si="6"/>
        <v>Theo Ronchetti</v>
      </c>
      <c r="C9" s="173"/>
      <c r="D9" s="173"/>
      <c r="E9" s="173"/>
      <c r="F9" s="173"/>
      <c r="G9" s="173"/>
      <c r="H9" s="177" t="str">
        <f t="shared" ca="1" si="7"/>
        <v>Maidstone Grammar School, Maidstone, Kent</v>
      </c>
      <c r="I9" s="177"/>
      <c r="J9" s="177"/>
      <c r="K9" s="177"/>
      <c r="L9" s="177"/>
      <c r="M9" s="177"/>
      <c r="N9" s="177"/>
      <c r="O9" s="177"/>
      <c r="P9" s="13">
        <f t="shared" si="1"/>
        <v>1.1041666666666665E-2</v>
      </c>
      <c r="Q9" s="8">
        <f t="shared" si="8"/>
        <v>1</v>
      </c>
      <c r="R9" s="22">
        <v>4</v>
      </c>
      <c r="S9" s="14">
        <f ca="1">IF(LEFT(AG9,1)="G","",IF(LEFT(P9,1)="D","",IF(H9="","",COUNTIF($T$6:T9,T9))))</f>
        <v>1</v>
      </c>
      <c r="T9" s="14" t="str">
        <f t="shared" ca="1" si="2"/>
        <v>Maidstone Grammar School, Maidstone, Kent</v>
      </c>
      <c r="U9" s="15" t="str">
        <f t="shared" ca="1" si="9"/>
        <v>Maidstone Grammar School, Maidstone, Kent1</v>
      </c>
      <c r="V9" s="14">
        <f t="shared" si="3"/>
        <v>4</v>
      </c>
      <c r="W9" s="14">
        <f t="shared" ca="1" si="10"/>
        <v>6</v>
      </c>
      <c r="X9" s="14" t="str">
        <f>IF(Home!J9=0,"",Home!J9)</f>
        <v>Chislehurst and Sidcup Grammar School, Sidcup, Kent</v>
      </c>
      <c r="Y9" s="16">
        <f t="shared" ca="1" si="4"/>
        <v>14</v>
      </c>
      <c r="Z9" s="16">
        <f t="shared" ca="1" si="4"/>
        <v>28</v>
      </c>
      <c r="AA9" s="16">
        <f t="shared" ca="1" si="4"/>
        <v>30</v>
      </c>
      <c r="AB9" s="16">
        <f t="shared" ca="1" si="4"/>
        <v>36</v>
      </c>
      <c r="AC9" s="16">
        <f t="shared" ca="1" si="5"/>
        <v>108</v>
      </c>
      <c r="AD9" s="14">
        <f t="shared" ca="1" si="11"/>
        <v>6</v>
      </c>
      <c r="AE9" s="17">
        <f t="shared" ca="1" si="12"/>
        <v>0.06</v>
      </c>
      <c r="AF9" s="18">
        <f t="shared" ca="1" si="13"/>
        <v>6.06</v>
      </c>
      <c r="AG9" s="12">
        <v>133</v>
      </c>
      <c r="AH9" s="19">
        <v>15.54</v>
      </c>
    </row>
    <row r="10" spans="1:42" s="10" customFormat="1" ht="15" customHeight="1" x14ac:dyDescent="0.2">
      <c r="A10" s="10">
        <f t="shared" si="0"/>
        <v>5</v>
      </c>
      <c r="B10" s="173" t="str">
        <f t="shared" ca="1" si="6"/>
        <v>Ben Catchpole</v>
      </c>
      <c r="C10" s="173"/>
      <c r="D10" s="173"/>
      <c r="E10" s="173"/>
      <c r="F10" s="173"/>
      <c r="G10" s="173"/>
      <c r="H10" s="177" t="str">
        <f t="shared" ca="1" si="7"/>
        <v>Sevenoaks School, Sevenoaks, Kent</v>
      </c>
      <c r="I10" s="177"/>
      <c r="J10" s="177"/>
      <c r="K10" s="177"/>
      <c r="L10" s="177"/>
      <c r="M10" s="177"/>
      <c r="N10" s="177"/>
      <c r="O10" s="177"/>
      <c r="P10" s="13">
        <f t="shared" si="1"/>
        <v>1.1041666666666665E-2</v>
      </c>
      <c r="Q10" s="8">
        <f t="shared" si="8"/>
        <v>1</v>
      </c>
      <c r="R10" s="22">
        <v>5</v>
      </c>
      <c r="S10" s="14">
        <f ca="1">IF(LEFT(AG10,1)="G","",IF(LEFT(P10,1)="D","",IF(H10="","",COUNTIF($T$6:T10,T10))))</f>
        <v>1</v>
      </c>
      <c r="T10" s="14" t="str">
        <f t="shared" ca="1" si="2"/>
        <v>Sevenoaks School, Sevenoaks, Kent</v>
      </c>
      <c r="U10" s="15" t="str">
        <f t="shared" ca="1" si="9"/>
        <v>Sevenoaks School, Sevenoaks, Kent1</v>
      </c>
      <c r="V10" s="14">
        <f t="shared" si="3"/>
        <v>5</v>
      </c>
      <c r="W10" s="14">
        <f t="shared" ca="1" si="10"/>
        <v>8</v>
      </c>
      <c r="X10" s="14" t="str">
        <f>IF(Home!J10=0,"",Home!J10)</f>
        <v>Cranbrook School, Cranbrook, Kent</v>
      </c>
      <c r="Y10" s="16">
        <f t="shared" ca="1" si="4"/>
        <v>15</v>
      </c>
      <c r="Z10" s="16">
        <f t="shared" ca="1" si="4"/>
        <v>45</v>
      </c>
      <c r="AA10" s="16">
        <f t="shared" ca="1" si="4"/>
        <v>46</v>
      </c>
      <c r="AB10" s="16">
        <f t="shared" ca="1" si="4"/>
        <v>49</v>
      </c>
      <c r="AC10" s="16">
        <f t="shared" ca="1" si="5"/>
        <v>155</v>
      </c>
      <c r="AD10" s="14">
        <f t="shared" ca="1" si="11"/>
        <v>8</v>
      </c>
      <c r="AE10" s="17">
        <f t="shared" ca="1" si="12"/>
        <v>7.0000000000000007E-2</v>
      </c>
      <c r="AF10" s="18">
        <f t="shared" ca="1" si="13"/>
        <v>8.07</v>
      </c>
      <c r="AG10" s="12">
        <v>148</v>
      </c>
      <c r="AH10" s="19">
        <v>15.54</v>
      </c>
    </row>
    <row r="11" spans="1:42" s="10" customFormat="1" ht="15" customHeight="1" x14ac:dyDescent="0.2">
      <c r="A11" s="10">
        <f t="shared" si="0"/>
        <v>6</v>
      </c>
      <c r="B11" s="173" t="str">
        <f t="shared" ca="1" si="6"/>
        <v>Toby Bawtree</v>
      </c>
      <c r="C11" s="173"/>
      <c r="D11" s="173"/>
      <c r="E11" s="173"/>
      <c r="F11" s="173"/>
      <c r="G11" s="173"/>
      <c r="H11" s="177" t="str">
        <f ca="1">IFERROR(VLOOKUP(AG11,INDIRECT($U$1),3,0),"")</f>
        <v>Tunbridge Wells grammar school for boys, Tunbridge Wells, Kent</v>
      </c>
      <c r="I11" s="177"/>
      <c r="J11" s="177"/>
      <c r="K11" s="177"/>
      <c r="L11" s="177"/>
      <c r="M11" s="177"/>
      <c r="N11" s="177"/>
      <c r="O11" s="177"/>
      <c r="P11" s="13">
        <f t="shared" si="1"/>
        <v>1.1134259259259259E-2</v>
      </c>
      <c r="Q11" s="8">
        <f t="shared" si="8"/>
        <v>1</v>
      </c>
      <c r="R11" s="22">
        <v>6</v>
      </c>
      <c r="S11" s="14">
        <f ca="1">IF(LEFT(AG11,1)="G","",IF(LEFT(P11,1)="D","",IF(H11="","",COUNTIF($T$6:T11,T11))))</f>
        <v>1</v>
      </c>
      <c r="T11" s="14" t="str">
        <f t="shared" ca="1" si="2"/>
        <v>Tunbridge Wells grammar school for boys, Tunbridge Wells, Kent</v>
      </c>
      <c r="U11" s="15" t="str">
        <f t="shared" ca="1" si="9"/>
        <v>Tunbridge Wells grammar school for boys, Tunbridge Wells, Kent1</v>
      </c>
      <c r="V11" s="14">
        <f t="shared" si="3"/>
        <v>6</v>
      </c>
      <c r="W11" s="14">
        <f t="shared" ca="1" si="10"/>
        <v>11</v>
      </c>
      <c r="X11" s="14" t="str">
        <f>IF(Home!J11=0,"",Home!J11)</f>
        <v>Darrick Wood School, Orpington, Kent</v>
      </c>
      <c r="Y11" s="16">
        <f t="shared" ca="1" si="4"/>
        <v>40</v>
      </c>
      <c r="Z11" s="16">
        <f t="shared" ca="1" si="4"/>
        <v>47</v>
      </c>
      <c r="AA11" s="16">
        <f t="shared" ca="1" si="4"/>
        <v>51</v>
      </c>
      <c r="AB11" s="16">
        <f t="shared" ca="1" si="4"/>
        <v>53</v>
      </c>
      <c r="AC11" s="16">
        <f t="shared" ca="1" si="5"/>
        <v>191</v>
      </c>
      <c r="AD11" s="14">
        <f t="shared" ca="1" si="11"/>
        <v>11</v>
      </c>
      <c r="AE11" s="17">
        <f t="shared" ca="1" si="12"/>
        <v>0.11</v>
      </c>
      <c r="AF11" s="18">
        <f t="shared" ca="1" si="13"/>
        <v>11.11</v>
      </c>
      <c r="AG11" s="12">
        <v>205</v>
      </c>
      <c r="AH11" s="19">
        <v>16.02</v>
      </c>
    </row>
    <row r="12" spans="1:42" s="10" customFormat="1" ht="15" customHeight="1" x14ac:dyDescent="0.2">
      <c r="A12" s="10">
        <f t="shared" si="0"/>
        <v>7</v>
      </c>
      <c r="B12" s="173" t="str">
        <f t="shared" ca="1" si="6"/>
        <v>Peter Fitzmaurice</v>
      </c>
      <c r="C12" s="173"/>
      <c r="D12" s="173"/>
      <c r="E12" s="173"/>
      <c r="F12" s="173"/>
      <c r="G12" s="173"/>
      <c r="H12" s="177" t="str">
        <f t="shared" ca="1" si="7"/>
        <v>The Judd School, Tonbridge, Kent</v>
      </c>
      <c r="I12" s="177"/>
      <c r="J12" s="177"/>
      <c r="K12" s="177"/>
      <c r="L12" s="177"/>
      <c r="M12" s="177"/>
      <c r="N12" s="177"/>
      <c r="O12" s="177"/>
      <c r="P12" s="13">
        <f t="shared" si="1"/>
        <v>1.1238425925925926E-2</v>
      </c>
      <c r="Q12" s="8">
        <f t="shared" si="8"/>
        <v>1</v>
      </c>
      <c r="R12" s="22">
        <v>7</v>
      </c>
      <c r="S12" s="14">
        <f ca="1">IF(LEFT(AG12,1)="G","",IF(LEFT(P12,1)="D","",IF(H12="","",COUNTIF($T$6:T12,T12))))</f>
        <v>3</v>
      </c>
      <c r="T12" s="14" t="str">
        <f t="shared" ca="1" si="2"/>
        <v>The Judd School, Tonbridge, Kent</v>
      </c>
      <c r="U12" s="15" t="str">
        <f t="shared" ca="1" si="9"/>
        <v>The Judd School, Tonbridge, Kent3</v>
      </c>
      <c r="V12" s="14">
        <f t="shared" si="3"/>
        <v>7</v>
      </c>
      <c r="W12" s="14">
        <f t="shared" ca="1" si="10"/>
        <v>9</v>
      </c>
      <c r="X12" s="14" t="str">
        <f>IF(Home!J12=0,"",Home!J12)</f>
        <v>Dartford Grammar School, Dartford, Kent</v>
      </c>
      <c r="Y12" s="16">
        <f t="shared" ca="1" si="4"/>
        <v>25</v>
      </c>
      <c r="Z12" s="16">
        <f t="shared" ca="1" si="4"/>
        <v>41</v>
      </c>
      <c r="AA12" s="16">
        <f t="shared" ca="1" si="4"/>
        <v>42</v>
      </c>
      <c r="AB12" s="16">
        <f t="shared" ca="1" si="4"/>
        <v>48</v>
      </c>
      <c r="AC12" s="16">
        <f t="shared" ca="1" si="5"/>
        <v>156</v>
      </c>
      <c r="AD12" s="14">
        <f t="shared" ca="1" si="11"/>
        <v>9</v>
      </c>
      <c r="AE12" s="17">
        <f t="shared" ca="1" si="12"/>
        <v>0.09</v>
      </c>
      <c r="AF12" s="18">
        <f t="shared" ca="1" si="13"/>
        <v>9.09</v>
      </c>
      <c r="AG12" s="12">
        <v>161</v>
      </c>
      <c r="AH12" s="19">
        <v>16.11</v>
      </c>
    </row>
    <row r="13" spans="1:42" s="10" customFormat="1" ht="15" customHeight="1" x14ac:dyDescent="0.2">
      <c r="A13" s="10">
        <f t="shared" si="0"/>
        <v>8</v>
      </c>
      <c r="B13" s="173" t="str">
        <f t="shared" ca="1" si="6"/>
        <v>James Petrie</v>
      </c>
      <c r="C13" s="173"/>
      <c r="D13" s="173"/>
      <c r="E13" s="173"/>
      <c r="F13" s="173"/>
      <c r="G13" s="173"/>
      <c r="H13" s="177" t="str">
        <f t="shared" ca="1" si="7"/>
        <v>The Judd School, Tonbridge, Kent</v>
      </c>
      <c r="I13" s="177"/>
      <c r="J13" s="177"/>
      <c r="K13" s="177"/>
      <c r="L13" s="177"/>
      <c r="M13" s="177"/>
      <c r="N13" s="177"/>
      <c r="O13" s="177"/>
      <c r="P13" s="13">
        <f t="shared" si="1"/>
        <v>1.1307870370370373E-2</v>
      </c>
      <c r="Q13" s="8">
        <f t="shared" si="8"/>
        <v>1</v>
      </c>
      <c r="R13" s="22">
        <v>8</v>
      </c>
      <c r="S13" s="14">
        <f ca="1">IF(LEFT(AG13,1)="G","",IF(LEFT(P13,1)="D","",IF(H13="","",COUNTIF($T$6:T13,T13))))</f>
        <v>4</v>
      </c>
      <c r="T13" s="14" t="str">
        <f t="shared" ca="1" si="2"/>
        <v>The Judd School, Tonbridge, Kent</v>
      </c>
      <c r="U13" s="15" t="str">
        <f t="shared" ca="1" si="9"/>
        <v>The Judd School, Tonbridge, Kent4</v>
      </c>
      <c r="V13" s="14">
        <f t="shared" si="3"/>
        <v>8</v>
      </c>
      <c r="W13" s="14" t="str">
        <f t="shared" ca="1" si="10"/>
        <v/>
      </c>
      <c r="X13" s="14" t="str">
        <f>IF(Home!J13=0,"",Home!J13)</f>
        <v>Dover Grammar School for Boys, Dover, Kent</v>
      </c>
      <c r="Y13" s="16" t="str">
        <f t="shared" ca="1" si="4"/>
        <v/>
      </c>
      <c r="Z13" s="16" t="str">
        <f t="shared" ca="1" si="4"/>
        <v/>
      </c>
      <c r="AA13" s="16" t="str">
        <f t="shared" ca="1" si="4"/>
        <v/>
      </c>
      <c r="AB13" s="16" t="str">
        <f t="shared" ca="1" si="4"/>
        <v/>
      </c>
      <c r="AC13" s="16" t="str">
        <f t="shared" ca="1" si="5"/>
        <v/>
      </c>
      <c r="AD13" s="14" t="str">
        <f t="shared" ca="1" si="11"/>
        <v/>
      </c>
      <c r="AE13" s="17" t="str">
        <f t="shared" ca="1" si="12"/>
        <v/>
      </c>
      <c r="AF13" s="18" t="str">
        <f t="shared" ca="1" si="13"/>
        <v/>
      </c>
      <c r="AG13" s="12">
        <v>159</v>
      </c>
      <c r="AH13" s="19">
        <v>16.170000000000002</v>
      </c>
    </row>
    <row r="14" spans="1:42" s="10" customFormat="1" ht="15" customHeight="1" x14ac:dyDescent="0.2">
      <c r="A14" s="10">
        <f t="shared" si="0"/>
        <v>9</v>
      </c>
      <c r="B14" s="173" t="str">
        <f t="shared" ca="1" si="6"/>
        <v>Connor Prendergast</v>
      </c>
      <c r="C14" s="173"/>
      <c r="D14" s="173"/>
      <c r="E14" s="173"/>
      <c r="F14" s="173"/>
      <c r="G14" s="173"/>
      <c r="H14" s="177" t="str">
        <f t="shared" ca="1" si="7"/>
        <v>Tunbridge Wells grammar school for boys, Tunbridge Wells, Kent</v>
      </c>
      <c r="I14" s="177"/>
      <c r="J14" s="177"/>
      <c r="K14" s="177"/>
      <c r="L14" s="177"/>
      <c r="M14" s="177"/>
      <c r="N14" s="177"/>
      <c r="O14" s="177"/>
      <c r="P14" s="13">
        <f t="shared" si="1"/>
        <v>1.133101851851852E-2</v>
      </c>
      <c r="Q14" s="8">
        <f t="shared" si="8"/>
        <v>1</v>
      </c>
      <c r="R14" s="22">
        <v>9</v>
      </c>
      <c r="S14" s="14">
        <f ca="1">IF(LEFT(AG14,1)="G","",IF(LEFT(P14,1)="D","",IF(H14="","",COUNTIF($T$6:T14,T14))))</f>
        <v>2</v>
      </c>
      <c r="T14" s="14" t="str">
        <f t="shared" ca="1" si="2"/>
        <v>Tunbridge Wells grammar school for boys, Tunbridge Wells, Kent</v>
      </c>
      <c r="U14" s="15" t="str">
        <f t="shared" ca="1" si="9"/>
        <v>Tunbridge Wells grammar school for boys, Tunbridge Wells, Kent2</v>
      </c>
      <c r="V14" s="14">
        <f t="shared" si="3"/>
        <v>9</v>
      </c>
      <c r="W14" s="14">
        <f t="shared" ca="1" si="10"/>
        <v>7</v>
      </c>
      <c r="X14" s="14" t="str">
        <f>IF(Home!J14=0,"",Home!J14)</f>
        <v>Kent College (Canterbury), Canterbury, Kent</v>
      </c>
      <c r="Y14" s="16">
        <f t="shared" ca="1" si="4"/>
        <v>21</v>
      </c>
      <c r="Z14" s="16">
        <f t="shared" ca="1" si="4"/>
        <v>27</v>
      </c>
      <c r="AA14" s="16">
        <f t="shared" ca="1" si="4"/>
        <v>38</v>
      </c>
      <c r="AB14" s="16">
        <f t="shared" ca="1" si="4"/>
        <v>39</v>
      </c>
      <c r="AC14" s="16">
        <f t="shared" ca="1" si="5"/>
        <v>125</v>
      </c>
      <c r="AD14" s="14">
        <f t="shared" ca="1" si="11"/>
        <v>7</v>
      </c>
      <c r="AE14" s="17">
        <f t="shared" ca="1" si="12"/>
        <v>0.08</v>
      </c>
      <c r="AF14" s="18">
        <f t="shared" ca="1" si="13"/>
        <v>7.08</v>
      </c>
      <c r="AG14" s="12">
        <v>206</v>
      </c>
      <c r="AH14" s="19">
        <v>16.190000000000001</v>
      </c>
    </row>
    <row r="15" spans="1:42" s="10" customFormat="1" ht="15" customHeight="1" x14ac:dyDescent="0.2">
      <c r="A15" s="10">
        <f t="shared" si="0"/>
        <v>10</v>
      </c>
      <c r="B15" s="173" t="str">
        <f t="shared" ca="1" si="6"/>
        <v>Ewan Prendergast</v>
      </c>
      <c r="C15" s="173"/>
      <c r="D15" s="173"/>
      <c r="E15" s="173"/>
      <c r="F15" s="173"/>
      <c r="G15" s="173"/>
      <c r="H15" s="177" t="str">
        <f t="shared" ca="1" si="7"/>
        <v>Tunbridge Wells grammar school for boys, Tunbridge Wells, Kent</v>
      </c>
      <c r="I15" s="177"/>
      <c r="J15" s="177"/>
      <c r="K15" s="177"/>
      <c r="L15" s="177"/>
      <c r="M15" s="177"/>
      <c r="N15" s="177"/>
      <c r="O15" s="177"/>
      <c r="P15" s="13">
        <f t="shared" si="1"/>
        <v>1.1354166666666669E-2</v>
      </c>
      <c r="Q15" s="8">
        <f t="shared" si="8"/>
        <v>1</v>
      </c>
      <c r="R15" s="22">
        <v>10</v>
      </c>
      <c r="S15" s="14">
        <f ca="1">IF(LEFT(AG15,1)="G","",IF(LEFT(P15,1)="D","",IF(H15="","",COUNTIF($T$6:T15,T15))))</f>
        <v>3</v>
      </c>
      <c r="T15" s="14" t="str">
        <f t="shared" ca="1" si="2"/>
        <v>Tunbridge Wells grammar school for boys, Tunbridge Wells, Kent</v>
      </c>
      <c r="U15" s="15" t="str">
        <f t="shared" ca="1" si="9"/>
        <v>Tunbridge Wells grammar school for boys, Tunbridge Wells, Kent3</v>
      </c>
      <c r="V15" s="14">
        <f t="shared" si="3"/>
        <v>10</v>
      </c>
      <c r="W15" s="14" t="str">
        <f t="shared" ca="1" si="10"/>
        <v/>
      </c>
      <c r="X15" s="14" t="str">
        <f>IF(Home!J15=0,"",Home!J15)</f>
        <v>Kent College Pembury, Pembury, Kent</v>
      </c>
      <c r="Y15" s="16" t="str">
        <f t="shared" ca="1" si="4"/>
        <v/>
      </c>
      <c r="Z15" s="16" t="str">
        <f t="shared" ca="1" si="4"/>
        <v/>
      </c>
      <c r="AA15" s="16" t="str">
        <f t="shared" ca="1" si="4"/>
        <v/>
      </c>
      <c r="AB15" s="16" t="str">
        <f t="shared" ca="1" si="4"/>
        <v/>
      </c>
      <c r="AC15" s="16" t="str">
        <f t="shared" ca="1" si="5"/>
        <v/>
      </c>
      <c r="AD15" s="14" t="str">
        <f t="shared" ca="1" si="11"/>
        <v/>
      </c>
      <c r="AE15" s="17" t="str">
        <f t="shared" ca="1" si="12"/>
        <v/>
      </c>
      <c r="AF15" s="18" t="str">
        <f t="shared" ca="1" si="13"/>
        <v/>
      </c>
      <c r="AG15" s="12">
        <v>209</v>
      </c>
      <c r="AH15" s="19">
        <v>16.21</v>
      </c>
    </row>
    <row r="16" spans="1:42" s="10" customFormat="1" ht="15" customHeight="1" x14ac:dyDescent="0.2">
      <c r="A16" s="10">
        <f t="shared" si="0"/>
        <v>11</v>
      </c>
      <c r="B16" s="173" t="str">
        <f t="shared" ca="1" si="6"/>
        <v>Samuel Smialowski</v>
      </c>
      <c r="C16" s="173"/>
      <c r="D16" s="173"/>
      <c r="E16" s="173"/>
      <c r="F16" s="173"/>
      <c r="G16" s="173"/>
      <c r="H16" s="177" t="str">
        <f t="shared" ca="1" si="7"/>
        <v>The Skinners' School, Tunbridge Wells, Kent</v>
      </c>
      <c r="I16" s="177"/>
      <c r="J16" s="177"/>
      <c r="K16" s="177"/>
      <c r="L16" s="177"/>
      <c r="M16" s="177"/>
      <c r="N16" s="177"/>
      <c r="O16" s="177"/>
      <c r="P16" s="13">
        <f t="shared" si="1"/>
        <v>1.1400462962962963E-2</v>
      </c>
      <c r="Q16" s="8">
        <f t="shared" si="8"/>
        <v>1</v>
      </c>
      <c r="R16" s="22">
        <v>11</v>
      </c>
      <c r="S16" s="14">
        <f ca="1">IF(LEFT(AG16,1)="G","",IF(LEFT(P16,1)="D","",IF(H16="","",COUNTIF($T$6:T16,T16))))</f>
        <v>2</v>
      </c>
      <c r="T16" s="14" t="str">
        <f t="shared" ca="1" si="2"/>
        <v>The Skinners' School, Tunbridge Wells, Kent</v>
      </c>
      <c r="U16" s="15" t="str">
        <f t="shared" ca="1" si="9"/>
        <v>The Skinners' School, Tunbridge Wells, Kent2</v>
      </c>
      <c r="V16" s="14">
        <f t="shared" si="3"/>
        <v>11</v>
      </c>
      <c r="W16" s="14" t="str">
        <f t="shared" ca="1" si="10"/>
        <v/>
      </c>
      <c r="X16" s="14" t="str">
        <f>IF(Home!J16=0,"",Home!J16)</f>
        <v>Langley Park School for Boys, Beckenham, Kent</v>
      </c>
      <c r="Y16" s="16" t="str">
        <f t="shared" ca="1" si="4"/>
        <v/>
      </c>
      <c r="Z16" s="16" t="str">
        <f t="shared" ca="1" si="4"/>
        <v/>
      </c>
      <c r="AA16" s="16" t="str">
        <f t="shared" ca="1" si="4"/>
        <v/>
      </c>
      <c r="AB16" s="16" t="str">
        <f t="shared" ca="1" si="4"/>
        <v/>
      </c>
      <c r="AC16" s="16" t="str">
        <f t="shared" ca="1" si="5"/>
        <v/>
      </c>
      <c r="AD16" s="14" t="str">
        <f t="shared" ca="1" si="11"/>
        <v/>
      </c>
      <c r="AE16" s="17" t="str">
        <f t="shared" ca="1" si="12"/>
        <v/>
      </c>
      <c r="AF16" s="18" t="str">
        <f t="shared" ca="1" si="13"/>
        <v/>
      </c>
      <c r="AG16" s="12">
        <v>181</v>
      </c>
      <c r="AH16" s="19">
        <v>16.25</v>
      </c>
    </row>
    <row r="17" spans="1:34" s="10" customFormat="1" ht="15" customHeight="1" x14ac:dyDescent="0.2">
      <c r="A17" s="10">
        <f t="shared" si="0"/>
        <v>12</v>
      </c>
      <c r="B17" s="173" t="str">
        <f t="shared" ca="1" si="6"/>
        <v>Alan Bachorski</v>
      </c>
      <c r="C17" s="173"/>
      <c r="D17" s="173"/>
      <c r="E17" s="173"/>
      <c r="F17" s="173"/>
      <c r="G17" s="173"/>
      <c r="H17" s="177" t="str">
        <f t="shared" ca="1" si="7"/>
        <v>Maidstone Grammar School, Maidstone, Kent</v>
      </c>
      <c r="I17" s="177"/>
      <c r="J17" s="177"/>
      <c r="K17" s="177"/>
      <c r="L17" s="177"/>
      <c r="M17" s="177"/>
      <c r="N17" s="177"/>
      <c r="O17" s="177"/>
      <c r="P17" s="13">
        <f t="shared" si="1"/>
        <v>1.1481481481481481E-2</v>
      </c>
      <c r="Q17" s="8">
        <f t="shared" si="8"/>
        <v>1</v>
      </c>
      <c r="R17" s="22">
        <v>12</v>
      </c>
      <c r="S17" s="14">
        <f ca="1">IF(LEFT(AG17,1)="G","",IF(LEFT(P17,1)="D","",IF(H17="","",COUNTIF($T$6:T17,T17))))</f>
        <v>2</v>
      </c>
      <c r="T17" s="14" t="str">
        <f t="shared" ca="1" si="2"/>
        <v>Maidstone Grammar School, Maidstone, Kent</v>
      </c>
      <c r="U17" s="15" t="str">
        <f t="shared" ca="1" si="9"/>
        <v>Maidstone Grammar School, Maidstone, Kent2</v>
      </c>
      <c r="V17" s="14">
        <f t="shared" si="3"/>
        <v>12</v>
      </c>
      <c r="W17" s="14">
        <f t="shared" ca="1" si="10"/>
        <v>3</v>
      </c>
      <c r="X17" s="14" t="str">
        <f>IF(Home!J17=0,"",Home!J17)</f>
        <v>Maidstone Grammar School, Maidstone, Kent</v>
      </c>
      <c r="Y17" s="16">
        <f t="shared" ca="1" si="4"/>
        <v>4</v>
      </c>
      <c r="Z17" s="16">
        <f t="shared" ca="1" si="4"/>
        <v>12</v>
      </c>
      <c r="AA17" s="16">
        <f t="shared" ca="1" si="4"/>
        <v>18</v>
      </c>
      <c r="AB17" s="16">
        <f t="shared" ca="1" si="4"/>
        <v>20</v>
      </c>
      <c r="AC17" s="16">
        <f t="shared" ca="1" si="5"/>
        <v>54</v>
      </c>
      <c r="AD17" s="14">
        <f t="shared" ca="1" si="11"/>
        <v>3</v>
      </c>
      <c r="AE17" s="17">
        <f t="shared" ca="1" si="12"/>
        <v>0.03</v>
      </c>
      <c r="AF17" s="18">
        <f t="shared" ca="1" si="13"/>
        <v>3.03</v>
      </c>
      <c r="AG17" s="12">
        <v>134</v>
      </c>
      <c r="AH17" s="19">
        <v>16.32</v>
      </c>
    </row>
    <row r="18" spans="1:34" s="10" customFormat="1" ht="15" customHeight="1" x14ac:dyDescent="0.2">
      <c r="A18" s="10">
        <f t="shared" si="0"/>
        <v>13</v>
      </c>
      <c r="B18" s="173" t="str">
        <f t="shared" ca="1" si="6"/>
        <v>Henry Cleary</v>
      </c>
      <c r="C18" s="173"/>
      <c r="D18" s="173"/>
      <c r="E18" s="173"/>
      <c r="F18" s="173"/>
      <c r="G18" s="173"/>
      <c r="H18" s="177" t="str">
        <f t="shared" ca="1" si="7"/>
        <v>Tunbridge Wells grammar school for boys, Tunbridge Wells, Kent</v>
      </c>
      <c r="I18" s="177"/>
      <c r="J18" s="177"/>
      <c r="K18" s="177"/>
      <c r="L18" s="177"/>
      <c r="M18" s="177"/>
      <c r="N18" s="177"/>
      <c r="O18" s="177"/>
      <c r="P18" s="13">
        <f t="shared" si="1"/>
        <v>1.1597222222222224E-2</v>
      </c>
      <c r="Q18" s="8">
        <f t="shared" si="8"/>
        <v>1</v>
      </c>
      <c r="R18" s="22">
        <v>13</v>
      </c>
      <c r="S18" s="14">
        <f ca="1">IF(LEFT(AG18,1)="G","",IF(LEFT(P18,1)="D","",IF(H18="","",COUNTIF($T$6:T18,T18))))</f>
        <v>4</v>
      </c>
      <c r="T18" s="14" t="str">
        <f t="shared" ca="1" si="2"/>
        <v>Tunbridge Wells grammar school for boys, Tunbridge Wells, Kent</v>
      </c>
      <c r="U18" s="15" t="str">
        <f t="shared" ca="1" si="9"/>
        <v>Tunbridge Wells grammar school for boys, Tunbridge Wells, Kent4</v>
      </c>
      <c r="V18" s="14">
        <f t="shared" si="3"/>
        <v>13</v>
      </c>
      <c r="W18" s="14">
        <f t="shared" ca="1" si="10"/>
        <v>5</v>
      </c>
      <c r="X18" s="14" t="str">
        <f>IF(Home!J18=0,"",Home!J18)</f>
        <v>Sevenoaks School, Sevenoaks, Kent</v>
      </c>
      <c r="Y18" s="16">
        <f t="shared" ca="1" si="4"/>
        <v>5</v>
      </c>
      <c r="Z18" s="16">
        <f t="shared" ca="1" si="4"/>
        <v>19</v>
      </c>
      <c r="AA18" s="16">
        <f t="shared" ca="1" si="4"/>
        <v>31</v>
      </c>
      <c r="AB18" s="16">
        <f t="shared" ca="1" si="4"/>
        <v>35</v>
      </c>
      <c r="AC18" s="16">
        <f t="shared" ca="1" si="5"/>
        <v>90</v>
      </c>
      <c r="AD18" s="14">
        <f t="shared" ca="1" si="11"/>
        <v>5</v>
      </c>
      <c r="AE18" s="17">
        <f t="shared" ca="1" si="12"/>
        <v>0.04</v>
      </c>
      <c r="AF18" s="18">
        <f t="shared" ca="1" si="13"/>
        <v>5.04</v>
      </c>
      <c r="AG18" s="12">
        <v>208</v>
      </c>
      <c r="AH18" s="19">
        <v>16.420000000000002</v>
      </c>
    </row>
    <row r="19" spans="1:34" s="10" customFormat="1" ht="15" customHeight="1" x14ac:dyDescent="0.2">
      <c r="A19" s="10">
        <f t="shared" si="0"/>
        <v>14</v>
      </c>
      <c r="B19" s="173" t="str">
        <f t="shared" ca="1" si="6"/>
        <v>Oliver Cleveland</v>
      </c>
      <c r="C19" s="173"/>
      <c r="D19" s="173"/>
      <c r="E19" s="173"/>
      <c r="F19" s="173"/>
      <c r="G19" s="173"/>
      <c r="H19" s="177" t="str">
        <f t="shared" ca="1" si="7"/>
        <v>Chislehurst and Sidcup Grammar School, Sidcup, Kent</v>
      </c>
      <c r="I19" s="177"/>
      <c r="J19" s="177"/>
      <c r="K19" s="177"/>
      <c r="L19" s="177"/>
      <c r="M19" s="177"/>
      <c r="N19" s="177"/>
      <c r="O19" s="177"/>
      <c r="P19" s="13">
        <f t="shared" si="1"/>
        <v>1.1608796296296296E-2</v>
      </c>
      <c r="Q19" s="8">
        <f t="shared" si="8"/>
        <v>1</v>
      </c>
      <c r="R19" s="22">
        <v>14</v>
      </c>
      <c r="S19" s="14">
        <f ca="1">IF(LEFT(AG19,1)="G","",IF(LEFT(P19,1)="D","",IF(H19="","",COUNTIF($T$6:T19,T19))))</f>
        <v>1</v>
      </c>
      <c r="T19" s="14" t="str">
        <f t="shared" ca="1" si="2"/>
        <v>Chislehurst and Sidcup Grammar School, Sidcup, Kent</v>
      </c>
      <c r="U19" s="15" t="str">
        <f t="shared" ca="1" si="9"/>
        <v>Chislehurst and Sidcup Grammar School, Sidcup, Kent1</v>
      </c>
      <c r="V19" s="14">
        <f t="shared" si="3"/>
        <v>14</v>
      </c>
      <c r="W19" s="14">
        <f t="shared" ca="1" si="10"/>
        <v>1</v>
      </c>
      <c r="X19" s="14" t="str">
        <f>IF(Home!J19=0,"",Home!J19)</f>
        <v>The Judd School, Tonbridge, Kent</v>
      </c>
      <c r="Y19" s="16">
        <f t="shared" ca="1" si="4"/>
        <v>1</v>
      </c>
      <c r="Z19" s="16">
        <f t="shared" ca="1" si="4"/>
        <v>2</v>
      </c>
      <c r="AA19" s="16">
        <f t="shared" ca="1" si="4"/>
        <v>7</v>
      </c>
      <c r="AB19" s="16">
        <f t="shared" ca="1" si="4"/>
        <v>8</v>
      </c>
      <c r="AC19" s="16">
        <f t="shared" ca="1" si="5"/>
        <v>18</v>
      </c>
      <c r="AD19" s="14">
        <f t="shared" ca="1" si="11"/>
        <v>1</v>
      </c>
      <c r="AE19" s="17">
        <f t="shared" ca="1" si="12"/>
        <v>0.01</v>
      </c>
      <c r="AF19" s="18">
        <f t="shared" ca="1" si="13"/>
        <v>1.01</v>
      </c>
      <c r="AG19" s="12">
        <v>39</v>
      </c>
      <c r="AH19" s="19">
        <v>16.43</v>
      </c>
    </row>
    <row r="20" spans="1:34" s="10" customFormat="1" ht="15" customHeight="1" x14ac:dyDescent="0.2">
      <c r="A20" s="10">
        <f t="shared" si="0"/>
        <v>15</v>
      </c>
      <c r="B20" s="173" t="str">
        <f t="shared" ca="1" si="6"/>
        <v>Alfie Everitt</v>
      </c>
      <c r="C20" s="173"/>
      <c r="D20" s="173"/>
      <c r="E20" s="173"/>
      <c r="F20" s="173"/>
      <c r="G20" s="173"/>
      <c r="H20" s="177" t="str">
        <f t="shared" ca="1" si="7"/>
        <v>Cranbrook School, Cranbrook, Kent</v>
      </c>
      <c r="I20" s="177"/>
      <c r="J20" s="177"/>
      <c r="K20" s="177"/>
      <c r="L20" s="177"/>
      <c r="M20" s="177"/>
      <c r="N20" s="177"/>
      <c r="O20" s="177"/>
      <c r="P20" s="13">
        <f t="shared" si="1"/>
        <v>1.1631944444444443E-2</v>
      </c>
      <c r="Q20" s="8">
        <f t="shared" si="8"/>
        <v>1</v>
      </c>
      <c r="R20" s="22">
        <v>15</v>
      </c>
      <c r="S20" s="14">
        <f ca="1">IF(LEFT(AG20,1)="G","",IF(LEFT(P20,1)="D","",IF(H20="","",COUNTIF($T$6:T20,T20))))</f>
        <v>1</v>
      </c>
      <c r="T20" s="14" t="str">
        <f t="shared" ca="1" si="2"/>
        <v>Cranbrook School, Cranbrook, Kent</v>
      </c>
      <c r="U20" s="15" t="str">
        <f t="shared" ca="1" si="9"/>
        <v>Cranbrook School, Cranbrook, Kent1</v>
      </c>
      <c r="V20" s="14">
        <f t="shared" si="3"/>
        <v>15</v>
      </c>
      <c r="W20" s="14" t="str">
        <f t="shared" ca="1" si="10"/>
        <v/>
      </c>
      <c r="X20" s="14" t="str">
        <f>IF(Home!J20=0,"",Home!J20)</f>
        <v>The New Beacon School, Sevenoaks, Kent</v>
      </c>
      <c r="Y20" s="16" t="str">
        <f t="shared" ca="1" si="4"/>
        <v/>
      </c>
      <c r="Z20" s="16" t="str">
        <f t="shared" ca="1" si="4"/>
        <v/>
      </c>
      <c r="AA20" s="16" t="str">
        <f t="shared" ca="1" si="4"/>
        <v/>
      </c>
      <c r="AB20" s="16" t="str">
        <f t="shared" ca="1" si="4"/>
        <v/>
      </c>
      <c r="AC20" s="16" t="str">
        <f t="shared" ca="1" si="5"/>
        <v/>
      </c>
      <c r="AD20" s="14" t="str">
        <f t="shared" ca="1" si="11"/>
        <v/>
      </c>
      <c r="AE20" s="17" t="str">
        <f t="shared" ca="1" si="12"/>
        <v/>
      </c>
      <c r="AF20" s="18" t="str">
        <f t="shared" ca="1" si="13"/>
        <v/>
      </c>
      <c r="AG20" s="12">
        <v>50</v>
      </c>
      <c r="AH20" s="19">
        <v>16.45</v>
      </c>
    </row>
    <row r="21" spans="1:34" s="10" customFormat="1" ht="15" customHeight="1" x14ac:dyDescent="0.2">
      <c r="A21" s="10">
        <f t="shared" si="0"/>
        <v>16</v>
      </c>
      <c r="B21" s="173" t="str">
        <f t="shared" ca="1" si="6"/>
        <v>Aidan Moore</v>
      </c>
      <c r="C21" s="173"/>
      <c r="D21" s="173"/>
      <c r="E21" s="173"/>
      <c r="F21" s="173"/>
      <c r="G21" s="173"/>
      <c r="H21" s="177" t="str">
        <f t="shared" ca="1" si="7"/>
        <v>Tunbridge Wells grammar school for boys, Tunbridge Wells, Kent</v>
      </c>
      <c r="I21" s="177"/>
      <c r="J21" s="177"/>
      <c r="K21" s="177"/>
      <c r="L21" s="177"/>
      <c r="M21" s="177"/>
      <c r="N21" s="177"/>
      <c r="O21" s="177"/>
      <c r="P21" s="13">
        <f t="shared" si="1"/>
        <v>1.170138888888889E-2</v>
      </c>
      <c r="Q21" s="8">
        <f t="shared" si="8"/>
        <v>1</v>
      </c>
      <c r="R21" s="22">
        <v>16</v>
      </c>
      <c r="S21" s="14">
        <f ca="1">IF(LEFT(AG21,1)="G","",IF(LEFT(P21,1)="D","",IF(H21="","",COUNTIF($T$6:T21,T21))))</f>
        <v>5</v>
      </c>
      <c r="T21" s="14" t="str">
        <f t="shared" ca="1" si="2"/>
        <v>Tunbridge Wells grammar school for boys, Tunbridge Wells, Kent</v>
      </c>
      <c r="U21" s="15" t="str">
        <f t="shared" ca="1" si="9"/>
        <v>Tunbridge Wells grammar school for boys, Tunbridge Wells, Kent5</v>
      </c>
      <c r="V21" s="14">
        <f t="shared" si="3"/>
        <v>16</v>
      </c>
      <c r="W21" s="14">
        <f t="shared" ca="1" si="10"/>
        <v>4</v>
      </c>
      <c r="X21" s="14" t="str">
        <f>IF(Home!J21=0,"",Home!J21)</f>
        <v>The Skinners' School, Tunbridge Wells, Kent</v>
      </c>
      <c r="Y21" s="16">
        <f t="shared" ca="1" si="4"/>
        <v>3</v>
      </c>
      <c r="Z21" s="16">
        <f t="shared" ca="1" si="4"/>
        <v>11</v>
      </c>
      <c r="AA21" s="16">
        <f t="shared" ca="1" si="4"/>
        <v>22</v>
      </c>
      <c r="AB21" s="16">
        <f t="shared" ca="1" si="4"/>
        <v>23</v>
      </c>
      <c r="AC21" s="16">
        <f t="shared" ca="1" si="5"/>
        <v>59</v>
      </c>
      <c r="AD21" s="14">
        <f t="shared" ca="1" si="11"/>
        <v>4</v>
      </c>
      <c r="AE21" s="17">
        <f t="shared" ca="1" si="12"/>
        <v>0.02</v>
      </c>
      <c r="AF21" s="18">
        <f t="shared" ca="1" si="13"/>
        <v>4.0199999999999996</v>
      </c>
      <c r="AG21" s="12">
        <v>207</v>
      </c>
      <c r="AH21" s="19">
        <v>16.510000000000002</v>
      </c>
    </row>
    <row r="22" spans="1:34" s="10" customFormat="1" ht="15" customHeight="1" x14ac:dyDescent="0.2">
      <c r="A22" s="10">
        <f t="shared" si="0"/>
        <v>17</v>
      </c>
      <c r="B22" s="173" t="str">
        <f t="shared" ca="1" si="6"/>
        <v>Will Bachelor</v>
      </c>
      <c r="C22" s="173"/>
      <c r="D22" s="173"/>
      <c r="E22" s="173"/>
      <c r="F22" s="173"/>
      <c r="G22" s="173"/>
      <c r="H22" s="177" t="str">
        <f t="shared" ca="1" si="7"/>
        <v>The Judd School, Tonbridge, Kent</v>
      </c>
      <c r="I22" s="177"/>
      <c r="J22" s="177"/>
      <c r="K22" s="177"/>
      <c r="L22" s="177"/>
      <c r="M22" s="177"/>
      <c r="N22" s="177"/>
      <c r="O22" s="177"/>
      <c r="P22" s="13">
        <f t="shared" si="1"/>
        <v>1.1747685185185186E-2</v>
      </c>
      <c r="Q22" s="8">
        <f t="shared" si="8"/>
        <v>1</v>
      </c>
      <c r="R22" s="22">
        <v>17</v>
      </c>
      <c r="S22" s="14">
        <f ca="1">IF(LEFT(AG22,1)="G","",IF(LEFT(P22,1)="D","",IF(H22="","",COUNTIF($T$6:T22,T22))))</f>
        <v>5</v>
      </c>
      <c r="T22" s="14" t="str">
        <f t="shared" ca="1" si="2"/>
        <v>The Judd School, Tonbridge, Kent</v>
      </c>
      <c r="U22" s="15" t="str">
        <f t="shared" ca="1" si="9"/>
        <v>The Judd School, Tonbridge, Kent5</v>
      </c>
      <c r="V22" s="14">
        <f t="shared" si="3"/>
        <v>17</v>
      </c>
      <c r="W22" s="14" t="str">
        <f t="shared" ca="1" si="10"/>
        <v/>
      </c>
      <c r="X22" s="14" t="str">
        <f>IF(Home!J22=0,"",Home!J22)</f>
        <v>Tonbridge Grammar School, Tonbridge, Kent</v>
      </c>
      <c r="Y22" s="16" t="str">
        <f t="shared" ca="1" si="4"/>
        <v/>
      </c>
      <c r="Z22" s="16" t="str">
        <f t="shared" ca="1" si="4"/>
        <v/>
      </c>
      <c r="AA22" s="16" t="str">
        <f t="shared" ca="1" si="4"/>
        <v/>
      </c>
      <c r="AB22" s="16" t="str">
        <f t="shared" ca="1" si="4"/>
        <v/>
      </c>
      <c r="AC22" s="16" t="str">
        <f t="shared" ca="1" si="5"/>
        <v/>
      </c>
      <c r="AD22" s="14" t="str">
        <f t="shared" ca="1" si="11"/>
        <v/>
      </c>
      <c r="AE22" s="17" t="str">
        <f t="shared" ca="1" si="12"/>
        <v/>
      </c>
      <c r="AF22" s="18" t="str">
        <f t="shared" ca="1" si="13"/>
        <v/>
      </c>
      <c r="AG22" s="12">
        <v>160</v>
      </c>
      <c r="AH22" s="19">
        <v>16.55</v>
      </c>
    </row>
    <row r="23" spans="1:34" s="10" customFormat="1" ht="15" customHeight="1" x14ac:dyDescent="0.2">
      <c r="A23" s="10">
        <f t="shared" si="0"/>
        <v>18</v>
      </c>
      <c r="B23" s="173" t="str">
        <f t="shared" ca="1" si="6"/>
        <v>Alex Hayward</v>
      </c>
      <c r="C23" s="173"/>
      <c r="D23" s="173"/>
      <c r="E23" s="173"/>
      <c r="F23" s="173"/>
      <c r="G23" s="173"/>
      <c r="H23" s="177" t="str">
        <f t="shared" ca="1" si="7"/>
        <v>Maidstone Grammar School, Maidstone, Kent</v>
      </c>
      <c r="I23" s="177"/>
      <c r="J23" s="177"/>
      <c r="K23" s="177"/>
      <c r="L23" s="177"/>
      <c r="M23" s="177"/>
      <c r="N23" s="177"/>
      <c r="O23" s="177"/>
      <c r="P23" s="13">
        <f t="shared" si="1"/>
        <v>1.2060185185185186E-2</v>
      </c>
      <c r="Q23" s="8">
        <f t="shared" si="8"/>
        <v>1</v>
      </c>
      <c r="R23" s="22">
        <v>18</v>
      </c>
      <c r="S23" s="14">
        <f ca="1">IF(LEFT(AG23,1)="G","",IF(LEFT(P23,1)="D","",IF(H23="","",COUNTIF($T$6:T23,T23))))</f>
        <v>3</v>
      </c>
      <c r="T23" s="14" t="str">
        <f t="shared" ca="1" si="2"/>
        <v>Maidstone Grammar School, Maidstone, Kent</v>
      </c>
      <c r="U23" s="15" t="str">
        <f t="shared" ca="1" si="9"/>
        <v>Maidstone Grammar School, Maidstone, Kent3</v>
      </c>
      <c r="V23" s="14">
        <f t="shared" si="3"/>
        <v>18</v>
      </c>
      <c r="W23" s="14">
        <f t="shared" ca="1" si="10"/>
        <v>2</v>
      </c>
      <c r="X23" s="14" t="str">
        <f>IF(Home!J23=0,"",Home!J23)</f>
        <v>Tunbridge Wells grammar school for boys, Tunbridge Wells, Kent</v>
      </c>
      <c r="Y23" s="16">
        <f t="shared" ca="1" si="4"/>
        <v>6</v>
      </c>
      <c r="Z23" s="16">
        <f t="shared" ca="1" si="4"/>
        <v>9</v>
      </c>
      <c r="AA23" s="16">
        <f t="shared" ca="1" si="4"/>
        <v>10</v>
      </c>
      <c r="AB23" s="16">
        <f t="shared" ca="1" si="4"/>
        <v>13</v>
      </c>
      <c r="AC23" s="16">
        <f t="shared" ca="1" si="5"/>
        <v>38</v>
      </c>
      <c r="AD23" s="14">
        <f t="shared" ca="1" si="11"/>
        <v>2</v>
      </c>
      <c r="AE23" s="17">
        <f t="shared" ca="1" si="12"/>
        <v>0.05</v>
      </c>
      <c r="AF23" s="18">
        <f t="shared" ca="1" si="13"/>
        <v>2.0499999999999998</v>
      </c>
      <c r="AG23" s="12">
        <v>135</v>
      </c>
      <c r="AH23" s="19">
        <v>17.22</v>
      </c>
    </row>
    <row r="24" spans="1:34" s="10" customFormat="1" ht="15" customHeight="1" x14ac:dyDescent="0.2">
      <c r="A24" s="10">
        <f t="shared" si="0"/>
        <v>19</v>
      </c>
      <c r="B24" s="173" t="str">
        <f t="shared" ca="1" si="6"/>
        <v>Arthur Goodwin</v>
      </c>
      <c r="C24" s="173"/>
      <c r="D24" s="173"/>
      <c r="E24" s="173"/>
      <c r="F24" s="173"/>
      <c r="G24" s="173"/>
      <c r="H24" s="177" t="str">
        <f t="shared" ca="1" si="7"/>
        <v>Sevenoaks School, Sevenoaks, Kent</v>
      </c>
      <c r="I24" s="177"/>
      <c r="J24" s="177"/>
      <c r="K24" s="177"/>
      <c r="L24" s="177"/>
      <c r="M24" s="177"/>
      <c r="N24" s="177"/>
      <c r="O24" s="177"/>
      <c r="P24" s="13">
        <f t="shared" si="1"/>
        <v>1.2222222222222223E-2</v>
      </c>
      <c r="Q24" s="8">
        <f t="shared" si="8"/>
        <v>1</v>
      </c>
      <c r="R24" s="22">
        <v>19</v>
      </c>
      <c r="S24" s="14">
        <f ca="1">IF(LEFT(AG24,1)="G","",IF(LEFT(P24,1)="D","",IF(H24="","",COUNTIF($T$6:T24,T24))))</f>
        <v>2</v>
      </c>
      <c r="T24" s="14" t="str">
        <f t="shared" ca="1" si="2"/>
        <v>Sevenoaks School, Sevenoaks, Kent</v>
      </c>
      <c r="U24" s="15" t="str">
        <f t="shared" ca="1" si="9"/>
        <v>Sevenoaks School, Sevenoaks, Kent2</v>
      </c>
      <c r="V24" s="14">
        <f t="shared" si="3"/>
        <v>19</v>
      </c>
      <c r="W24" s="14" t="str">
        <f t="shared" ca="1" si="10"/>
        <v/>
      </c>
      <c r="X24" s="14" t="str">
        <f>IF(Home!J24=0,"",Home!J24)</f>
        <v>Walthamstow Hall, Sevenoaks, Kent</v>
      </c>
      <c r="Y24" s="16" t="str">
        <f t="shared" ca="1" si="4"/>
        <v/>
      </c>
      <c r="Z24" s="16" t="str">
        <f t="shared" ca="1" si="4"/>
        <v/>
      </c>
      <c r="AA24" s="16" t="str">
        <f t="shared" ca="1" si="4"/>
        <v/>
      </c>
      <c r="AB24" s="16" t="str">
        <f t="shared" ca="1" si="4"/>
        <v/>
      </c>
      <c r="AC24" s="16" t="str">
        <f t="shared" ca="1" si="5"/>
        <v/>
      </c>
      <c r="AD24" s="14" t="str">
        <f t="shared" ca="1" si="11"/>
        <v/>
      </c>
      <c r="AE24" s="17" t="str">
        <f t="shared" ca="1" si="12"/>
        <v/>
      </c>
      <c r="AF24" s="18" t="str">
        <f t="shared" ca="1" si="13"/>
        <v/>
      </c>
      <c r="AG24" s="12">
        <v>149</v>
      </c>
      <c r="AH24" s="19">
        <v>17.36</v>
      </c>
    </row>
    <row r="25" spans="1:34" s="10" customFormat="1" ht="15" customHeight="1" x14ac:dyDescent="0.2">
      <c r="A25" s="10">
        <f t="shared" si="0"/>
        <v>20</v>
      </c>
      <c r="B25" s="173" t="str">
        <f t="shared" ca="1" si="6"/>
        <v>Indianna Pedder</v>
      </c>
      <c r="C25" s="173"/>
      <c r="D25" s="173"/>
      <c r="E25" s="173"/>
      <c r="F25" s="173"/>
      <c r="G25" s="173"/>
      <c r="H25" s="177" t="str">
        <f t="shared" ca="1" si="7"/>
        <v>Maidstone Grammar School, Maidstone, Kent</v>
      </c>
      <c r="I25" s="177"/>
      <c r="J25" s="177"/>
      <c r="K25" s="177"/>
      <c r="L25" s="177"/>
      <c r="M25" s="177"/>
      <c r="N25" s="177"/>
      <c r="O25" s="177"/>
      <c r="P25" s="13">
        <f t="shared" si="1"/>
        <v>1.2314814814814817E-2</v>
      </c>
      <c r="Q25" s="8">
        <f t="shared" si="8"/>
        <v>1</v>
      </c>
      <c r="R25" s="22">
        <v>20</v>
      </c>
      <c r="S25" s="14">
        <f ca="1">IF(LEFT(AG25,1)="G","",IF(LEFT(P25,1)="D","",IF(H25="","",COUNTIF($T$6:T25,T25))))</f>
        <v>4</v>
      </c>
      <c r="T25" s="14" t="str">
        <f t="shared" ca="1" si="2"/>
        <v>Maidstone Grammar School, Maidstone, Kent</v>
      </c>
      <c r="U25" s="15" t="str">
        <f t="shared" ca="1" si="9"/>
        <v>Maidstone Grammar School, Maidstone, Kent4</v>
      </c>
      <c r="V25" s="14">
        <f t="shared" si="3"/>
        <v>20</v>
      </c>
      <c r="W25" s="14" t="str">
        <f t="shared" ca="1" si="10"/>
        <v/>
      </c>
      <c r="X25" s="14" t="str">
        <f>IF(Home!J25=0,"",Home!J25)</f>
        <v>Weald of Kent Grammar School, Tonbridge, Kent</v>
      </c>
      <c r="Y25" s="16" t="str">
        <f t="shared" ca="1" si="4"/>
        <v/>
      </c>
      <c r="Z25" s="16" t="str">
        <f t="shared" ca="1" si="4"/>
        <v/>
      </c>
      <c r="AA25" s="16" t="str">
        <f t="shared" ca="1" si="4"/>
        <v/>
      </c>
      <c r="AB25" s="16" t="str">
        <f t="shared" ca="1" si="4"/>
        <v/>
      </c>
      <c r="AC25" s="16" t="str">
        <f t="shared" ca="1" si="5"/>
        <v/>
      </c>
      <c r="AD25" s="14" t="str">
        <f t="shared" ca="1" si="11"/>
        <v/>
      </c>
      <c r="AE25" s="17" t="str">
        <f t="shared" ca="1" si="12"/>
        <v/>
      </c>
      <c r="AF25" s="18" t="str">
        <f t="shared" ca="1" si="13"/>
        <v/>
      </c>
      <c r="AG25" s="12">
        <v>136</v>
      </c>
      <c r="AH25" s="19">
        <v>17.440000000000001</v>
      </c>
    </row>
    <row r="26" spans="1:34" s="10" customFormat="1" ht="15" customHeight="1" x14ac:dyDescent="0.2">
      <c r="A26" s="10">
        <f t="shared" si="0"/>
        <v>21</v>
      </c>
      <c r="B26" s="173" t="str">
        <f t="shared" ca="1" si="6"/>
        <v>Alfie Parker</v>
      </c>
      <c r="C26" s="173"/>
      <c r="D26" s="173"/>
      <c r="E26" s="173"/>
      <c r="F26" s="173"/>
      <c r="G26" s="173"/>
      <c r="H26" s="177" t="str">
        <f t="shared" ca="1" si="7"/>
        <v>Kent College (Canterbury), Canterbury, Kent</v>
      </c>
      <c r="I26" s="177"/>
      <c r="J26" s="177"/>
      <c r="K26" s="177"/>
      <c r="L26" s="177"/>
      <c r="M26" s="177"/>
      <c r="N26" s="177"/>
      <c r="O26" s="177"/>
      <c r="P26" s="13">
        <f t="shared" si="1"/>
        <v>1.2326388888888888E-2</v>
      </c>
      <c r="Q26" s="8">
        <f t="shared" si="8"/>
        <v>1</v>
      </c>
      <c r="R26" s="22">
        <v>21</v>
      </c>
      <c r="S26" s="14">
        <f ca="1">IF(LEFT(AG26,1)="G","",IF(LEFT(P26,1)="D","",IF(H26="","",COUNTIF($T$6:T26,T26))))</f>
        <v>1</v>
      </c>
      <c r="T26" s="14" t="str">
        <f t="shared" ca="1" si="2"/>
        <v>Kent College (Canterbury), Canterbury, Kent</v>
      </c>
      <c r="U26" s="15" t="str">
        <f t="shared" ca="1" si="9"/>
        <v>Kent College (Canterbury), Canterbury, Kent1</v>
      </c>
      <c r="V26" s="14">
        <f t="shared" si="3"/>
        <v>21</v>
      </c>
      <c r="W26" s="14" t="str">
        <f t="shared" ca="1" si="10"/>
        <v/>
      </c>
      <c r="X26" s="14" t="str">
        <f>IF(Home!J26=0,"",Home!J26)</f>
        <v>Yardley Court, Tonbridge, Kent</v>
      </c>
      <c r="Y26" s="16" t="str">
        <f t="shared" ref="Y26:AB45" ca="1" si="14">IFERROR(VLOOKUP(CONCATENATE($X26,Y$5),$U$6:$V$255,2,0),"")</f>
        <v/>
      </c>
      <c r="Z26" s="16" t="str">
        <f t="shared" ca="1" si="14"/>
        <v/>
      </c>
      <c r="AA26" s="16" t="str">
        <f t="shared" ca="1" si="14"/>
        <v/>
      </c>
      <c r="AB26" s="16" t="str">
        <f t="shared" ca="1" si="14"/>
        <v/>
      </c>
      <c r="AC26" s="16" t="str">
        <f t="shared" ca="1" si="5"/>
        <v/>
      </c>
      <c r="AD26" s="14" t="str">
        <f t="shared" ca="1" si="11"/>
        <v/>
      </c>
      <c r="AE26" s="17" t="str">
        <f t="shared" ca="1" si="12"/>
        <v/>
      </c>
      <c r="AF26" s="18" t="str">
        <f t="shared" ca="1" si="13"/>
        <v/>
      </c>
      <c r="AG26" s="12">
        <v>97</v>
      </c>
      <c r="AH26" s="19">
        <v>17.45</v>
      </c>
    </row>
    <row r="27" spans="1:34" s="10" customFormat="1" ht="15" customHeight="1" x14ac:dyDescent="0.2">
      <c r="A27" s="10">
        <f t="shared" si="0"/>
        <v>22</v>
      </c>
      <c r="B27" s="173" t="str">
        <f t="shared" ca="1" si="6"/>
        <v>Oscar Graffin</v>
      </c>
      <c r="C27" s="173"/>
      <c r="D27" s="173"/>
      <c r="E27" s="173"/>
      <c r="F27" s="173"/>
      <c r="G27" s="173"/>
      <c r="H27" s="177" t="str">
        <f t="shared" ca="1" si="7"/>
        <v>The Skinners' School, Tunbridge Wells, Kent</v>
      </c>
      <c r="I27" s="177"/>
      <c r="J27" s="177"/>
      <c r="K27" s="177"/>
      <c r="L27" s="177"/>
      <c r="M27" s="177"/>
      <c r="N27" s="177"/>
      <c r="O27" s="177"/>
      <c r="P27" s="13">
        <f t="shared" si="1"/>
        <v>1.2361111111111111E-2</v>
      </c>
      <c r="Q27" s="8">
        <f t="shared" si="8"/>
        <v>1</v>
      </c>
      <c r="R27" s="22">
        <v>22</v>
      </c>
      <c r="S27" s="14">
        <f ca="1">IF(LEFT(AG27,1)="G","",IF(LEFT(P27,1)="D","",IF(H27="","",COUNTIF($T$6:T27,T27))))</f>
        <v>3</v>
      </c>
      <c r="T27" s="14" t="str">
        <f t="shared" ca="1" si="2"/>
        <v>The Skinners' School, Tunbridge Wells, Kent</v>
      </c>
      <c r="U27" s="15" t="str">
        <f t="shared" ca="1" si="9"/>
        <v>The Skinners' School, Tunbridge Wells, Kent3</v>
      </c>
      <c r="V27" s="14">
        <f t="shared" si="3"/>
        <v>22</v>
      </c>
      <c r="W27" s="14" t="str">
        <f t="shared" ca="1" si="10"/>
        <v/>
      </c>
      <c r="X27" s="14" t="str">
        <f>IF(Home!J27=0,"",Home!J27)</f>
        <v/>
      </c>
      <c r="Y27" s="16" t="str">
        <f t="shared" ca="1" si="14"/>
        <v/>
      </c>
      <c r="Z27" s="16" t="str">
        <f t="shared" ca="1" si="14"/>
        <v/>
      </c>
      <c r="AA27" s="16" t="str">
        <f t="shared" ca="1" si="14"/>
        <v/>
      </c>
      <c r="AB27" s="16" t="str">
        <f t="shared" ca="1" si="14"/>
        <v/>
      </c>
      <c r="AC27" s="16" t="str">
        <f t="shared" ca="1" si="5"/>
        <v/>
      </c>
      <c r="AD27" s="14" t="str">
        <f t="shared" ca="1" si="11"/>
        <v/>
      </c>
      <c r="AE27" s="17" t="str">
        <f t="shared" ca="1" si="12"/>
        <v/>
      </c>
      <c r="AF27" s="18" t="str">
        <f t="shared" ca="1" si="13"/>
        <v/>
      </c>
      <c r="AG27" s="12">
        <v>188</v>
      </c>
      <c r="AH27" s="19">
        <v>17.48</v>
      </c>
    </row>
    <row r="28" spans="1:34" s="10" customFormat="1" ht="15" customHeight="1" x14ac:dyDescent="0.2">
      <c r="A28" s="10">
        <f t="shared" si="0"/>
        <v>23</v>
      </c>
      <c r="B28" s="173" t="str">
        <f t="shared" ca="1" si="6"/>
        <v>Thomas Benson</v>
      </c>
      <c r="C28" s="173"/>
      <c r="D28" s="173"/>
      <c r="E28" s="173"/>
      <c r="F28" s="173"/>
      <c r="G28" s="173"/>
      <c r="H28" s="177" t="str">
        <f t="shared" ca="1" si="7"/>
        <v>The Skinners' School, Tunbridge Wells, Kent</v>
      </c>
      <c r="I28" s="177"/>
      <c r="J28" s="177"/>
      <c r="K28" s="177"/>
      <c r="L28" s="177"/>
      <c r="M28" s="177"/>
      <c r="N28" s="177"/>
      <c r="O28" s="177"/>
      <c r="P28" s="13">
        <f t="shared" si="1"/>
        <v>1.2465277777777778E-2</v>
      </c>
      <c r="Q28" s="8">
        <f t="shared" si="8"/>
        <v>1</v>
      </c>
      <c r="R28" s="22">
        <v>23</v>
      </c>
      <c r="S28" s="14">
        <f ca="1">IF(LEFT(AG28,1)="G","",IF(LEFT(P28,1)="D","",IF(H28="","",COUNTIF($T$6:T28,T28))))</f>
        <v>4</v>
      </c>
      <c r="T28" s="14" t="str">
        <f t="shared" ca="1" si="2"/>
        <v>The Skinners' School, Tunbridge Wells, Kent</v>
      </c>
      <c r="U28" s="15" t="str">
        <f t="shared" ca="1" si="9"/>
        <v>The Skinners' School, Tunbridge Wells, Kent4</v>
      </c>
      <c r="V28" s="14">
        <f t="shared" si="3"/>
        <v>23</v>
      </c>
      <c r="W28" s="14" t="str">
        <f t="shared" ca="1" si="10"/>
        <v/>
      </c>
      <c r="X28" s="14" t="str">
        <f>IF(Home!J28=0,"",Home!J28)</f>
        <v/>
      </c>
      <c r="Y28" s="16" t="str">
        <f t="shared" ca="1" si="14"/>
        <v/>
      </c>
      <c r="Z28" s="16" t="str">
        <f t="shared" ca="1" si="14"/>
        <v/>
      </c>
      <c r="AA28" s="16" t="str">
        <f t="shared" ca="1" si="14"/>
        <v/>
      </c>
      <c r="AB28" s="16" t="str">
        <f t="shared" ca="1" si="14"/>
        <v/>
      </c>
      <c r="AC28" s="16" t="str">
        <f t="shared" ca="1" si="5"/>
        <v/>
      </c>
      <c r="AD28" s="14" t="str">
        <f t="shared" ca="1" si="11"/>
        <v/>
      </c>
      <c r="AE28" s="17" t="str">
        <f t="shared" ca="1" si="12"/>
        <v/>
      </c>
      <c r="AF28" s="18" t="str">
        <f t="shared" ca="1" si="13"/>
        <v/>
      </c>
      <c r="AG28" s="12">
        <v>189</v>
      </c>
      <c r="AH28" s="19">
        <v>17.57</v>
      </c>
    </row>
    <row r="29" spans="1:34" s="10" customFormat="1" ht="15" customHeight="1" x14ac:dyDescent="0.2">
      <c r="A29" s="10">
        <f t="shared" si="0"/>
        <v>24</v>
      </c>
      <c r="B29" s="173" t="str">
        <f t="shared" ca="1" si="6"/>
        <v>Josh Greeves</v>
      </c>
      <c r="C29" s="173"/>
      <c r="D29" s="173"/>
      <c r="E29" s="173"/>
      <c r="F29" s="173"/>
      <c r="G29" s="173"/>
      <c r="H29" s="177" t="str">
        <f t="shared" ca="1" si="7"/>
        <v>The Judd School, Tonbridge, Kent</v>
      </c>
      <c r="I29" s="177"/>
      <c r="J29" s="177"/>
      <c r="K29" s="177"/>
      <c r="L29" s="177"/>
      <c r="M29" s="177"/>
      <c r="N29" s="177"/>
      <c r="O29" s="177"/>
      <c r="P29" s="13">
        <f t="shared" si="1"/>
        <v>1.2592592592592589E-2</v>
      </c>
      <c r="Q29" s="8">
        <f t="shared" si="8"/>
        <v>1</v>
      </c>
      <c r="R29" s="22">
        <v>24</v>
      </c>
      <c r="S29" s="14">
        <f ca="1">IF(LEFT(AG29,1)="G","",IF(LEFT(P29,1)="D","",IF(H29="","",COUNTIF($T$6:T29,T29))))</f>
        <v>6</v>
      </c>
      <c r="T29" s="14" t="str">
        <f t="shared" ca="1" si="2"/>
        <v>The Judd School, Tonbridge, Kent</v>
      </c>
      <c r="U29" s="15" t="str">
        <f t="shared" ca="1" si="9"/>
        <v>The Judd School, Tonbridge, Kent6</v>
      </c>
      <c r="V29" s="14">
        <f t="shared" si="3"/>
        <v>24</v>
      </c>
      <c r="W29" s="14" t="str">
        <f t="shared" ca="1" si="10"/>
        <v/>
      </c>
      <c r="X29" s="14" t="str">
        <f>IF(Home!J29=0,"",Home!J29)</f>
        <v/>
      </c>
      <c r="Y29" s="16" t="str">
        <f t="shared" ca="1" si="14"/>
        <v/>
      </c>
      <c r="Z29" s="16" t="str">
        <f t="shared" ca="1" si="14"/>
        <v/>
      </c>
      <c r="AA29" s="16" t="str">
        <f t="shared" ca="1" si="14"/>
        <v/>
      </c>
      <c r="AB29" s="16" t="str">
        <f t="shared" ca="1" si="14"/>
        <v/>
      </c>
      <c r="AC29" s="16" t="str">
        <f t="shared" ca="1" si="5"/>
        <v/>
      </c>
      <c r="AD29" s="14" t="str">
        <f t="shared" ca="1" si="11"/>
        <v/>
      </c>
      <c r="AE29" s="17" t="str">
        <f t="shared" ca="1" si="12"/>
        <v/>
      </c>
      <c r="AF29" s="18" t="str">
        <f t="shared" ca="1" si="13"/>
        <v/>
      </c>
      <c r="AG29" s="12">
        <v>162</v>
      </c>
      <c r="AH29" s="19">
        <v>18.079999999999998</v>
      </c>
    </row>
    <row r="30" spans="1:34" s="10" customFormat="1" ht="15" customHeight="1" x14ac:dyDescent="0.2">
      <c r="A30" s="10">
        <f t="shared" si="0"/>
        <v>25</v>
      </c>
      <c r="B30" s="173" t="str">
        <f t="shared" ca="1" si="6"/>
        <v>Ared Ulqini</v>
      </c>
      <c r="C30" s="173"/>
      <c r="D30" s="173"/>
      <c r="E30" s="173"/>
      <c r="F30" s="173"/>
      <c r="G30" s="173"/>
      <c r="H30" s="177" t="str">
        <f t="shared" ca="1" si="7"/>
        <v>Dartford Grammar School, Dartford, Kent</v>
      </c>
      <c r="I30" s="177"/>
      <c r="J30" s="177"/>
      <c r="K30" s="177"/>
      <c r="L30" s="177"/>
      <c r="M30" s="177"/>
      <c r="N30" s="177"/>
      <c r="O30" s="177"/>
      <c r="P30" s="13">
        <f t="shared" si="1"/>
        <v>1.2638888888888889E-2</v>
      </c>
      <c r="Q30" s="8">
        <f t="shared" si="8"/>
        <v>1</v>
      </c>
      <c r="R30" s="22">
        <v>25</v>
      </c>
      <c r="S30" s="14">
        <f ca="1">IF(LEFT(AG30,1)="G","",IF(LEFT(P30,1)="D","",IF(H30="","",COUNTIF($T$6:T30,T30))))</f>
        <v>1</v>
      </c>
      <c r="T30" s="14" t="str">
        <f t="shared" ca="1" si="2"/>
        <v>Dartford Grammar School, Dartford, Kent</v>
      </c>
      <c r="U30" s="15" t="str">
        <f t="shared" ca="1" si="9"/>
        <v>Dartford Grammar School, Dartford, Kent1</v>
      </c>
      <c r="V30" s="14">
        <f t="shared" si="3"/>
        <v>25</v>
      </c>
      <c r="W30" s="14" t="str">
        <f t="shared" ca="1" si="10"/>
        <v/>
      </c>
      <c r="X30" s="14" t="str">
        <f>IF(Home!J30=0,"",Home!J30)</f>
        <v/>
      </c>
      <c r="Y30" s="16" t="str">
        <f t="shared" ca="1" si="14"/>
        <v/>
      </c>
      <c r="Z30" s="16" t="str">
        <f t="shared" ca="1" si="14"/>
        <v/>
      </c>
      <c r="AA30" s="16" t="str">
        <f t="shared" ca="1" si="14"/>
        <v/>
      </c>
      <c r="AB30" s="16" t="str">
        <f t="shared" ca="1" si="14"/>
        <v/>
      </c>
      <c r="AC30" s="16" t="str">
        <f t="shared" ca="1" si="5"/>
        <v/>
      </c>
      <c r="AD30" s="14" t="str">
        <f t="shared" ca="1" si="11"/>
        <v/>
      </c>
      <c r="AE30" s="17" t="str">
        <f t="shared" ca="1" si="12"/>
        <v/>
      </c>
      <c r="AF30" s="18" t="str">
        <f t="shared" ca="1" si="13"/>
        <v/>
      </c>
      <c r="AG30" s="12">
        <v>73</v>
      </c>
      <c r="AH30" s="19">
        <v>18.12</v>
      </c>
    </row>
    <row r="31" spans="1:34" s="10" customFormat="1" ht="15" customHeight="1" x14ac:dyDescent="0.2">
      <c r="A31" s="10">
        <f t="shared" si="0"/>
        <v>26</v>
      </c>
      <c r="B31" s="173" t="str">
        <f t="shared" ca="1" si="6"/>
        <v>Henry Lancaster</v>
      </c>
      <c r="C31" s="173"/>
      <c r="D31" s="173"/>
      <c r="E31" s="173"/>
      <c r="F31" s="173"/>
      <c r="G31" s="173"/>
      <c r="H31" s="177" t="str">
        <f t="shared" ca="1" si="7"/>
        <v>The Skinners' School, Tunbridge Wells, Kent</v>
      </c>
      <c r="I31" s="177"/>
      <c r="J31" s="177"/>
      <c r="K31" s="177"/>
      <c r="L31" s="177"/>
      <c r="M31" s="177"/>
      <c r="N31" s="177"/>
      <c r="O31" s="177"/>
      <c r="P31" s="13">
        <f t="shared" si="1"/>
        <v>1.2662037037037038E-2</v>
      </c>
      <c r="Q31" s="8">
        <f t="shared" si="8"/>
        <v>1</v>
      </c>
      <c r="R31" s="22">
        <v>26</v>
      </c>
      <c r="S31" s="14">
        <f ca="1">IF(LEFT(AG31,1)="G","",IF(LEFT(P31,1)="D","",IF(H31="","",COUNTIF($T$6:T31,T31))))</f>
        <v>5</v>
      </c>
      <c r="T31" s="14" t="str">
        <f t="shared" ca="1" si="2"/>
        <v>The Skinners' School, Tunbridge Wells, Kent</v>
      </c>
      <c r="U31" s="15" t="str">
        <f t="shared" ca="1" si="9"/>
        <v>The Skinners' School, Tunbridge Wells, Kent5</v>
      </c>
      <c r="V31" s="14">
        <f t="shared" si="3"/>
        <v>26</v>
      </c>
      <c r="W31" s="14" t="str">
        <f t="shared" ca="1" si="10"/>
        <v/>
      </c>
      <c r="X31" s="14" t="str">
        <f>IF(Home!J31=0,"",Home!J31)</f>
        <v/>
      </c>
      <c r="Y31" s="16" t="str">
        <f t="shared" ca="1" si="14"/>
        <v/>
      </c>
      <c r="Z31" s="16" t="str">
        <f t="shared" ca="1" si="14"/>
        <v/>
      </c>
      <c r="AA31" s="16" t="str">
        <f t="shared" ca="1" si="14"/>
        <v/>
      </c>
      <c r="AB31" s="16" t="str">
        <f t="shared" ca="1" si="14"/>
        <v/>
      </c>
      <c r="AC31" s="16" t="str">
        <f t="shared" ca="1" si="5"/>
        <v/>
      </c>
      <c r="AD31" s="14" t="str">
        <f t="shared" ca="1" si="11"/>
        <v/>
      </c>
      <c r="AE31" s="17" t="str">
        <f t="shared" ca="1" si="12"/>
        <v/>
      </c>
      <c r="AF31" s="18" t="str">
        <f t="shared" ca="1" si="13"/>
        <v/>
      </c>
      <c r="AG31" s="12">
        <v>184</v>
      </c>
      <c r="AH31" s="19">
        <v>18.14</v>
      </c>
    </row>
    <row r="32" spans="1:34" s="10" customFormat="1" ht="15" customHeight="1" x14ac:dyDescent="0.2">
      <c r="A32" s="10">
        <f t="shared" si="0"/>
        <v>27</v>
      </c>
      <c r="B32" s="173" t="str">
        <f t="shared" ca="1" si="6"/>
        <v>Sam Benson</v>
      </c>
      <c r="C32" s="173"/>
      <c r="D32" s="173"/>
      <c r="E32" s="173"/>
      <c r="F32" s="173"/>
      <c r="G32" s="173"/>
      <c r="H32" s="177" t="str">
        <f t="shared" ca="1" si="7"/>
        <v>Kent College (Canterbury), Canterbury, Kent</v>
      </c>
      <c r="I32" s="177"/>
      <c r="J32" s="177"/>
      <c r="K32" s="177"/>
      <c r="L32" s="177"/>
      <c r="M32" s="177"/>
      <c r="N32" s="177"/>
      <c r="O32" s="177"/>
      <c r="P32" s="13">
        <f t="shared" si="1"/>
        <v>1.2696759259259262E-2</v>
      </c>
      <c r="Q32" s="8">
        <f t="shared" si="8"/>
        <v>1</v>
      </c>
      <c r="R32" s="22">
        <v>27</v>
      </c>
      <c r="S32" s="14">
        <f ca="1">IF(LEFT(AG32,1)="G","",IF(LEFT(P32,1)="D","",IF(H32="","",COUNTIF($T$6:T32,T32))))</f>
        <v>2</v>
      </c>
      <c r="T32" s="14" t="str">
        <f t="shared" ca="1" si="2"/>
        <v>Kent College (Canterbury), Canterbury, Kent</v>
      </c>
      <c r="U32" s="15" t="str">
        <f t="shared" ca="1" si="9"/>
        <v>Kent College (Canterbury), Canterbury, Kent2</v>
      </c>
      <c r="V32" s="14">
        <f t="shared" si="3"/>
        <v>27</v>
      </c>
      <c r="W32" s="14" t="str">
        <f t="shared" ca="1" si="10"/>
        <v/>
      </c>
      <c r="X32" s="14" t="str">
        <f>IF(Home!J32=0,"",Home!J32)</f>
        <v/>
      </c>
      <c r="Y32" s="16" t="str">
        <f t="shared" ca="1" si="14"/>
        <v/>
      </c>
      <c r="Z32" s="16" t="str">
        <f t="shared" ca="1" si="14"/>
        <v/>
      </c>
      <c r="AA32" s="16" t="str">
        <f t="shared" ca="1" si="14"/>
        <v/>
      </c>
      <c r="AB32" s="16" t="str">
        <f t="shared" ca="1" si="14"/>
        <v/>
      </c>
      <c r="AC32" s="16" t="str">
        <f t="shared" ca="1" si="5"/>
        <v/>
      </c>
      <c r="AD32" s="14" t="str">
        <f t="shared" ca="1" si="11"/>
        <v/>
      </c>
      <c r="AE32" s="17" t="str">
        <f t="shared" ca="1" si="12"/>
        <v/>
      </c>
      <c r="AF32" s="18" t="str">
        <f t="shared" ca="1" si="13"/>
        <v/>
      </c>
      <c r="AG32" s="12">
        <v>98</v>
      </c>
      <c r="AH32" s="19">
        <v>18.170000000000002</v>
      </c>
    </row>
    <row r="33" spans="1:34" s="10" customFormat="1" ht="15" customHeight="1" x14ac:dyDescent="0.2">
      <c r="A33" s="10">
        <f t="shared" si="0"/>
        <v>28</v>
      </c>
      <c r="B33" s="173" t="str">
        <f t="shared" ca="1" si="6"/>
        <v>Austin Fulton</v>
      </c>
      <c r="C33" s="173"/>
      <c r="D33" s="173"/>
      <c r="E33" s="173"/>
      <c r="F33" s="173"/>
      <c r="G33" s="173"/>
      <c r="H33" s="177" t="str">
        <f t="shared" ca="1" si="7"/>
        <v>Chislehurst and Sidcup Grammar School, Sidcup, Kent</v>
      </c>
      <c r="I33" s="177"/>
      <c r="J33" s="177"/>
      <c r="K33" s="177"/>
      <c r="L33" s="177"/>
      <c r="M33" s="177"/>
      <c r="N33" s="177"/>
      <c r="O33" s="177"/>
      <c r="P33" s="13">
        <f t="shared" si="1"/>
        <v>1.2743055555555556E-2</v>
      </c>
      <c r="Q33" s="8">
        <f t="shared" si="8"/>
        <v>1</v>
      </c>
      <c r="R33" s="22">
        <v>28</v>
      </c>
      <c r="S33" s="14">
        <f ca="1">IF(LEFT(AG33,1)="G","",IF(LEFT(P33,1)="D","",IF(H33="","",COUNTIF($T$6:T33,T33))))</f>
        <v>2</v>
      </c>
      <c r="T33" s="14" t="str">
        <f t="shared" ca="1" si="2"/>
        <v>Chislehurst and Sidcup Grammar School, Sidcup, Kent</v>
      </c>
      <c r="U33" s="15" t="str">
        <f t="shared" ca="1" si="9"/>
        <v>Chislehurst and Sidcup Grammar School, Sidcup, Kent2</v>
      </c>
      <c r="V33" s="14">
        <f t="shared" si="3"/>
        <v>28</v>
      </c>
      <c r="W33" s="14" t="str">
        <f t="shared" ca="1" si="10"/>
        <v/>
      </c>
      <c r="X33" s="14" t="str">
        <f>IF(Home!J33=0,"",Home!J33)</f>
        <v/>
      </c>
      <c r="Y33" s="16" t="str">
        <f t="shared" ca="1" si="14"/>
        <v/>
      </c>
      <c r="Z33" s="16" t="str">
        <f t="shared" ca="1" si="14"/>
        <v/>
      </c>
      <c r="AA33" s="16" t="str">
        <f t="shared" ca="1" si="14"/>
        <v/>
      </c>
      <c r="AB33" s="16" t="str">
        <f t="shared" ca="1" si="14"/>
        <v/>
      </c>
      <c r="AC33" s="16" t="str">
        <f t="shared" ca="1" si="5"/>
        <v/>
      </c>
      <c r="AD33" s="14" t="str">
        <f t="shared" ca="1" si="11"/>
        <v/>
      </c>
      <c r="AE33" s="17" t="str">
        <f t="shared" ca="1" si="12"/>
        <v/>
      </c>
      <c r="AF33" s="18" t="str">
        <f t="shared" ca="1" si="13"/>
        <v/>
      </c>
      <c r="AG33" s="12">
        <v>41</v>
      </c>
      <c r="AH33" s="19">
        <v>18.21</v>
      </c>
    </row>
    <row r="34" spans="1:34" s="10" customFormat="1" ht="15" customHeight="1" x14ac:dyDescent="0.2">
      <c r="A34" s="10">
        <f t="shared" si="0"/>
        <v>29</v>
      </c>
      <c r="B34" s="173" t="str">
        <f t="shared" ca="1" si="6"/>
        <v>Lewis Buer</v>
      </c>
      <c r="C34" s="173"/>
      <c r="D34" s="173"/>
      <c r="E34" s="173"/>
      <c r="F34" s="173"/>
      <c r="G34" s="173"/>
      <c r="H34" s="177" t="str">
        <f t="shared" ca="1" si="7"/>
        <v>The Skinners' School, Tunbridge Wells, Kent</v>
      </c>
      <c r="I34" s="177"/>
      <c r="J34" s="177"/>
      <c r="K34" s="177"/>
      <c r="L34" s="177"/>
      <c r="M34" s="177"/>
      <c r="N34" s="177"/>
      <c r="O34" s="177"/>
      <c r="P34" s="13">
        <f t="shared" si="1"/>
        <v>1.275462962962963E-2</v>
      </c>
      <c r="Q34" s="8">
        <f t="shared" si="8"/>
        <v>1</v>
      </c>
      <c r="R34" s="22">
        <v>29</v>
      </c>
      <c r="S34" s="14">
        <f ca="1">IF(LEFT(AG34,1)="G","",IF(LEFT(P34,1)="D","",IF(H34="","",COUNTIF($T$6:T34,T34))))</f>
        <v>6</v>
      </c>
      <c r="T34" s="14" t="str">
        <f t="shared" ca="1" si="2"/>
        <v>The Skinners' School, Tunbridge Wells, Kent</v>
      </c>
      <c r="U34" s="15" t="str">
        <f t="shared" ca="1" si="9"/>
        <v>The Skinners' School, Tunbridge Wells, Kent6</v>
      </c>
      <c r="V34" s="14">
        <f t="shared" si="3"/>
        <v>29</v>
      </c>
      <c r="W34" s="14" t="str">
        <f t="shared" ca="1" si="10"/>
        <v/>
      </c>
      <c r="X34" s="14" t="str">
        <f>IF(Home!J34=0,"",Home!J34)</f>
        <v/>
      </c>
      <c r="Y34" s="16" t="str">
        <f t="shared" ca="1" si="14"/>
        <v/>
      </c>
      <c r="Z34" s="16" t="str">
        <f t="shared" ca="1" si="14"/>
        <v/>
      </c>
      <c r="AA34" s="16" t="str">
        <f t="shared" ca="1" si="14"/>
        <v/>
      </c>
      <c r="AB34" s="16" t="str">
        <f t="shared" ca="1" si="14"/>
        <v/>
      </c>
      <c r="AC34" s="16" t="str">
        <f t="shared" ca="1" si="5"/>
        <v/>
      </c>
      <c r="AD34" s="14" t="str">
        <f t="shared" ca="1" si="11"/>
        <v/>
      </c>
      <c r="AE34" s="17" t="str">
        <f t="shared" ca="1" si="12"/>
        <v/>
      </c>
      <c r="AF34" s="18" t="str">
        <f t="shared" ca="1" si="13"/>
        <v/>
      </c>
      <c r="AG34" s="12">
        <v>192</v>
      </c>
      <c r="AH34" s="19">
        <v>18.22</v>
      </c>
    </row>
    <row r="35" spans="1:34" s="10" customFormat="1" ht="15" customHeight="1" x14ac:dyDescent="0.2">
      <c r="A35" s="10">
        <f t="shared" si="0"/>
        <v>30</v>
      </c>
      <c r="B35" s="173" t="str">
        <f t="shared" ca="1" si="6"/>
        <v>William Loxley</v>
      </c>
      <c r="C35" s="173"/>
      <c r="D35" s="173"/>
      <c r="E35" s="173"/>
      <c r="F35" s="173"/>
      <c r="G35" s="173"/>
      <c r="H35" s="177" t="str">
        <f t="shared" ca="1" si="7"/>
        <v>Chislehurst and Sidcup Grammar School, Sidcup, Kent</v>
      </c>
      <c r="I35" s="177"/>
      <c r="J35" s="177"/>
      <c r="K35" s="177"/>
      <c r="L35" s="177"/>
      <c r="M35" s="177"/>
      <c r="N35" s="177"/>
      <c r="O35" s="177"/>
      <c r="P35" s="13">
        <f t="shared" si="1"/>
        <v>1.2789351851851852E-2</v>
      </c>
      <c r="Q35" s="8">
        <f t="shared" si="8"/>
        <v>1</v>
      </c>
      <c r="R35" s="22">
        <v>30</v>
      </c>
      <c r="S35" s="14">
        <f ca="1">IF(LEFT(AG35,1)="G","",IF(LEFT(P35,1)="D","",IF(H35="","",COUNTIF($T$6:T35,T35))))</f>
        <v>3</v>
      </c>
      <c r="T35" s="14" t="str">
        <f t="shared" ca="1" si="2"/>
        <v>Chislehurst and Sidcup Grammar School, Sidcup, Kent</v>
      </c>
      <c r="U35" s="15" t="str">
        <f t="shared" ca="1" si="9"/>
        <v>Chislehurst and Sidcup Grammar School, Sidcup, Kent3</v>
      </c>
      <c r="V35" s="14">
        <f t="shared" si="3"/>
        <v>30</v>
      </c>
      <c r="W35" s="14" t="str">
        <f t="shared" ca="1" si="10"/>
        <v/>
      </c>
      <c r="X35" s="14" t="str">
        <f>IF(Home!J35=0,"",Home!J35)</f>
        <v/>
      </c>
      <c r="Y35" s="16" t="str">
        <f t="shared" ca="1" si="14"/>
        <v/>
      </c>
      <c r="Z35" s="16" t="str">
        <f t="shared" ca="1" si="14"/>
        <v/>
      </c>
      <c r="AA35" s="16" t="str">
        <f t="shared" ca="1" si="14"/>
        <v/>
      </c>
      <c r="AB35" s="16" t="str">
        <f t="shared" ca="1" si="14"/>
        <v/>
      </c>
      <c r="AC35" s="16" t="str">
        <f t="shared" ca="1" si="5"/>
        <v/>
      </c>
      <c r="AD35" s="14" t="str">
        <f t="shared" ca="1" si="11"/>
        <v/>
      </c>
      <c r="AE35" s="17" t="str">
        <f t="shared" ca="1" si="12"/>
        <v/>
      </c>
      <c r="AF35" s="18" t="str">
        <f t="shared" ca="1" si="13"/>
        <v/>
      </c>
      <c r="AG35" s="12">
        <v>42</v>
      </c>
      <c r="AH35" s="19">
        <v>18.25</v>
      </c>
    </row>
    <row r="36" spans="1:34" s="10" customFormat="1" ht="15" customHeight="1" x14ac:dyDescent="0.2">
      <c r="A36" s="10">
        <f t="shared" si="0"/>
        <v>31</v>
      </c>
      <c r="B36" s="173" t="str">
        <f t="shared" ca="1" si="6"/>
        <v>Yugo Maeda</v>
      </c>
      <c r="C36" s="173"/>
      <c r="D36" s="173"/>
      <c r="E36" s="173"/>
      <c r="F36" s="173"/>
      <c r="G36" s="173"/>
      <c r="H36" s="177" t="str">
        <f t="shared" ca="1" si="7"/>
        <v>Sevenoaks School, Sevenoaks, Kent</v>
      </c>
      <c r="I36" s="177"/>
      <c r="J36" s="177"/>
      <c r="K36" s="177"/>
      <c r="L36" s="177"/>
      <c r="M36" s="177"/>
      <c r="N36" s="177"/>
      <c r="O36" s="177"/>
      <c r="P36" s="13">
        <f t="shared" si="1"/>
        <v>1.2800925925925929E-2</v>
      </c>
      <c r="Q36" s="8">
        <f t="shared" si="8"/>
        <v>1</v>
      </c>
      <c r="R36" s="22">
        <v>31</v>
      </c>
      <c r="S36" s="14">
        <f ca="1">IF(LEFT(AG36,1)="G","",IF(LEFT(P36,1)="D","",IF(H36="","",COUNTIF($T$6:T36,T36))))</f>
        <v>3</v>
      </c>
      <c r="T36" s="14" t="str">
        <f t="shared" ca="1" si="2"/>
        <v>Sevenoaks School, Sevenoaks, Kent</v>
      </c>
      <c r="U36" s="15" t="str">
        <f t="shared" ca="1" si="9"/>
        <v>Sevenoaks School, Sevenoaks, Kent3</v>
      </c>
      <c r="V36" s="14">
        <f t="shared" si="3"/>
        <v>31</v>
      </c>
      <c r="W36" s="14" t="str">
        <f t="shared" ca="1" si="10"/>
        <v/>
      </c>
      <c r="X36" s="14" t="str">
        <f>IF(Home!J36=0,"",Home!J36)</f>
        <v/>
      </c>
      <c r="Y36" s="16" t="str">
        <f t="shared" ca="1" si="14"/>
        <v/>
      </c>
      <c r="Z36" s="16" t="str">
        <f t="shared" ca="1" si="14"/>
        <v/>
      </c>
      <c r="AA36" s="16" t="str">
        <f t="shared" ca="1" si="14"/>
        <v/>
      </c>
      <c r="AB36" s="16" t="str">
        <f t="shared" ca="1" si="14"/>
        <v/>
      </c>
      <c r="AC36" s="16" t="str">
        <f t="shared" ca="1" si="5"/>
        <v/>
      </c>
      <c r="AD36" s="14" t="str">
        <f t="shared" ca="1" si="11"/>
        <v/>
      </c>
      <c r="AE36" s="17" t="str">
        <f t="shared" ca="1" si="12"/>
        <v/>
      </c>
      <c r="AF36" s="18" t="str">
        <f t="shared" ca="1" si="13"/>
        <v/>
      </c>
      <c r="AG36" s="12">
        <v>152</v>
      </c>
      <c r="AH36" s="19">
        <v>18.260000000000002</v>
      </c>
    </row>
    <row r="37" spans="1:34" s="10" customFormat="1" ht="15" customHeight="1" x14ac:dyDescent="0.2">
      <c r="A37" s="10">
        <f t="shared" si="0"/>
        <v>32</v>
      </c>
      <c r="B37" s="173" t="str">
        <f t="shared" ca="1" si="6"/>
        <v>Alfred Moisan</v>
      </c>
      <c r="C37" s="173"/>
      <c r="D37" s="173"/>
      <c r="E37" s="173"/>
      <c r="F37" s="173"/>
      <c r="G37" s="173"/>
      <c r="H37" s="177" t="str">
        <f t="shared" ca="1" si="7"/>
        <v>Maidstone Grammar School, Maidstone, Kent</v>
      </c>
      <c r="I37" s="177"/>
      <c r="J37" s="177"/>
      <c r="K37" s="177"/>
      <c r="L37" s="177"/>
      <c r="M37" s="177"/>
      <c r="N37" s="177"/>
      <c r="O37" s="177"/>
      <c r="P37" s="13">
        <f t="shared" si="1"/>
        <v>1.2858796296296294E-2</v>
      </c>
      <c r="Q37" s="8">
        <f t="shared" si="8"/>
        <v>1</v>
      </c>
      <c r="R37" s="22">
        <v>32</v>
      </c>
      <c r="S37" s="14">
        <f ca="1">IF(LEFT(AG37,1)="G","",IF(LEFT(P37,1)="D","",IF(H37="","",COUNTIF($T$6:T37,T37))))</f>
        <v>5</v>
      </c>
      <c r="T37" s="14" t="str">
        <f t="shared" ca="1" si="2"/>
        <v>Maidstone Grammar School, Maidstone, Kent</v>
      </c>
      <c r="U37" s="15" t="str">
        <f t="shared" ca="1" si="9"/>
        <v>Maidstone Grammar School, Maidstone, Kent5</v>
      </c>
      <c r="V37" s="14">
        <f t="shared" si="3"/>
        <v>32</v>
      </c>
      <c r="W37" s="14" t="str">
        <f t="shared" ca="1" si="10"/>
        <v/>
      </c>
      <c r="X37" s="14" t="str">
        <f>IF(Home!J37=0,"",Home!J37)</f>
        <v/>
      </c>
      <c r="Y37" s="16" t="str">
        <f t="shared" ca="1" si="14"/>
        <v/>
      </c>
      <c r="Z37" s="16" t="str">
        <f t="shared" ca="1" si="14"/>
        <v/>
      </c>
      <c r="AA37" s="16" t="str">
        <f t="shared" ca="1" si="14"/>
        <v/>
      </c>
      <c r="AB37" s="16" t="str">
        <f t="shared" ca="1" si="14"/>
        <v/>
      </c>
      <c r="AC37" s="16" t="str">
        <f t="shared" ca="1" si="5"/>
        <v/>
      </c>
      <c r="AD37" s="14" t="str">
        <f t="shared" ca="1" si="11"/>
        <v/>
      </c>
      <c r="AE37" s="17" t="str">
        <f t="shared" ca="1" si="12"/>
        <v/>
      </c>
      <c r="AF37" s="18" t="str">
        <f t="shared" ca="1" si="13"/>
        <v/>
      </c>
      <c r="AG37" s="12">
        <v>140</v>
      </c>
      <c r="AH37" s="19">
        <v>18.309999999999999</v>
      </c>
    </row>
    <row r="38" spans="1:34" s="10" customFormat="1" ht="15" customHeight="1" x14ac:dyDescent="0.2">
      <c r="A38" s="10">
        <f t="shared" si="0"/>
        <v>33</v>
      </c>
      <c r="B38" s="173" t="str">
        <f t="shared" ca="1" si="6"/>
        <v>Cameron Bonell</v>
      </c>
      <c r="C38" s="173"/>
      <c r="D38" s="173"/>
      <c r="E38" s="173"/>
      <c r="F38" s="173"/>
      <c r="G38" s="173"/>
      <c r="H38" s="177" t="str">
        <f t="shared" ca="1" si="7"/>
        <v>Bennett Memorial Diocesan School, Tunbridge Wells, Kent</v>
      </c>
      <c r="I38" s="177"/>
      <c r="J38" s="177"/>
      <c r="K38" s="177"/>
      <c r="L38" s="177"/>
      <c r="M38" s="177"/>
      <c r="N38" s="177"/>
      <c r="O38" s="177"/>
      <c r="P38" s="13">
        <f t="shared" si="1"/>
        <v>1.2870370370370371E-2</v>
      </c>
      <c r="Q38" s="8">
        <f t="shared" si="8"/>
        <v>1</v>
      </c>
      <c r="R38" s="22">
        <v>33</v>
      </c>
      <c r="S38" s="14">
        <f ca="1">IF(LEFT(AG38,1)="G","",IF(LEFT(P38,1)="D","",IF(H38="","",COUNTIF($T$6:T38,T38))))</f>
        <v>1</v>
      </c>
      <c r="T38" s="14" t="str">
        <f t="shared" ca="1" si="2"/>
        <v>Bennett Memorial Diocesan School, Tunbridge Wells, Kent</v>
      </c>
      <c r="U38" s="15" t="str">
        <f t="shared" ca="1" si="9"/>
        <v>Bennett Memorial Diocesan School, Tunbridge Wells, Kent1</v>
      </c>
      <c r="V38" s="14">
        <f t="shared" si="3"/>
        <v>33</v>
      </c>
      <c r="W38" s="14" t="str">
        <f t="shared" ca="1" si="10"/>
        <v/>
      </c>
      <c r="X38" s="14" t="str">
        <f>IF(Home!J38=0,"",Home!J38)</f>
        <v/>
      </c>
      <c r="Y38" s="16" t="str">
        <f t="shared" ca="1" si="14"/>
        <v/>
      </c>
      <c r="Z38" s="16" t="str">
        <f t="shared" ca="1" si="14"/>
        <v/>
      </c>
      <c r="AA38" s="16" t="str">
        <f t="shared" ca="1" si="14"/>
        <v/>
      </c>
      <c r="AB38" s="16" t="str">
        <f t="shared" ca="1" si="14"/>
        <v/>
      </c>
      <c r="AC38" s="16" t="str">
        <f t="shared" ca="1" si="5"/>
        <v/>
      </c>
      <c r="AD38" s="14" t="str">
        <f t="shared" ca="1" si="11"/>
        <v/>
      </c>
      <c r="AE38" s="17" t="str">
        <f t="shared" ca="1" si="12"/>
        <v/>
      </c>
      <c r="AF38" s="18" t="str">
        <f t="shared" ca="1" si="13"/>
        <v/>
      </c>
      <c r="AG38" s="12">
        <v>3</v>
      </c>
      <c r="AH38" s="19">
        <v>18.32</v>
      </c>
    </row>
    <row r="39" spans="1:34" s="10" customFormat="1" ht="15" customHeight="1" x14ac:dyDescent="0.2">
      <c r="A39" s="10">
        <f t="shared" si="0"/>
        <v>34</v>
      </c>
      <c r="B39" s="173" t="str">
        <f t="shared" ca="1" si="6"/>
        <v>Flynn Hawker</v>
      </c>
      <c r="C39" s="173"/>
      <c r="D39" s="173"/>
      <c r="E39" s="173"/>
      <c r="F39" s="173"/>
      <c r="G39" s="173"/>
      <c r="H39" s="177" t="str">
        <f t="shared" ca="1" si="7"/>
        <v>Bennett Memorial Diocesan School, Tunbridge Wells, Kent</v>
      </c>
      <c r="I39" s="177"/>
      <c r="J39" s="177"/>
      <c r="K39" s="177"/>
      <c r="L39" s="177"/>
      <c r="M39" s="177"/>
      <c r="N39" s="177"/>
      <c r="O39" s="177"/>
      <c r="P39" s="13">
        <f t="shared" si="1"/>
        <v>1.2893518518518518E-2</v>
      </c>
      <c r="Q39" s="8">
        <f t="shared" si="8"/>
        <v>1</v>
      </c>
      <c r="R39" s="22">
        <v>34</v>
      </c>
      <c r="S39" s="14">
        <f ca="1">IF(LEFT(AG39,1)="G","",IF(LEFT(P39,1)="D","",IF(H39="","",COUNTIF($T$6:T39,T39))))</f>
        <v>2</v>
      </c>
      <c r="T39" s="14" t="str">
        <f t="shared" ca="1" si="2"/>
        <v>Bennett Memorial Diocesan School, Tunbridge Wells, Kent</v>
      </c>
      <c r="U39" s="15" t="str">
        <f t="shared" ca="1" si="9"/>
        <v>Bennett Memorial Diocesan School, Tunbridge Wells, Kent2</v>
      </c>
      <c r="V39" s="14">
        <f t="shared" si="3"/>
        <v>34</v>
      </c>
      <c r="W39" s="14" t="str">
        <f t="shared" ca="1" si="10"/>
        <v/>
      </c>
      <c r="X39" s="14" t="str">
        <f>IF(Home!J39=0,"",Home!J39)</f>
        <v/>
      </c>
      <c r="Y39" s="16" t="str">
        <f t="shared" ca="1" si="14"/>
        <v/>
      </c>
      <c r="Z39" s="16" t="str">
        <f t="shared" ca="1" si="14"/>
        <v/>
      </c>
      <c r="AA39" s="16" t="str">
        <f t="shared" ca="1" si="14"/>
        <v/>
      </c>
      <c r="AB39" s="16" t="str">
        <f t="shared" ca="1" si="14"/>
        <v/>
      </c>
      <c r="AC39" s="16" t="str">
        <f t="shared" ca="1" si="5"/>
        <v/>
      </c>
      <c r="AD39" s="14" t="str">
        <f t="shared" ca="1" si="11"/>
        <v/>
      </c>
      <c r="AE39" s="17" t="str">
        <f t="shared" ca="1" si="12"/>
        <v/>
      </c>
      <c r="AF39" s="18" t="str">
        <f t="shared" ca="1" si="13"/>
        <v/>
      </c>
      <c r="AG39" s="12">
        <v>4</v>
      </c>
      <c r="AH39" s="19">
        <v>18.34</v>
      </c>
    </row>
    <row r="40" spans="1:34" s="10" customFormat="1" ht="15" customHeight="1" x14ac:dyDescent="0.2">
      <c r="A40" s="10">
        <f t="shared" si="0"/>
        <v>35</v>
      </c>
      <c r="B40" s="173" t="str">
        <f t="shared" ca="1" si="6"/>
        <v>Sebby Kent</v>
      </c>
      <c r="C40" s="173"/>
      <c r="D40" s="173"/>
      <c r="E40" s="173"/>
      <c r="F40" s="173"/>
      <c r="G40" s="173"/>
      <c r="H40" s="177" t="str">
        <f t="shared" ca="1" si="7"/>
        <v>Sevenoaks School, Sevenoaks, Kent</v>
      </c>
      <c r="I40" s="177"/>
      <c r="J40" s="177"/>
      <c r="K40" s="177"/>
      <c r="L40" s="177"/>
      <c r="M40" s="177"/>
      <c r="N40" s="177"/>
      <c r="O40" s="177"/>
      <c r="P40" s="13">
        <f t="shared" si="1"/>
        <v>1.2905092592592595E-2</v>
      </c>
      <c r="Q40" s="8">
        <f t="shared" si="8"/>
        <v>1</v>
      </c>
      <c r="R40" s="22">
        <v>35</v>
      </c>
      <c r="S40" s="14">
        <f ca="1">IF(LEFT(AG40,1)="G","",IF(LEFT(P40,1)="D","",IF(H40="","",COUNTIF($T$6:T40,T40))))</f>
        <v>4</v>
      </c>
      <c r="T40" s="14" t="str">
        <f t="shared" ca="1" si="2"/>
        <v>Sevenoaks School, Sevenoaks, Kent</v>
      </c>
      <c r="U40" s="15" t="str">
        <f t="shared" ca="1" si="9"/>
        <v>Sevenoaks School, Sevenoaks, Kent4</v>
      </c>
      <c r="V40" s="14">
        <f t="shared" si="3"/>
        <v>35</v>
      </c>
      <c r="W40" s="14" t="str">
        <f t="shared" ca="1" si="10"/>
        <v/>
      </c>
      <c r="X40" s="14" t="str">
        <f>IF(Home!J40=0,"",Home!J40)</f>
        <v/>
      </c>
      <c r="Y40" s="16" t="str">
        <f t="shared" ca="1" si="14"/>
        <v/>
      </c>
      <c r="Z40" s="16" t="str">
        <f t="shared" ca="1" si="14"/>
        <v/>
      </c>
      <c r="AA40" s="16" t="str">
        <f t="shared" ca="1" si="14"/>
        <v/>
      </c>
      <c r="AB40" s="16" t="str">
        <f t="shared" ca="1" si="14"/>
        <v/>
      </c>
      <c r="AC40" s="16" t="str">
        <f t="shared" ca="1" si="5"/>
        <v/>
      </c>
      <c r="AD40" s="14" t="str">
        <f t="shared" ca="1" si="11"/>
        <v/>
      </c>
      <c r="AE40" s="17" t="str">
        <f t="shared" ca="1" si="12"/>
        <v/>
      </c>
      <c r="AF40" s="18" t="str">
        <f t="shared" ca="1" si="13"/>
        <v/>
      </c>
      <c r="AG40" s="12">
        <v>146</v>
      </c>
      <c r="AH40" s="19">
        <v>18.350000000000001</v>
      </c>
    </row>
    <row r="41" spans="1:34" s="10" customFormat="1" ht="15" customHeight="1" x14ac:dyDescent="0.2">
      <c r="A41" s="10">
        <f t="shared" si="0"/>
        <v>36</v>
      </c>
      <c r="B41" s="173" t="str">
        <f t="shared" ca="1" si="6"/>
        <v>Connor Wray</v>
      </c>
      <c r="C41" s="173"/>
      <c r="D41" s="173"/>
      <c r="E41" s="173"/>
      <c r="F41" s="173"/>
      <c r="G41" s="173"/>
      <c r="H41" s="177" t="str">
        <f t="shared" ca="1" si="7"/>
        <v>Chislehurst and Sidcup Grammar School, Sidcup, Kent</v>
      </c>
      <c r="I41" s="177"/>
      <c r="J41" s="177"/>
      <c r="K41" s="177"/>
      <c r="L41" s="177"/>
      <c r="M41" s="177"/>
      <c r="N41" s="177"/>
      <c r="O41" s="177"/>
      <c r="P41" s="13">
        <f t="shared" si="1"/>
        <v>1.3148148148148145E-2</v>
      </c>
      <c r="Q41" s="8">
        <f t="shared" si="8"/>
        <v>1</v>
      </c>
      <c r="R41" s="22">
        <v>36</v>
      </c>
      <c r="S41" s="14">
        <f ca="1">IF(LEFT(AG41,1)="G","",IF(LEFT(P41,1)="D","",IF(H41="","",COUNTIF($T$6:T41,T41))))</f>
        <v>4</v>
      </c>
      <c r="T41" s="14" t="str">
        <f t="shared" ca="1" si="2"/>
        <v>Chislehurst and Sidcup Grammar School, Sidcup, Kent</v>
      </c>
      <c r="U41" s="15" t="str">
        <f t="shared" ca="1" si="9"/>
        <v>Chislehurst and Sidcup Grammar School, Sidcup, Kent4</v>
      </c>
      <c r="V41" s="14">
        <f t="shared" si="3"/>
        <v>36</v>
      </c>
      <c r="W41" s="14" t="str">
        <f t="shared" ca="1" si="10"/>
        <v/>
      </c>
      <c r="X41" s="14" t="str">
        <f>IF(Home!J41=0,"",Home!J41)</f>
        <v/>
      </c>
      <c r="Y41" s="16" t="str">
        <f t="shared" ca="1" si="14"/>
        <v/>
      </c>
      <c r="Z41" s="16" t="str">
        <f t="shared" ca="1" si="14"/>
        <v/>
      </c>
      <c r="AA41" s="16" t="str">
        <f t="shared" ca="1" si="14"/>
        <v/>
      </c>
      <c r="AB41" s="16" t="str">
        <f t="shared" ca="1" si="14"/>
        <v/>
      </c>
      <c r="AC41" s="16" t="str">
        <f t="shared" ca="1" si="5"/>
        <v/>
      </c>
      <c r="AD41" s="14" t="str">
        <f t="shared" ca="1" si="11"/>
        <v/>
      </c>
      <c r="AE41" s="17" t="str">
        <f t="shared" ca="1" si="12"/>
        <v/>
      </c>
      <c r="AF41" s="18" t="str">
        <f t="shared" ca="1" si="13"/>
        <v/>
      </c>
      <c r="AG41" s="12">
        <v>38</v>
      </c>
      <c r="AH41" s="19">
        <v>18.559999999999999</v>
      </c>
    </row>
    <row r="42" spans="1:34" s="10" customFormat="1" ht="15" customHeight="1" x14ac:dyDescent="0.2">
      <c r="A42" s="10">
        <f t="shared" si="0"/>
        <v>37</v>
      </c>
      <c r="B42" s="173" t="str">
        <f t="shared" ca="1" si="6"/>
        <v>Henry Langton</v>
      </c>
      <c r="C42" s="173"/>
      <c r="D42" s="173"/>
      <c r="E42" s="173"/>
      <c r="F42" s="173"/>
      <c r="G42" s="173"/>
      <c r="H42" s="177" t="str">
        <f t="shared" ca="1" si="7"/>
        <v>Bennett Memorial Diocesan School, Tunbridge Wells, Kent</v>
      </c>
      <c r="I42" s="177"/>
      <c r="J42" s="177"/>
      <c r="K42" s="177"/>
      <c r="L42" s="177"/>
      <c r="M42" s="177"/>
      <c r="N42" s="177"/>
      <c r="O42" s="177"/>
      <c r="P42" s="13">
        <f t="shared" si="1"/>
        <v>1.3217592592592593E-2</v>
      </c>
      <c r="Q42" s="8">
        <f t="shared" si="8"/>
        <v>1</v>
      </c>
      <c r="R42" s="22">
        <v>37</v>
      </c>
      <c r="S42" s="14">
        <f ca="1">IF(LEFT(AG42,1)="G","",IF(LEFT(P42,1)="D","",IF(H42="","",COUNTIF($T$6:T42,T42))))</f>
        <v>3</v>
      </c>
      <c r="T42" s="14" t="str">
        <f t="shared" ca="1" si="2"/>
        <v>Bennett Memorial Diocesan School, Tunbridge Wells, Kent</v>
      </c>
      <c r="U42" s="15" t="str">
        <f t="shared" ca="1" si="9"/>
        <v>Bennett Memorial Diocesan School, Tunbridge Wells, Kent3</v>
      </c>
      <c r="V42" s="14">
        <f t="shared" si="3"/>
        <v>37</v>
      </c>
      <c r="W42" s="14" t="str">
        <f t="shared" ca="1" si="10"/>
        <v/>
      </c>
      <c r="X42" s="14" t="str">
        <f>IF(Home!J42=0,"",Home!J42)</f>
        <v/>
      </c>
      <c r="Y42" s="16" t="str">
        <f t="shared" ca="1" si="14"/>
        <v/>
      </c>
      <c r="Z42" s="16" t="str">
        <f t="shared" ca="1" si="14"/>
        <v/>
      </c>
      <c r="AA42" s="16" t="str">
        <f t="shared" ca="1" si="14"/>
        <v/>
      </c>
      <c r="AB42" s="16" t="str">
        <f t="shared" ca="1" si="14"/>
        <v/>
      </c>
      <c r="AC42" s="16" t="str">
        <f t="shared" ca="1" si="5"/>
        <v/>
      </c>
      <c r="AD42" s="14" t="str">
        <f t="shared" ca="1" si="11"/>
        <v/>
      </c>
      <c r="AE42" s="17" t="str">
        <f t="shared" ca="1" si="12"/>
        <v/>
      </c>
      <c r="AF42" s="18" t="str">
        <f t="shared" ca="1" si="13"/>
        <v/>
      </c>
      <c r="AG42" s="12">
        <v>1</v>
      </c>
      <c r="AH42" s="19">
        <v>19.02</v>
      </c>
    </row>
    <row r="43" spans="1:34" s="10" customFormat="1" ht="15" customHeight="1" x14ac:dyDescent="0.2">
      <c r="A43" s="10">
        <f t="shared" si="0"/>
        <v>38</v>
      </c>
      <c r="B43" s="173" t="str">
        <f t="shared" ca="1" si="6"/>
        <v>Bertie Bush</v>
      </c>
      <c r="C43" s="173"/>
      <c r="D43" s="173"/>
      <c r="E43" s="173"/>
      <c r="F43" s="173"/>
      <c r="G43" s="173"/>
      <c r="H43" s="177" t="str">
        <f t="shared" ca="1" si="7"/>
        <v>Kent College (Canterbury), Canterbury, Kent</v>
      </c>
      <c r="I43" s="177"/>
      <c r="J43" s="177"/>
      <c r="K43" s="177"/>
      <c r="L43" s="177"/>
      <c r="M43" s="177"/>
      <c r="N43" s="177"/>
      <c r="O43" s="177"/>
      <c r="P43" s="13">
        <f t="shared" si="1"/>
        <v>1.3298611111111112E-2</v>
      </c>
      <c r="Q43" s="8">
        <f t="shared" si="8"/>
        <v>1</v>
      </c>
      <c r="R43" s="22">
        <v>38</v>
      </c>
      <c r="S43" s="14">
        <f ca="1">IF(LEFT(AG43,1)="G","",IF(LEFT(P43,1)="D","",IF(H43="","",COUNTIF($T$6:T43,T43))))</f>
        <v>3</v>
      </c>
      <c r="T43" s="14" t="str">
        <f t="shared" ca="1" si="2"/>
        <v>Kent College (Canterbury), Canterbury, Kent</v>
      </c>
      <c r="U43" s="15" t="str">
        <f t="shared" ca="1" si="9"/>
        <v>Kent College (Canterbury), Canterbury, Kent3</v>
      </c>
      <c r="V43" s="14">
        <f t="shared" si="3"/>
        <v>38</v>
      </c>
      <c r="W43" s="14" t="str">
        <f t="shared" ca="1" si="10"/>
        <v/>
      </c>
      <c r="X43" s="14" t="str">
        <f>IF(Home!J43=0,"",Home!J43)</f>
        <v/>
      </c>
      <c r="Y43" s="16" t="str">
        <f t="shared" ca="1" si="14"/>
        <v/>
      </c>
      <c r="Z43" s="16" t="str">
        <f t="shared" ca="1" si="14"/>
        <v/>
      </c>
      <c r="AA43" s="16" t="str">
        <f t="shared" ca="1" si="14"/>
        <v/>
      </c>
      <c r="AB43" s="16" t="str">
        <f t="shared" ca="1" si="14"/>
        <v/>
      </c>
      <c r="AC43" s="16" t="str">
        <f t="shared" ca="1" si="5"/>
        <v/>
      </c>
      <c r="AD43" s="14" t="str">
        <f t="shared" ca="1" si="11"/>
        <v/>
      </c>
      <c r="AE43" s="17" t="str">
        <f t="shared" ca="1" si="12"/>
        <v/>
      </c>
      <c r="AF43" s="18" t="str">
        <f t="shared" ca="1" si="13"/>
        <v/>
      </c>
      <c r="AG43" s="12">
        <v>102</v>
      </c>
      <c r="AH43" s="19">
        <v>19.09</v>
      </c>
    </row>
    <row r="44" spans="1:34" s="10" customFormat="1" ht="15" customHeight="1" x14ac:dyDescent="0.2">
      <c r="A44" s="10">
        <f t="shared" si="0"/>
        <v>39</v>
      </c>
      <c r="B44" s="173" t="str">
        <f t="shared" ca="1" si="6"/>
        <v>Zachary Brown</v>
      </c>
      <c r="C44" s="173"/>
      <c r="D44" s="173"/>
      <c r="E44" s="173"/>
      <c r="F44" s="173"/>
      <c r="G44" s="173"/>
      <c r="H44" s="177" t="str">
        <f t="shared" ca="1" si="7"/>
        <v>Kent College (Canterbury), Canterbury, Kent</v>
      </c>
      <c r="I44" s="177"/>
      <c r="J44" s="177"/>
      <c r="K44" s="177"/>
      <c r="L44" s="177"/>
      <c r="M44" s="177"/>
      <c r="N44" s="177"/>
      <c r="O44" s="177"/>
      <c r="P44" s="13">
        <f t="shared" si="1"/>
        <v>1.3310185185185187E-2</v>
      </c>
      <c r="Q44" s="8">
        <f t="shared" si="8"/>
        <v>1</v>
      </c>
      <c r="R44" s="22">
        <v>39</v>
      </c>
      <c r="S44" s="14">
        <f ca="1">IF(LEFT(AG44,1)="G","",IF(LEFT(P44,1)="D","",IF(H44="","",COUNTIF($T$6:T44,T44))))</f>
        <v>4</v>
      </c>
      <c r="T44" s="14" t="str">
        <f t="shared" ca="1" si="2"/>
        <v>Kent College (Canterbury), Canterbury, Kent</v>
      </c>
      <c r="U44" s="15" t="str">
        <f t="shared" ca="1" si="9"/>
        <v>Kent College (Canterbury), Canterbury, Kent4</v>
      </c>
      <c r="V44" s="14">
        <f t="shared" si="3"/>
        <v>39</v>
      </c>
      <c r="W44" s="14" t="str">
        <f t="shared" ca="1" si="10"/>
        <v/>
      </c>
      <c r="X44" s="14" t="str">
        <f>IF(Home!J44=0,"",Home!J44)</f>
        <v/>
      </c>
      <c r="Y44" s="16" t="str">
        <f t="shared" ca="1" si="14"/>
        <v/>
      </c>
      <c r="Z44" s="16" t="str">
        <f t="shared" ca="1" si="14"/>
        <v/>
      </c>
      <c r="AA44" s="16" t="str">
        <f t="shared" ca="1" si="14"/>
        <v/>
      </c>
      <c r="AB44" s="16" t="str">
        <f t="shared" ca="1" si="14"/>
        <v/>
      </c>
      <c r="AC44" s="16" t="str">
        <f t="shared" ca="1" si="5"/>
        <v/>
      </c>
      <c r="AD44" s="14" t="str">
        <f t="shared" ca="1" si="11"/>
        <v/>
      </c>
      <c r="AE44" s="17" t="str">
        <f t="shared" ca="1" si="12"/>
        <v/>
      </c>
      <c r="AF44" s="18" t="str">
        <f t="shared" ca="1" si="13"/>
        <v/>
      </c>
      <c r="AG44" s="12">
        <v>101</v>
      </c>
      <c r="AH44" s="19">
        <v>19.100000000000001</v>
      </c>
    </row>
    <row r="45" spans="1:34" s="10" customFormat="1" ht="15" customHeight="1" x14ac:dyDescent="0.2">
      <c r="A45" s="10">
        <f t="shared" si="0"/>
        <v>40</v>
      </c>
      <c r="B45" s="173" t="str">
        <f t="shared" ca="1" si="6"/>
        <v>Oscar Eastwood</v>
      </c>
      <c r="C45" s="173"/>
      <c r="D45" s="173"/>
      <c r="E45" s="173"/>
      <c r="F45" s="173"/>
      <c r="G45" s="173"/>
      <c r="H45" s="177" t="str">
        <f t="shared" ca="1" si="7"/>
        <v>Darrick Wood School, Orpington, Kent</v>
      </c>
      <c r="I45" s="177"/>
      <c r="J45" s="177"/>
      <c r="K45" s="177"/>
      <c r="L45" s="177"/>
      <c r="M45" s="177"/>
      <c r="N45" s="177"/>
      <c r="O45" s="177"/>
      <c r="P45" s="13">
        <f t="shared" si="1"/>
        <v>1.3472222222222219E-2</v>
      </c>
      <c r="Q45" s="8">
        <f t="shared" si="8"/>
        <v>1</v>
      </c>
      <c r="R45" s="22">
        <v>40</v>
      </c>
      <c r="S45" s="14">
        <f ca="1">IF(LEFT(AG45,1)="G","",IF(LEFT(P45,1)="D","",IF(H45="","",COUNTIF($T$6:T45,T45))))</f>
        <v>1</v>
      </c>
      <c r="T45" s="14" t="str">
        <f t="shared" ca="1" si="2"/>
        <v>Darrick Wood School, Orpington, Kent</v>
      </c>
      <c r="U45" s="15" t="str">
        <f t="shared" ca="1" si="9"/>
        <v>Darrick Wood School, Orpington, Kent1</v>
      </c>
      <c r="V45" s="14">
        <f t="shared" si="3"/>
        <v>40</v>
      </c>
      <c r="W45" s="14" t="str">
        <f t="shared" ca="1" si="10"/>
        <v/>
      </c>
      <c r="X45" s="14" t="str">
        <f>IF(Home!J45=0,"",Home!J45)</f>
        <v/>
      </c>
      <c r="Y45" s="16" t="str">
        <f t="shared" ca="1" si="14"/>
        <v/>
      </c>
      <c r="Z45" s="16" t="str">
        <f t="shared" ca="1" si="14"/>
        <v/>
      </c>
      <c r="AA45" s="16" t="str">
        <f t="shared" ca="1" si="14"/>
        <v/>
      </c>
      <c r="AB45" s="16" t="str">
        <f t="shared" ca="1" si="14"/>
        <v/>
      </c>
      <c r="AC45" s="16" t="str">
        <f t="shared" ca="1" si="5"/>
        <v/>
      </c>
      <c r="AD45" s="14" t="str">
        <f t="shared" ca="1" si="11"/>
        <v/>
      </c>
      <c r="AE45" s="17" t="str">
        <f t="shared" ca="1" si="12"/>
        <v/>
      </c>
      <c r="AF45" s="18" t="str">
        <f t="shared" ca="1" si="13"/>
        <v/>
      </c>
      <c r="AG45" s="12">
        <v>61</v>
      </c>
      <c r="AH45" s="19">
        <v>19.239999999999998</v>
      </c>
    </row>
    <row r="46" spans="1:34" s="10" customFormat="1" ht="15" customHeight="1" x14ac:dyDescent="0.2">
      <c r="A46" s="10">
        <f t="shared" si="0"/>
        <v>41</v>
      </c>
      <c r="B46" s="173" t="str">
        <f t="shared" ca="1" si="6"/>
        <v>Vijay Krishnaraj</v>
      </c>
      <c r="C46" s="173"/>
      <c r="D46" s="173"/>
      <c r="E46" s="173"/>
      <c r="F46" s="173"/>
      <c r="G46" s="173"/>
      <c r="H46" s="177" t="str">
        <f t="shared" ca="1" si="7"/>
        <v>Dartford Grammar School, Dartford, Kent</v>
      </c>
      <c r="I46" s="177"/>
      <c r="J46" s="177"/>
      <c r="K46" s="177"/>
      <c r="L46" s="177"/>
      <c r="M46" s="177"/>
      <c r="N46" s="177"/>
      <c r="O46" s="177"/>
      <c r="P46" s="13">
        <f t="shared" si="1"/>
        <v>1.359953703703704E-2</v>
      </c>
      <c r="Q46" s="8">
        <f t="shared" si="8"/>
        <v>1</v>
      </c>
      <c r="R46" s="22">
        <v>41</v>
      </c>
      <c r="S46" s="14">
        <f ca="1">IF(LEFT(AG46,1)="G","",IF(LEFT(P46,1)="D","",IF(H46="","",COUNTIF($T$6:T46,T46))))</f>
        <v>2</v>
      </c>
      <c r="T46" s="14" t="str">
        <f t="shared" ca="1" si="2"/>
        <v>Dartford Grammar School, Dartford, Kent</v>
      </c>
      <c r="U46" s="15" t="str">
        <f t="shared" ca="1" si="9"/>
        <v>Dartford Grammar School, Dartford, Kent2</v>
      </c>
      <c r="V46" s="14">
        <f t="shared" si="3"/>
        <v>41</v>
      </c>
      <c r="W46" s="14" t="str">
        <f t="shared" ca="1" si="10"/>
        <v/>
      </c>
      <c r="X46" s="14" t="str">
        <f>IF(Home!J46=0,"",Home!J46)</f>
        <v>Total Entries by age group</v>
      </c>
      <c r="Y46" s="16" t="str">
        <f t="shared" ref="Y46:AB65" ca="1" si="15">IFERROR(VLOOKUP(CONCATENATE($X46,Y$5),$U$6:$V$255,2,0),"")</f>
        <v/>
      </c>
      <c r="Z46" s="16" t="str">
        <f t="shared" ca="1" si="15"/>
        <v/>
      </c>
      <c r="AA46" s="16" t="str">
        <f t="shared" ca="1" si="15"/>
        <v/>
      </c>
      <c r="AB46" s="16" t="str">
        <f t="shared" ca="1" si="15"/>
        <v/>
      </c>
      <c r="AC46" s="16" t="str">
        <f t="shared" ca="1" si="5"/>
        <v/>
      </c>
      <c r="AD46" s="14" t="str">
        <f t="shared" ca="1" si="11"/>
        <v/>
      </c>
      <c r="AE46" s="17" t="str">
        <f t="shared" ca="1" si="12"/>
        <v/>
      </c>
      <c r="AF46" s="18" t="str">
        <f t="shared" ca="1" si="13"/>
        <v/>
      </c>
      <c r="AG46" s="12">
        <v>77</v>
      </c>
      <c r="AH46" s="19">
        <v>19.350000000000001</v>
      </c>
    </row>
    <row r="47" spans="1:34" s="10" customFormat="1" ht="15" customHeight="1" x14ac:dyDescent="0.2">
      <c r="A47" s="10">
        <f t="shared" si="0"/>
        <v>42</v>
      </c>
      <c r="B47" s="173" t="str">
        <f t="shared" ca="1" si="6"/>
        <v>Fawaz Braimoh</v>
      </c>
      <c r="C47" s="173"/>
      <c r="D47" s="173"/>
      <c r="E47" s="173"/>
      <c r="F47" s="173"/>
      <c r="G47" s="173"/>
      <c r="H47" s="177" t="str">
        <f t="shared" ca="1" si="7"/>
        <v>Dartford Grammar School, Dartford, Kent</v>
      </c>
      <c r="I47" s="177"/>
      <c r="J47" s="177"/>
      <c r="K47" s="177"/>
      <c r="L47" s="177"/>
      <c r="M47" s="177"/>
      <c r="N47" s="177"/>
      <c r="O47" s="177"/>
      <c r="P47" s="13">
        <f t="shared" si="1"/>
        <v>1.380787037037037E-2</v>
      </c>
      <c r="Q47" s="8">
        <f t="shared" si="8"/>
        <v>1</v>
      </c>
      <c r="R47" s="22">
        <v>42</v>
      </c>
      <c r="S47" s="14">
        <f ca="1">IF(LEFT(AG47,1)="G","",IF(LEFT(P47,1)="D","",IF(H47="","",COUNTIF($T$6:T47,T47))))</f>
        <v>3</v>
      </c>
      <c r="T47" s="14" t="str">
        <f t="shared" ca="1" si="2"/>
        <v>Dartford Grammar School, Dartford, Kent</v>
      </c>
      <c r="U47" s="15" t="str">
        <f t="shared" ca="1" si="9"/>
        <v>Dartford Grammar School, Dartford, Kent3</v>
      </c>
      <c r="V47" s="14">
        <f t="shared" si="3"/>
        <v>42</v>
      </c>
      <c r="W47" s="14" t="str">
        <f t="shared" ca="1" si="10"/>
        <v/>
      </c>
      <c r="X47" s="14" t="str">
        <f>IF(Home!J47=0,"",Home!J47)</f>
        <v/>
      </c>
      <c r="Y47" s="16" t="str">
        <f t="shared" ca="1" si="15"/>
        <v/>
      </c>
      <c r="Z47" s="16" t="str">
        <f t="shared" ca="1" si="15"/>
        <v/>
      </c>
      <c r="AA47" s="16" t="str">
        <f t="shared" ca="1" si="15"/>
        <v/>
      </c>
      <c r="AB47" s="16" t="str">
        <f t="shared" ca="1" si="15"/>
        <v/>
      </c>
      <c r="AC47" s="16" t="str">
        <f t="shared" ca="1" si="5"/>
        <v/>
      </c>
      <c r="AD47" s="14" t="str">
        <f t="shared" ca="1" si="11"/>
        <v/>
      </c>
      <c r="AE47" s="17" t="str">
        <f t="shared" ca="1" si="12"/>
        <v/>
      </c>
      <c r="AF47" s="18" t="str">
        <f t="shared" ca="1" si="13"/>
        <v/>
      </c>
      <c r="AG47" s="12">
        <v>75</v>
      </c>
      <c r="AH47" s="19">
        <v>19.53</v>
      </c>
    </row>
    <row r="48" spans="1:34" s="10" customFormat="1" ht="15" customHeight="1" x14ac:dyDescent="0.2">
      <c r="A48" s="10">
        <f t="shared" si="0"/>
        <v>43</v>
      </c>
      <c r="B48" s="173" t="str">
        <f t="shared" ca="1" si="6"/>
        <v xml:space="preserve">Noah Houston </v>
      </c>
      <c r="C48" s="173"/>
      <c r="D48" s="173"/>
      <c r="E48" s="173"/>
      <c r="F48" s="173"/>
      <c r="G48" s="173"/>
      <c r="H48" s="177" t="str">
        <f t="shared" ca="1" si="7"/>
        <v>Sevenoaks School, Sevenoaks, Kent</v>
      </c>
      <c r="I48" s="177"/>
      <c r="J48" s="177"/>
      <c r="K48" s="177"/>
      <c r="L48" s="177"/>
      <c r="M48" s="177"/>
      <c r="N48" s="177"/>
      <c r="O48" s="177"/>
      <c r="P48" s="13">
        <f t="shared" si="1"/>
        <v>1.3877314814814815E-2</v>
      </c>
      <c r="Q48" s="8">
        <f t="shared" si="8"/>
        <v>1</v>
      </c>
      <c r="R48" s="22">
        <v>43</v>
      </c>
      <c r="S48" s="14">
        <f ca="1">IF(LEFT(AG48,1)="G","",IF(LEFT(P48,1)="D","",IF(H48="","",COUNTIF($T$6:T48,T48))))</f>
        <v>5</v>
      </c>
      <c r="T48" s="14" t="str">
        <f t="shared" ca="1" si="2"/>
        <v>Sevenoaks School, Sevenoaks, Kent</v>
      </c>
      <c r="U48" s="15" t="str">
        <f t="shared" ca="1" si="9"/>
        <v>Sevenoaks School, Sevenoaks, Kent5</v>
      </c>
      <c r="V48" s="14">
        <f t="shared" si="3"/>
        <v>43</v>
      </c>
      <c r="W48" s="14" t="str">
        <f t="shared" ca="1" si="10"/>
        <v/>
      </c>
      <c r="X48" s="14" t="str">
        <f>IF(Home!J48=0,"",Home!J48)</f>
        <v/>
      </c>
      <c r="Y48" s="16" t="str">
        <f t="shared" ca="1" si="15"/>
        <v/>
      </c>
      <c r="Z48" s="16" t="str">
        <f t="shared" ca="1" si="15"/>
        <v/>
      </c>
      <c r="AA48" s="16" t="str">
        <f t="shared" ca="1" si="15"/>
        <v/>
      </c>
      <c r="AB48" s="16" t="str">
        <f t="shared" ca="1" si="15"/>
        <v/>
      </c>
      <c r="AC48" s="16" t="str">
        <f t="shared" ca="1" si="5"/>
        <v/>
      </c>
      <c r="AD48" s="14" t="str">
        <f t="shared" ca="1" si="11"/>
        <v/>
      </c>
      <c r="AE48" s="17" t="str">
        <f t="shared" ca="1" si="12"/>
        <v/>
      </c>
      <c r="AF48" s="18" t="str">
        <f t="shared" ca="1" si="13"/>
        <v/>
      </c>
      <c r="AG48" s="12">
        <v>147</v>
      </c>
      <c r="AH48" s="19">
        <v>19.59</v>
      </c>
    </row>
    <row r="49" spans="1:34" s="10" customFormat="1" ht="15" customHeight="1" x14ac:dyDescent="0.2">
      <c r="A49" s="10">
        <f t="shared" si="0"/>
        <v>44</v>
      </c>
      <c r="B49" s="173" t="str">
        <f t="shared" ca="1" si="6"/>
        <v>George Foulds</v>
      </c>
      <c r="C49" s="173"/>
      <c r="D49" s="173"/>
      <c r="E49" s="173"/>
      <c r="F49" s="173"/>
      <c r="G49" s="173"/>
      <c r="H49" s="177" t="str">
        <f t="shared" ca="1" si="7"/>
        <v>Kent College (Canterbury), Canterbury, Kent</v>
      </c>
      <c r="I49" s="177"/>
      <c r="J49" s="177"/>
      <c r="K49" s="177"/>
      <c r="L49" s="177"/>
      <c r="M49" s="177"/>
      <c r="N49" s="177"/>
      <c r="O49" s="177"/>
      <c r="P49" s="13">
        <f t="shared" si="1"/>
        <v>1.3923611111111111E-2</v>
      </c>
      <c r="Q49" s="8">
        <f t="shared" si="8"/>
        <v>1</v>
      </c>
      <c r="R49" s="22">
        <v>44</v>
      </c>
      <c r="S49" s="14">
        <f ca="1">IF(LEFT(AG49,1)="G","",IF(LEFT(P49,1)="D","",IF(H49="","",COUNTIF($T$6:T49,T49))))</f>
        <v>5</v>
      </c>
      <c r="T49" s="14" t="str">
        <f t="shared" ca="1" si="2"/>
        <v>Kent College (Canterbury), Canterbury, Kent</v>
      </c>
      <c r="U49" s="15" t="str">
        <f t="shared" ca="1" si="9"/>
        <v>Kent College (Canterbury), Canterbury, Kent5</v>
      </c>
      <c r="V49" s="14">
        <f t="shared" si="3"/>
        <v>44</v>
      </c>
      <c r="W49" s="14" t="str">
        <f t="shared" ca="1" si="10"/>
        <v/>
      </c>
      <c r="X49" s="14" t="str">
        <f>IF(Home!J49=0,"",Home!J49)</f>
        <v/>
      </c>
      <c r="Y49" s="16" t="str">
        <f t="shared" ca="1" si="15"/>
        <v/>
      </c>
      <c r="Z49" s="16" t="str">
        <f t="shared" ca="1" si="15"/>
        <v/>
      </c>
      <c r="AA49" s="16" t="str">
        <f t="shared" ca="1" si="15"/>
        <v/>
      </c>
      <c r="AB49" s="16" t="str">
        <f t="shared" ca="1" si="15"/>
        <v/>
      </c>
      <c r="AC49" s="16" t="str">
        <f t="shared" ca="1" si="5"/>
        <v/>
      </c>
      <c r="AD49" s="14" t="str">
        <f t="shared" ca="1" si="11"/>
        <v/>
      </c>
      <c r="AE49" s="17" t="str">
        <f t="shared" ca="1" si="12"/>
        <v/>
      </c>
      <c r="AF49" s="18" t="str">
        <f t="shared" ca="1" si="13"/>
        <v/>
      </c>
      <c r="AG49" s="12">
        <v>99</v>
      </c>
      <c r="AH49" s="19">
        <v>20.03</v>
      </c>
    </row>
    <row r="50" spans="1:34" s="10" customFormat="1" ht="15" customHeight="1" x14ac:dyDescent="0.2">
      <c r="A50" s="10">
        <f t="shared" si="0"/>
        <v>45</v>
      </c>
      <c r="B50" s="173" t="str">
        <f t="shared" ca="1" si="6"/>
        <v>John Campbell</v>
      </c>
      <c r="C50" s="173"/>
      <c r="D50" s="173"/>
      <c r="E50" s="173"/>
      <c r="F50" s="173"/>
      <c r="G50" s="173"/>
      <c r="H50" s="177" t="str">
        <f t="shared" ca="1" si="7"/>
        <v>Cranbrook School, Cranbrook, Kent</v>
      </c>
      <c r="I50" s="177"/>
      <c r="J50" s="177"/>
      <c r="K50" s="177"/>
      <c r="L50" s="177"/>
      <c r="M50" s="177"/>
      <c r="N50" s="177"/>
      <c r="O50" s="177"/>
      <c r="P50" s="13">
        <f t="shared" si="1"/>
        <v>1.4131944444444445E-2</v>
      </c>
      <c r="Q50" s="8">
        <f t="shared" si="8"/>
        <v>1</v>
      </c>
      <c r="R50" s="22">
        <v>45</v>
      </c>
      <c r="S50" s="14">
        <f ca="1">IF(LEFT(AG50,1)="G","",IF(LEFT(P50,1)="D","",IF(H50="","",COUNTIF($T$6:T50,T50))))</f>
        <v>2</v>
      </c>
      <c r="T50" s="14" t="str">
        <f t="shared" ca="1" si="2"/>
        <v>Cranbrook School, Cranbrook, Kent</v>
      </c>
      <c r="U50" s="15" t="str">
        <f t="shared" ca="1" si="9"/>
        <v>Cranbrook School, Cranbrook, Kent2</v>
      </c>
      <c r="V50" s="14">
        <f t="shared" si="3"/>
        <v>45</v>
      </c>
      <c r="W50" s="14" t="str">
        <f t="shared" ca="1" si="10"/>
        <v/>
      </c>
      <c r="X50" s="14" t="str">
        <f>IF(Home!J50=0,"",Home!J50)</f>
        <v/>
      </c>
      <c r="Y50" s="16" t="str">
        <f t="shared" ca="1" si="15"/>
        <v/>
      </c>
      <c r="Z50" s="16" t="str">
        <f t="shared" ca="1" si="15"/>
        <v/>
      </c>
      <c r="AA50" s="16" t="str">
        <f t="shared" ca="1" si="15"/>
        <v/>
      </c>
      <c r="AB50" s="16" t="str">
        <f t="shared" ca="1" si="15"/>
        <v/>
      </c>
      <c r="AC50" s="16" t="str">
        <f t="shared" ca="1" si="5"/>
        <v/>
      </c>
      <c r="AD50" s="14" t="str">
        <f t="shared" ca="1" si="11"/>
        <v/>
      </c>
      <c r="AE50" s="17" t="str">
        <f t="shared" ca="1" si="12"/>
        <v/>
      </c>
      <c r="AF50" s="18" t="str">
        <f t="shared" ca="1" si="13"/>
        <v/>
      </c>
      <c r="AG50" s="12">
        <v>49</v>
      </c>
      <c r="AH50" s="19">
        <v>20.21</v>
      </c>
    </row>
    <row r="51" spans="1:34" s="10" customFormat="1" ht="15" customHeight="1" x14ac:dyDescent="0.2">
      <c r="A51" s="10">
        <f t="shared" si="0"/>
        <v>46</v>
      </c>
      <c r="B51" s="173" t="str">
        <f t="shared" ca="1" si="6"/>
        <v>Hal Scott</v>
      </c>
      <c r="C51" s="173"/>
      <c r="D51" s="173"/>
      <c r="E51" s="173"/>
      <c r="F51" s="173"/>
      <c r="G51" s="173"/>
      <c r="H51" s="177" t="str">
        <f t="shared" ca="1" si="7"/>
        <v>Cranbrook School, Cranbrook, Kent</v>
      </c>
      <c r="I51" s="177"/>
      <c r="J51" s="177"/>
      <c r="K51" s="177"/>
      <c r="L51" s="177"/>
      <c r="M51" s="177"/>
      <c r="N51" s="177"/>
      <c r="O51" s="177"/>
      <c r="P51" s="13">
        <f t="shared" si="1"/>
        <v>1.4201388888888888E-2</v>
      </c>
      <c r="Q51" s="8">
        <f t="shared" si="8"/>
        <v>1</v>
      </c>
      <c r="R51" s="22">
        <v>46</v>
      </c>
      <c r="S51" s="14">
        <f ca="1">IF(LEFT(AG51,1)="G","",IF(LEFT(P51,1)="D","",IF(H51="","",COUNTIF($T$6:T51,T51))))</f>
        <v>3</v>
      </c>
      <c r="T51" s="14" t="str">
        <f t="shared" ca="1" si="2"/>
        <v>Cranbrook School, Cranbrook, Kent</v>
      </c>
      <c r="U51" s="15" t="str">
        <f t="shared" ca="1" si="9"/>
        <v>Cranbrook School, Cranbrook, Kent3</v>
      </c>
      <c r="V51" s="14">
        <f t="shared" si="3"/>
        <v>46</v>
      </c>
      <c r="W51" s="14" t="str">
        <f t="shared" ca="1" si="10"/>
        <v/>
      </c>
      <c r="X51" s="14" t="str">
        <f>IF(Home!J51=0,"",Home!J51)</f>
        <v/>
      </c>
      <c r="Y51" s="16" t="str">
        <f t="shared" ca="1" si="15"/>
        <v/>
      </c>
      <c r="Z51" s="16" t="str">
        <f t="shared" ca="1" si="15"/>
        <v/>
      </c>
      <c r="AA51" s="16" t="str">
        <f t="shared" ca="1" si="15"/>
        <v/>
      </c>
      <c r="AB51" s="16" t="str">
        <f t="shared" ca="1" si="15"/>
        <v/>
      </c>
      <c r="AC51" s="16" t="str">
        <f t="shared" ca="1" si="5"/>
        <v/>
      </c>
      <c r="AD51" s="14" t="str">
        <f t="shared" ca="1" si="11"/>
        <v/>
      </c>
      <c r="AE51" s="17" t="str">
        <f t="shared" ca="1" si="12"/>
        <v/>
      </c>
      <c r="AF51" s="18" t="str">
        <f t="shared" ca="1" si="13"/>
        <v/>
      </c>
      <c r="AG51" s="12">
        <v>51</v>
      </c>
      <c r="AH51" s="19">
        <v>20.27</v>
      </c>
    </row>
    <row r="52" spans="1:34" s="10" customFormat="1" ht="15" customHeight="1" x14ac:dyDescent="0.2">
      <c r="A52" s="10">
        <f t="shared" si="0"/>
        <v>47</v>
      </c>
      <c r="B52" s="173" t="str">
        <f t="shared" ca="1" si="6"/>
        <v>Joshua Richards</v>
      </c>
      <c r="C52" s="173"/>
      <c r="D52" s="173"/>
      <c r="E52" s="173"/>
      <c r="F52" s="173"/>
      <c r="G52" s="173"/>
      <c r="H52" s="177" t="str">
        <f t="shared" ca="1" si="7"/>
        <v>Darrick Wood School, Orpington, Kent</v>
      </c>
      <c r="I52" s="177"/>
      <c r="J52" s="177"/>
      <c r="K52" s="177"/>
      <c r="L52" s="177"/>
      <c r="M52" s="177"/>
      <c r="N52" s="177"/>
      <c r="O52" s="177"/>
      <c r="P52" s="13">
        <f t="shared" si="1"/>
        <v>1.4224537037037037E-2</v>
      </c>
      <c r="Q52" s="8">
        <f t="shared" si="8"/>
        <v>1</v>
      </c>
      <c r="R52" s="22">
        <v>47</v>
      </c>
      <c r="S52" s="14">
        <f ca="1">IF(LEFT(AG52,1)="G","",IF(LEFT(P52,1)="D","",IF(H52="","",COUNTIF($T$6:T52,T52))))</f>
        <v>2</v>
      </c>
      <c r="T52" s="14" t="str">
        <f t="shared" ca="1" si="2"/>
        <v>Darrick Wood School, Orpington, Kent</v>
      </c>
      <c r="U52" s="15" t="str">
        <f t="shared" ca="1" si="9"/>
        <v>Darrick Wood School, Orpington, Kent2</v>
      </c>
      <c r="V52" s="14">
        <f t="shared" si="3"/>
        <v>47</v>
      </c>
      <c r="W52" s="14" t="str">
        <f t="shared" ca="1" si="10"/>
        <v/>
      </c>
      <c r="X52" s="14" t="str">
        <f>IF(Home!J52=0,"",Home!J52)</f>
        <v/>
      </c>
      <c r="Y52" s="16" t="str">
        <f t="shared" ca="1" si="15"/>
        <v/>
      </c>
      <c r="Z52" s="16" t="str">
        <f t="shared" ca="1" si="15"/>
        <v/>
      </c>
      <c r="AA52" s="16" t="str">
        <f t="shared" ca="1" si="15"/>
        <v/>
      </c>
      <c r="AB52" s="16" t="str">
        <f t="shared" ca="1" si="15"/>
        <v/>
      </c>
      <c r="AC52" s="16" t="str">
        <f t="shared" ca="1" si="5"/>
        <v/>
      </c>
      <c r="AD52" s="14" t="str">
        <f t="shared" ca="1" si="11"/>
        <v/>
      </c>
      <c r="AE52" s="17" t="str">
        <f t="shared" ca="1" si="12"/>
        <v/>
      </c>
      <c r="AF52" s="18" t="str">
        <f t="shared" ca="1" si="13"/>
        <v/>
      </c>
      <c r="AG52" s="12">
        <v>63</v>
      </c>
      <c r="AH52" s="19">
        <v>20.29</v>
      </c>
    </row>
    <row r="53" spans="1:34" s="10" customFormat="1" ht="15" customHeight="1" x14ac:dyDescent="0.2">
      <c r="A53" s="10">
        <f t="shared" si="0"/>
        <v>48</v>
      </c>
      <c r="B53" s="173" t="str">
        <f t="shared" ca="1" si="6"/>
        <v>Jatin Peddamallu</v>
      </c>
      <c r="C53" s="173"/>
      <c r="D53" s="173"/>
      <c r="E53" s="173"/>
      <c r="F53" s="173"/>
      <c r="G53" s="173"/>
      <c r="H53" s="177" t="str">
        <f t="shared" ca="1" si="7"/>
        <v>Dartford Grammar School, Dartford, Kent</v>
      </c>
      <c r="I53" s="177"/>
      <c r="J53" s="177"/>
      <c r="K53" s="177"/>
      <c r="L53" s="177"/>
      <c r="M53" s="177"/>
      <c r="N53" s="177"/>
      <c r="O53" s="177"/>
      <c r="P53" s="13">
        <f t="shared" si="1"/>
        <v>1.4421296296296297E-2</v>
      </c>
      <c r="Q53" s="8">
        <f t="shared" si="8"/>
        <v>1</v>
      </c>
      <c r="R53" s="22">
        <v>48</v>
      </c>
      <c r="S53" s="14">
        <f ca="1">IF(LEFT(AG53,1)="G","",IF(LEFT(P53,1)="D","",IF(H53="","",COUNTIF($T$6:T53,T53))))</f>
        <v>4</v>
      </c>
      <c r="T53" s="14" t="str">
        <f t="shared" ca="1" si="2"/>
        <v>Dartford Grammar School, Dartford, Kent</v>
      </c>
      <c r="U53" s="15" t="str">
        <f t="shared" ca="1" si="9"/>
        <v>Dartford Grammar School, Dartford, Kent4</v>
      </c>
      <c r="V53" s="14">
        <f t="shared" si="3"/>
        <v>48</v>
      </c>
      <c r="W53" s="14" t="str">
        <f t="shared" ca="1" si="10"/>
        <v/>
      </c>
      <c r="X53" s="14" t="str">
        <f>IF(Home!J53=0,"",Home!J53)</f>
        <v/>
      </c>
      <c r="Y53" s="16" t="str">
        <f t="shared" ca="1" si="15"/>
        <v/>
      </c>
      <c r="Z53" s="16" t="str">
        <f t="shared" ca="1" si="15"/>
        <v/>
      </c>
      <c r="AA53" s="16" t="str">
        <f t="shared" ca="1" si="15"/>
        <v/>
      </c>
      <c r="AB53" s="16" t="str">
        <f t="shared" ca="1" si="15"/>
        <v/>
      </c>
      <c r="AC53" s="16" t="str">
        <f t="shared" ca="1" si="5"/>
        <v/>
      </c>
      <c r="AD53" s="14" t="str">
        <f t="shared" ca="1" si="11"/>
        <v/>
      </c>
      <c r="AE53" s="17" t="str">
        <f t="shared" ca="1" si="12"/>
        <v/>
      </c>
      <c r="AF53" s="18" t="str">
        <f t="shared" ca="1" si="13"/>
        <v/>
      </c>
      <c r="AG53" s="12">
        <v>74</v>
      </c>
      <c r="AH53" s="19">
        <v>20.46</v>
      </c>
    </row>
    <row r="54" spans="1:34" s="10" customFormat="1" ht="15" customHeight="1" x14ac:dyDescent="0.2">
      <c r="A54" s="10">
        <f t="shared" si="0"/>
        <v>49</v>
      </c>
      <c r="B54" s="173" t="str">
        <f t="shared" ca="1" si="6"/>
        <v>Tom Sturgeon</v>
      </c>
      <c r="C54" s="173"/>
      <c r="D54" s="173"/>
      <c r="E54" s="173"/>
      <c r="F54" s="173"/>
      <c r="G54" s="173"/>
      <c r="H54" s="177" t="str">
        <f t="shared" ca="1" si="7"/>
        <v>Cranbrook School, Cranbrook, Kent</v>
      </c>
      <c r="I54" s="177"/>
      <c r="J54" s="177"/>
      <c r="K54" s="177"/>
      <c r="L54" s="177"/>
      <c r="M54" s="177"/>
      <c r="N54" s="177"/>
      <c r="O54" s="177"/>
      <c r="P54" s="13">
        <f t="shared" si="1"/>
        <v>1.447916666666667E-2</v>
      </c>
      <c r="Q54" s="8">
        <f t="shared" si="8"/>
        <v>1</v>
      </c>
      <c r="R54" s="22">
        <v>49</v>
      </c>
      <c r="S54" s="14">
        <f ca="1">IF(LEFT(AG54,1)="G","",IF(LEFT(P54,1)="D","",IF(H54="","",COUNTIF($T$6:T54,T54))))</f>
        <v>4</v>
      </c>
      <c r="T54" s="14" t="str">
        <f t="shared" ca="1" si="2"/>
        <v>Cranbrook School, Cranbrook, Kent</v>
      </c>
      <c r="U54" s="15" t="str">
        <f t="shared" ca="1" si="9"/>
        <v>Cranbrook School, Cranbrook, Kent4</v>
      </c>
      <c r="V54" s="14">
        <f t="shared" si="3"/>
        <v>49</v>
      </c>
      <c r="W54" s="14" t="str">
        <f t="shared" ca="1" si="10"/>
        <v/>
      </c>
      <c r="X54" s="14" t="str">
        <f>IF(Home!J54=0,"",Home!J54)</f>
        <v/>
      </c>
      <c r="Y54" s="16" t="str">
        <f t="shared" ca="1" si="15"/>
        <v/>
      </c>
      <c r="Z54" s="16" t="str">
        <f t="shared" ca="1" si="15"/>
        <v/>
      </c>
      <c r="AA54" s="16" t="str">
        <f t="shared" ca="1" si="15"/>
        <v/>
      </c>
      <c r="AB54" s="16" t="str">
        <f t="shared" ca="1" si="15"/>
        <v/>
      </c>
      <c r="AC54" s="16" t="str">
        <f t="shared" ca="1" si="5"/>
        <v/>
      </c>
      <c r="AD54" s="14" t="str">
        <f t="shared" ca="1" si="11"/>
        <v/>
      </c>
      <c r="AE54" s="17" t="str">
        <f t="shared" ca="1" si="12"/>
        <v/>
      </c>
      <c r="AF54" s="18" t="str">
        <f t="shared" ca="1" si="13"/>
        <v/>
      </c>
      <c r="AG54" s="12">
        <v>52</v>
      </c>
      <c r="AH54" s="19">
        <v>20.51</v>
      </c>
    </row>
    <row r="55" spans="1:34" s="10" customFormat="1" ht="15" customHeight="1" x14ac:dyDescent="0.2">
      <c r="A55" s="10">
        <f t="shared" si="0"/>
        <v>50</v>
      </c>
      <c r="B55" s="173" t="str">
        <f t="shared" ca="1" si="6"/>
        <v>Charlie De Ley</v>
      </c>
      <c r="C55" s="173"/>
      <c r="D55" s="173"/>
      <c r="E55" s="173"/>
      <c r="F55" s="173"/>
      <c r="G55" s="173"/>
      <c r="H55" s="177" t="str">
        <f t="shared" ca="1" si="7"/>
        <v>Chislehurst and Sidcup Grammar School, Sidcup, Kent</v>
      </c>
      <c r="I55" s="177"/>
      <c r="J55" s="177"/>
      <c r="K55" s="177"/>
      <c r="L55" s="177"/>
      <c r="M55" s="177"/>
      <c r="N55" s="177"/>
      <c r="O55" s="177"/>
      <c r="P55" s="13">
        <f t="shared" si="1"/>
        <v>1.4594907407407411E-2</v>
      </c>
      <c r="Q55" s="8">
        <f t="shared" si="8"/>
        <v>1</v>
      </c>
      <c r="R55" s="22">
        <v>50</v>
      </c>
      <c r="S55" s="14">
        <f ca="1">IF(LEFT(AG55,1)="G","",IF(LEFT(P55,1)="D","",IF(H55="","",COUNTIF($T$6:T55,T55))))</f>
        <v>5</v>
      </c>
      <c r="T55" s="14" t="str">
        <f t="shared" ca="1" si="2"/>
        <v>Chislehurst and Sidcup Grammar School, Sidcup, Kent</v>
      </c>
      <c r="U55" s="15" t="str">
        <f t="shared" ca="1" si="9"/>
        <v>Chislehurst and Sidcup Grammar School, Sidcup, Kent5</v>
      </c>
      <c r="V55" s="14">
        <f t="shared" si="3"/>
        <v>50</v>
      </c>
      <c r="W55" s="14" t="str">
        <f t="shared" ca="1" si="10"/>
        <v/>
      </c>
      <c r="X55" s="14" t="str">
        <f>IF(Home!J55=0,"",Home!J55)</f>
        <v/>
      </c>
      <c r="Y55" s="16" t="str">
        <f t="shared" ca="1" si="15"/>
        <v/>
      </c>
      <c r="Z55" s="16" t="str">
        <f t="shared" ca="1" si="15"/>
        <v/>
      </c>
      <c r="AA55" s="16" t="str">
        <f t="shared" ca="1" si="15"/>
        <v/>
      </c>
      <c r="AB55" s="16" t="str">
        <f t="shared" ca="1" si="15"/>
        <v/>
      </c>
      <c r="AC55" s="16" t="str">
        <f t="shared" ca="1" si="5"/>
        <v/>
      </c>
      <c r="AD55" s="14" t="str">
        <f t="shared" ca="1" si="11"/>
        <v/>
      </c>
      <c r="AE55" s="17" t="str">
        <f t="shared" ca="1" si="12"/>
        <v/>
      </c>
      <c r="AF55" s="18" t="str">
        <f t="shared" ca="1" si="13"/>
        <v/>
      </c>
      <c r="AG55" s="12">
        <v>40</v>
      </c>
      <c r="AH55" s="19">
        <v>21.01</v>
      </c>
    </row>
    <row r="56" spans="1:34" s="10" customFormat="1" ht="15" customHeight="1" x14ac:dyDescent="0.2">
      <c r="A56" s="10">
        <f t="shared" si="0"/>
        <v>51</v>
      </c>
      <c r="B56" s="173" t="str">
        <f t="shared" ca="1" si="6"/>
        <v>Jakub Cupa</v>
      </c>
      <c r="C56" s="173"/>
      <c r="D56" s="173"/>
      <c r="E56" s="173"/>
      <c r="F56" s="173"/>
      <c r="G56" s="173"/>
      <c r="H56" s="177" t="str">
        <f t="shared" ca="1" si="7"/>
        <v>Darrick Wood School, Orpington, Kent</v>
      </c>
      <c r="I56" s="177"/>
      <c r="J56" s="177"/>
      <c r="K56" s="177"/>
      <c r="L56" s="177"/>
      <c r="M56" s="177"/>
      <c r="N56" s="177"/>
      <c r="O56" s="177"/>
      <c r="P56" s="13">
        <f t="shared" si="1"/>
        <v>1.4675925925925924E-2</v>
      </c>
      <c r="Q56" s="8">
        <f t="shared" si="8"/>
        <v>1</v>
      </c>
      <c r="R56" s="22">
        <v>51</v>
      </c>
      <c r="S56" s="14">
        <f ca="1">IF(LEFT(AG56,1)="G","",IF(LEFT(P56,1)="D","",IF(H56="","",COUNTIF($T$6:T56,T56))))</f>
        <v>3</v>
      </c>
      <c r="T56" s="14" t="str">
        <f t="shared" ca="1" si="2"/>
        <v>Darrick Wood School, Orpington, Kent</v>
      </c>
      <c r="U56" s="15" t="str">
        <f t="shared" ca="1" si="9"/>
        <v>Darrick Wood School, Orpington, Kent3</v>
      </c>
      <c r="V56" s="14">
        <f t="shared" si="3"/>
        <v>51</v>
      </c>
      <c r="W56" s="14" t="str">
        <f t="shared" ca="1" si="10"/>
        <v/>
      </c>
      <c r="X56" s="14" t="str">
        <f>IF(Home!J56=0,"",Home!J56)</f>
        <v/>
      </c>
      <c r="Y56" s="16" t="str">
        <f t="shared" ca="1" si="15"/>
        <v/>
      </c>
      <c r="Z56" s="16" t="str">
        <f t="shared" ca="1" si="15"/>
        <v/>
      </c>
      <c r="AA56" s="16" t="str">
        <f t="shared" ca="1" si="15"/>
        <v/>
      </c>
      <c r="AB56" s="16" t="str">
        <f t="shared" ca="1" si="15"/>
        <v/>
      </c>
      <c r="AC56" s="16" t="str">
        <f t="shared" ca="1" si="5"/>
        <v/>
      </c>
      <c r="AD56" s="14" t="str">
        <f t="shared" ca="1" si="11"/>
        <v/>
      </c>
      <c r="AE56" s="17" t="str">
        <f t="shared" ca="1" si="12"/>
        <v/>
      </c>
      <c r="AF56" s="18" t="str">
        <f t="shared" ca="1" si="13"/>
        <v/>
      </c>
      <c r="AG56" s="12">
        <v>62</v>
      </c>
      <c r="AH56" s="19">
        <v>21.08</v>
      </c>
    </row>
    <row r="57" spans="1:34" s="10" customFormat="1" ht="15" customHeight="1" x14ac:dyDescent="0.2">
      <c r="A57" s="10">
        <f t="shared" si="0"/>
        <v>52</v>
      </c>
      <c r="B57" s="173" t="str">
        <f t="shared" ca="1" si="6"/>
        <v>Ollie Tran</v>
      </c>
      <c r="C57" s="173"/>
      <c r="D57" s="173"/>
      <c r="E57" s="173"/>
      <c r="F57" s="173"/>
      <c r="G57" s="173"/>
      <c r="H57" s="177" t="str">
        <f t="shared" ca="1" si="7"/>
        <v>Chislehurst and Sidcup Grammar School, Sidcup, Kent</v>
      </c>
      <c r="I57" s="177"/>
      <c r="J57" s="177"/>
      <c r="K57" s="177"/>
      <c r="L57" s="177"/>
      <c r="M57" s="177"/>
      <c r="N57" s="177"/>
      <c r="O57" s="177"/>
      <c r="P57" s="13">
        <f t="shared" si="1"/>
        <v>1.4733796296296297E-2</v>
      </c>
      <c r="Q57" s="8">
        <f t="shared" si="8"/>
        <v>1</v>
      </c>
      <c r="R57" s="22">
        <v>52</v>
      </c>
      <c r="S57" s="14">
        <f ca="1">IF(LEFT(AG57,1)="G","",IF(LEFT(P57,1)="D","",IF(H57="","",COUNTIF($T$6:T57,T57))))</f>
        <v>6</v>
      </c>
      <c r="T57" s="14" t="str">
        <f t="shared" ca="1" si="2"/>
        <v>Chislehurst and Sidcup Grammar School, Sidcup, Kent</v>
      </c>
      <c r="U57" s="15" t="str">
        <f t="shared" ca="1" si="9"/>
        <v>Chislehurst and Sidcup Grammar School, Sidcup, Kent6</v>
      </c>
      <c r="V57" s="14">
        <f t="shared" si="3"/>
        <v>52</v>
      </c>
      <c r="W57" s="14" t="str">
        <f t="shared" ca="1" si="10"/>
        <v/>
      </c>
      <c r="X57" s="14" t="str">
        <f>IF(Home!J57=0,"",Home!J57)</f>
        <v/>
      </c>
      <c r="Y57" s="16" t="str">
        <f t="shared" ca="1" si="15"/>
        <v/>
      </c>
      <c r="Z57" s="16" t="str">
        <f t="shared" ca="1" si="15"/>
        <v/>
      </c>
      <c r="AA57" s="16" t="str">
        <f t="shared" ca="1" si="15"/>
        <v/>
      </c>
      <c r="AB57" s="16" t="str">
        <f t="shared" ca="1" si="15"/>
        <v/>
      </c>
      <c r="AC57" s="16" t="str">
        <f t="shared" ca="1" si="5"/>
        <v/>
      </c>
      <c r="AD57" s="14" t="str">
        <f t="shared" ca="1" si="11"/>
        <v/>
      </c>
      <c r="AE57" s="17" t="str">
        <f t="shared" ca="1" si="12"/>
        <v/>
      </c>
      <c r="AF57" s="18" t="str">
        <f t="shared" ca="1" si="13"/>
        <v/>
      </c>
      <c r="AG57" s="12">
        <v>37</v>
      </c>
      <c r="AH57" s="19">
        <v>21.13</v>
      </c>
    </row>
    <row r="58" spans="1:34" s="10" customFormat="1" ht="15" customHeight="1" x14ac:dyDescent="0.2">
      <c r="A58" s="10">
        <f t="shared" si="0"/>
        <v>53</v>
      </c>
      <c r="B58" s="173" t="str">
        <f t="shared" ca="1" si="6"/>
        <v>Dexter Liard</v>
      </c>
      <c r="C58" s="173"/>
      <c r="D58" s="173"/>
      <c r="E58" s="173"/>
      <c r="F58" s="173"/>
      <c r="G58" s="173"/>
      <c r="H58" s="177" t="str">
        <f t="shared" ca="1" si="7"/>
        <v>Darrick Wood School, Orpington, Kent</v>
      </c>
      <c r="I58" s="177"/>
      <c r="J58" s="177"/>
      <c r="K58" s="177"/>
      <c r="L58" s="177"/>
      <c r="M58" s="177"/>
      <c r="N58" s="177"/>
      <c r="O58" s="177"/>
      <c r="P58" s="13">
        <f t="shared" si="1"/>
        <v>1.511574074074074E-2</v>
      </c>
      <c r="Q58" s="8">
        <f t="shared" si="8"/>
        <v>1</v>
      </c>
      <c r="R58" s="22">
        <v>53</v>
      </c>
      <c r="S58" s="14">
        <f ca="1">IF(LEFT(AG58,1)="G","",IF(LEFT(P58,1)="D","",IF(H58="","",COUNTIF($T$6:T58,T58))))</f>
        <v>4</v>
      </c>
      <c r="T58" s="14" t="str">
        <f t="shared" ca="1" si="2"/>
        <v>Darrick Wood School, Orpington, Kent</v>
      </c>
      <c r="U58" s="15" t="str">
        <f t="shared" ca="1" si="9"/>
        <v>Darrick Wood School, Orpington, Kent4</v>
      </c>
      <c r="V58" s="14">
        <f t="shared" si="3"/>
        <v>53</v>
      </c>
      <c r="W58" s="14" t="str">
        <f t="shared" ca="1" si="10"/>
        <v/>
      </c>
      <c r="X58" s="14" t="str">
        <f>IF(Home!J58=0,"",Home!J58)</f>
        <v/>
      </c>
      <c r="Y58" s="16" t="str">
        <f t="shared" ca="1" si="15"/>
        <v/>
      </c>
      <c r="Z58" s="16" t="str">
        <f t="shared" ca="1" si="15"/>
        <v/>
      </c>
      <c r="AA58" s="16" t="str">
        <f t="shared" ca="1" si="15"/>
        <v/>
      </c>
      <c r="AB58" s="16" t="str">
        <f t="shared" ca="1" si="15"/>
        <v/>
      </c>
      <c r="AC58" s="16" t="str">
        <f t="shared" ca="1" si="5"/>
        <v/>
      </c>
      <c r="AD58" s="14" t="str">
        <f t="shared" ca="1" si="11"/>
        <v/>
      </c>
      <c r="AE58" s="17" t="str">
        <f t="shared" ca="1" si="12"/>
        <v/>
      </c>
      <c r="AF58" s="18" t="str">
        <f t="shared" ca="1" si="13"/>
        <v/>
      </c>
      <c r="AG58" s="12">
        <v>65</v>
      </c>
      <c r="AH58" s="19">
        <v>21.46</v>
      </c>
    </row>
    <row r="59" spans="1:34" s="10" customFormat="1" ht="15" customHeight="1" x14ac:dyDescent="0.2">
      <c r="A59" s="10">
        <f t="shared" si="0"/>
        <v>54</v>
      </c>
      <c r="B59" s="173" t="str">
        <f t="shared" ca="1" si="6"/>
        <v>Isaac Boulton</v>
      </c>
      <c r="C59" s="173"/>
      <c r="D59" s="173"/>
      <c r="E59" s="173"/>
      <c r="F59" s="173"/>
      <c r="G59" s="173"/>
      <c r="H59" s="177" t="str">
        <f t="shared" ca="1" si="7"/>
        <v>Bennett Memorial Diocesan School, Tunbridge Wells, Kent</v>
      </c>
      <c r="I59" s="177"/>
      <c r="J59" s="177"/>
      <c r="K59" s="177"/>
      <c r="L59" s="177"/>
      <c r="M59" s="177"/>
      <c r="N59" s="177"/>
      <c r="O59" s="177"/>
      <c r="P59" s="13">
        <f t="shared" si="1"/>
        <v>1.5578703703703706E-2</v>
      </c>
      <c r="Q59" s="8">
        <f t="shared" si="8"/>
        <v>1</v>
      </c>
      <c r="R59" s="22">
        <v>54</v>
      </c>
      <c r="S59" s="14">
        <f ca="1">IF(LEFT(AG59,1)="G","",IF(LEFT(P59,1)="D","",IF(H59="","",COUNTIF($T$6:T59,T59))))</f>
        <v>4</v>
      </c>
      <c r="T59" s="14" t="str">
        <f t="shared" ca="1" si="2"/>
        <v>Bennett Memorial Diocesan School, Tunbridge Wells, Kent</v>
      </c>
      <c r="U59" s="15" t="str">
        <f t="shared" ca="1" si="9"/>
        <v>Bennett Memorial Diocesan School, Tunbridge Wells, Kent4</v>
      </c>
      <c r="V59" s="14">
        <f t="shared" si="3"/>
        <v>54</v>
      </c>
      <c r="W59" s="14" t="str">
        <f t="shared" ca="1" si="10"/>
        <v/>
      </c>
      <c r="X59" s="14" t="str">
        <f>IF(Home!J59=0,"",Home!J59)</f>
        <v/>
      </c>
      <c r="Y59" s="16" t="str">
        <f t="shared" ca="1" si="15"/>
        <v/>
      </c>
      <c r="Z59" s="16" t="str">
        <f t="shared" ca="1" si="15"/>
        <v/>
      </c>
      <c r="AA59" s="16" t="str">
        <f t="shared" ca="1" si="15"/>
        <v/>
      </c>
      <c r="AB59" s="16" t="str">
        <f t="shared" ca="1" si="15"/>
        <v/>
      </c>
      <c r="AC59" s="16" t="str">
        <f t="shared" ca="1" si="5"/>
        <v/>
      </c>
      <c r="AD59" s="14" t="str">
        <f t="shared" ca="1" si="11"/>
        <v/>
      </c>
      <c r="AE59" s="17" t="str">
        <f t="shared" ca="1" si="12"/>
        <v/>
      </c>
      <c r="AF59" s="18" t="str">
        <f t="shared" ca="1" si="13"/>
        <v/>
      </c>
      <c r="AG59" s="12">
        <v>2</v>
      </c>
      <c r="AH59" s="19">
        <v>22.26</v>
      </c>
    </row>
    <row r="60" spans="1:34" s="10" customFormat="1" ht="15" customHeight="1" x14ac:dyDescent="0.2">
      <c r="A60" s="10">
        <f t="shared" si="0"/>
        <v>55</v>
      </c>
      <c r="B60" s="173" t="str">
        <f t="shared" ca="1" si="6"/>
        <v>Hugo Hoang</v>
      </c>
      <c r="C60" s="173"/>
      <c r="D60" s="173"/>
      <c r="E60" s="173"/>
      <c r="F60" s="173"/>
      <c r="G60" s="173"/>
      <c r="H60" s="177" t="str">
        <f t="shared" ca="1" si="7"/>
        <v>Dartford Grammar School, Dartford, Kent</v>
      </c>
      <c r="I60" s="177"/>
      <c r="J60" s="177"/>
      <c r="K60" s="177"/>
      <c r="L60" s="177"/>
      <c r="M60" s="177"/>
      <c r="N60" s="177"/>
      <c r="O60" s="177"/>
      <c r="P60" s="13">
        <f t="shared" si="1"/>
        <v>1.5925925925925923E-2</v>
      </c>
      <c r="Q60" s="8">
        <f t="shared" si="8"/>
        <v>1</v>
      </c>
      <c r="R60" s="22">
        <v>55</v>
      </c>
      <c r="S60" s="14">
        <f ca="1">IF(LEFT(AG60,1)="G","",IF(LEFT(P60,1)="D","",IF(H60="","",COUNTIF($T$6:T60,T60))))</f>
        <v>5</v>
      </c>
      <c r="T60" s="14" t="str">
        <f t="shared" ca="1" si="2"/>
        <v>Dartford Grammar School, Dartford, Kent</v>
      </c>
      <c r="U60" s="15" t="str">
        <f t="shared" ca="1" si="9"/>
        <v>Dartford Grammar School, Dartford, Kent5</v>
      </c>
      <c r="V60" s="14">
        <f t="shared" si="3"/>
        <v>55</v>
      </c>
      <c r="W60" s="14" t="str">
        <f t="shared" ca="1" si="10"/>
        <v/>
      </c>
      <c r="X60" s="14" t="str">
        <f>IF(Home!J60=0,"",Home!J60)</f>
        <v/>
      </c>
      <c r="Y60" s="16" t="str">
        <f t="shared" ca="1" si="15"/>
        <v/>
      </c>
      <c r="Z60" s="16" t="str">
        <f t="shared" ca="1" si="15"/>
        <v/>
      </c>
      <c r="AA60" s="16" t="str">
        <f t="shared" ca="1" si="15"/>
        <v/>
      </c>
      <c r="AB60" s="16" t="str">
        <f t="shared" ca="1" si="15"/>
        <v/>
      </c>
      <c r="AC60" s="16" t="str">
        <f t="shared" ca="1" si="5"/>
        <v/>
      </c>
      <c r="AD60" s="14" t="str">
        <f t="shared" ca="1" si="11"/>
        <v/>
      </c>
      <c r="AE60" s="17" t="str">
        <f t="shared" ca="1" si="12"/>
        <v/>
      </c>
      <c r="AF60" s="18" t="str">
        <f t="shared" ca="1" si="13"/>
        <v/>
      </c>
      <c r="AG60" s="12">
        <v>76</v>
      </c>
      <c r="AH60" s="19">
        <v>22.56</v>
      </c>
    </row>
    <row r="61" spans="1:34" s="10" customFormat="1" ht="15" customHeight="1" x14ac:dyDescent="0.2">
      <c r="A61" s="10">
        <f t="shared" si="0"/>
        <v>56</v>
      </c>
      <c r="B61" s="173" t="str">
        <f t="shared" ca="1" si="6"/>
        <v>Jacob Daldorf</v>
      </c>
      <c r="C61" s="173"/>
      <c r="D61" s="173"/>
      <c r="E61" s="173"/>
      <c r="F61" s="173"/>
      <c r="G61" s="173"/>
      <c r="H61" s="177" t="str">
        <f t="shared" ca="1" si="7"/>
        <v>Darrick Wood School, Orpington, Kent</v>
      </c>
      <c r="I61" s="177"/>
      <c r="J61" s="177"/>
      <c r="K61" s="177"/>
      <c r="L61" s="177"/>
      <c r="M61" s="177"/>
      <c r="N61" s="177"/>
      <c r="O61" s="177"/>
      <c r="P61" s="13">
        <f t="shared" si="1"/>
        <v>1.6157407407407409E-2</v>
      </c>
      <c r="Q61" s="8">
        <f t="shared" si="8"/>
        <v>1</v>
      </c>
      <c r="R61" s="22">
        <v>56</v>
      </c>
      <c r="S61" s="14">
        <f ca="1">IF(LEFT(AG61,1)="G","",IF(LEFT(P61,1)="D","",IF(H61="","",COUNTIF($T$6:T61,T61))))</f>
        <v>5</v>
      </c>
      <c r="T61" s="14" t="str">
        <f t="shared" ca="1" si="2"/>
        <v>Darrick Wood School, Orpington, Kent</v>
      </c>
      <c r="U61" s="15" t="str">
        <f t="shared" ca="1" si="9"/>
        <v>Darrick Wood School, Orpington, Kent5</v>
      </c>
      <c r="V61" s="14">
        <f t="shared" si="3"/>
        <v>56</v>
      </c>
      <c r="W61" s="14" t="str">
        <f t="shared" ca="1" si="10"/>
        <v/>
      </c>
      <c r="X61" s="14" t="str">
        <f>IF(Home!J61=0,"",Home!J61)</f>
        <v/>
      </c>
      <c r="Y61" s="16" t="str">
        <f t="shared" ca="1" si="15"/>
        <v/>
      </c>
      <c r="Z61" s="16" t="str">
        <f t="shared" ca="1" si="15"/>
        <v/>
      </c>
      <c r="AA61" s="16" t="str">
        <f t="shared" ca="1" si="15"/>
        <v/>
      </c>
      <c r="AB61" s="16" t="str">
        <f t="shared" ca="1" si="15"/>
        <v/>
      </c>
      <c r="AC61" s="16" t="str">
        <f t="shared" ca="1" si="5"/>
        <v/>
      </c>
      <c r="AD61" s="14" t="str">
        <f t="shared" ca="1" si="11"/>
        <v/>
      </c>
      <c r="AE61" s="17" t="str">
        <f t="shared" ca="1" si="12"/>
        <v/>
      </c>
      <c r="AF61" s="18" t="str">
        <f t="shared" ca="1" si="13"/>
        <v/>
      </c>
      <c r="AG61" s="12">
        <v>64</v>
      </c>
      <c r="AH61" s="19">
        <v>23.16</v>
      </c>
    </row>
    <row r="62" spans="1:34" s="10" customFormat="1" ht="15" customHeight="1" x14ac:dyDescent="0.2">
      <c r="A62" s="10">
        <f t="shared" si="0"/>
        <v>57</v>
      </c>
      <c r="B62" s="173" t="str">
        <f t="shared" ca="1" si="6"/>
        <v/>
      </c>
      <c r="C62" s="173"/>
      <c r="D62" s="173"/>
      <c r="E62" s="173"/>
      <c r="F62" s="173"/>
      <c r="G62" s="173"/>
      <c r="H62" s="177" t="str">
        <f t="shared" ca="1" si="7"/>
        <v/>
      </c>
      <c r="I62" s="177"/>
      <c r="J62" s="177"/>
      <c r="K62" s="177"/>
      <c r="L62" s="177"/>
      <c r="M62" s="177"/>
      <c r="N62" s="177"/>
      <c r="O62" s="177"/>
      <c r="P62" s="13">
        <f t="shared" si="1"/>
        <v>0</v>
      </c>
      <c r="Q62" s="8" t="str">
        <f t="shared" si="8"/>
        <v/>
      </c>
      <c r="R62" s="22">
        <v>57</v>
      </c>
      <c r="S62" s="14" t="str">
        <f ca="1">IF(LEFT(AG62,1)="G","",IF(LEFT(P62,1)="D","",IF(H62="","",COUNTIF($T$6:T62,T62))))</f>
        <v/>
      </c>
      <c r="T62" s="14" t="str">
        <f t="shared" ca="1" si="2"/>
        <v/>
      </c>
      <c r="U62" s="15" t="str">
        <f t="shared" ca="1" si="9"/>
        <v/>
      </c>
      <c r="V62" s="14">
        <f t="shared" si="3"/>
        <v>57</v>
      </c>
      <c r="W62" s="14" t="str">
        <f t="shared" ca="1" si="10"/>
        <v/>
      </c>
      <c r="X62" s="14" t="str">
        <f>IF(Home!J62=0,"",Home!J62)</f>
        <v/>
      </c>
      <c r="Y62" s="16" t="str">
        <f t="shared" ca="1" si="15"/>
        <v/>
      </c>
      <c r="Z62" s="16" t="str">
        <f t="shared" ca="1" si="15"/>
        <v/>
      </c>
      <c r="AA62" s="16" t="str">
        <f t="shared" ca="1" si="15"/>
        <v/>
      </c>
      <c r="AB62" s="16" t="str">
        <f t="shared" ca="1" si="15"/>
        <v/>
      </c>
      <c r="AC62" s="16" t="str">
        <f t="shared" ca="1" si="5"/>
        <v/>
      </c>
      <c r="AD62" s="14" t="str">
        <f t="shared" ca="1" si="11"/>
        <v/>
      </c>
      <c r="AE62" s="17" t="str">
        <f t="shared" ca="1" si="12"/>
        <v/>
      </c>
      <c r="AF62" s="18" t="str">
        <f t="shared" ca="1" si="13"/>
        <v/>
      </c>
      <c r="AG62" s="12"/>
      <c r="AH62" s="19"/>
    </row>
    <row r="63" spans="1:34" s="10" customFormat="1" ht="15" customHeight="1" x14ac:dyDescent="0.2">
      <c r="A63" s="10">
        <f t="shared" si="0"/>
        <v>58</v>
      </c>
      <c r="B63" s="173" t="str">
        <f t="shared" ca="1" si="6"/>
        <v/>
      </c>
      <c r="C63" s="173"/>
      <c r="D63" s="173"/>
      <c r="E63" s="173"/>
      <c r="F63" s="173"/>
      <c r="G63" s="173"/>
      <c r="H63" s="177" t="str">
        <f t="shared" ca="1" si="7"/>
        <v/>
      </c>
      <c r="I63" s="177"/>
      <c r="J63" s="177"/>
      <c r="K63" s="177"/>
      <c r="L63" s="177"/>
      <c r="M63" s="177"/>
      <c r="N63" s="177"/>
      <c r="O63" s="177"/>
      <c r="P63" s="13">
        <f t="shared" si="1"/>
        <v>0</v>
      </c>
      <c r="Q63" s="8" t="str">
        <f t="shared" si="8"/>
        <v/>
      </c>
      <c r="R63" s="22">
        <v>58</v>
      </c>
      <c r="S63" s="14" t="str">
        <f ca="1">IF(LEFT(AG63,1)="G","",IF(LEFT(P63,1)="D","",IF(H63="","",COUNTIF($T$6:T63,T63))))</f>
        <v/>
      </c>
      <c r="T63" s="14" t="str">
        <f t="shared" ca="1" si="2"/>
        <v/>
      </c>
      <c r="U63" s="15" t="str">
        <f t="shared" ca="1" si="9"/>
        <v/>
      </c>
      <c r="V63" s="14">
        <f t="shared" si="3"/>
        <v>58</v>
      </c>
      <c r="W63" s="14" t="str">
        <f t="shared" ca="1" si="10"/>
        <v/>
      </c>
      <c r="X63" s="14" t="str">
        <f>IF(Home!J63=0,"",Home!J63)</f>
        <v/>
      </c>
      <c r="Y63" s="16" t="str">
        <f t="shared" ca="1" si="15"/>
        <v/>
      </c>
      <c r="Z63" s="16" t="str">
        <f t="shared" ca="1" si="15"/>
        <v/>
      </c>
      <c r="AA63" s="16" t="str">
        <f t="shared" ca="1" si="15"/>
        <v/>
      </c>
      <c r="AB63" s="16" t="str">
        <f t="shared" ca="1" si="15"/>
        <v/>
      </c>
      <c r="AC63" s="16" t="str">
        <f t="shared" ca="1" si="5"/>
        <v/>
      </c>
      <c r="AD63" s="14" t="str">
        <f t="shared" ca="1" si="11"/>
        <v/>
      </c>
      <c r="AE63" s="17" t="str">
        <f t="shared" ca="1" si="12"/>
        <v/>
      </c>
      <c r="AF63" s="18" t="str">
        <f t="shared" ca="1" si="13"/>
        <v/>
      </c>
      <c r="AG63" s="12"/>
      <c r="AH63" s="19"/>
    </row>
    <row r="64" spans="1:34" s="10" customFormat="1" ht="15" customHeight="1" x14ac:dyDescent="0.2">
      <c r="A64" s="10">
        <f t="shared" si="0"/>
        <v>59</v>
      </c>
      <c r="B64" s="173" t="str">
        <f t="shared" ca="1" si="6"/>
        <v/>
      </c>
      <c r="C64" s="173"/>
      <c r="D64" s="173"/>
      <c r="E64" s="173"/>
      <c r="F64" s="173"/>
      <c r="G64" s="173"/>
      <c r="H64" s="177" t="str">
        <f t="shared" ca="1" si="7"/>
        <v/>
      </c>
      <c r="I64" s="177"/>
      <c r="J64" s="177"/>
      <c r="K64" s="177"/>
      <c r="L64" s="177"/>
      <c r="M64" s="177"/>
      <c r="N64" s="177"/>
      <c r="O64" s="177"/>
      <c r="P64" s="13">
        <f t="shared" si="1"/>
        <v>0</v>
      </c>
      <c r="Q64" s="8" t="str">
        <f t="shared" si="8"/>
        <v/>
      </c>
      <c r="R64" s="22">
        <v>59</v>
      </c>
      <c r="S64" s="14" t="str">
        <f ca="1">IF(LEFT(AG64,1)="G","",IF(LEFT(P64,1)="D","",IF(H64="","",COUNTIF($T$6:T64,T64))))</f>
        <v/>
      </c>
      <c r="T64" s="14" t="str">
        <f t="shared" ca="1" si="2"/>
        <v/>
      </c>
      <c r="U64" s="15" t="str">
        <f t="shared" ca="1" si="9"/>
        <v/>
      </c>
      <c r="V64" s="14">
        <f t="shared" si="3"/>
        <v>59</v>
      </c>
      <c r="W64" s="14" t="str">
        <f t="shared" ca="1" si="10"/>
        <v/>
      </c>
      <c r="X64" s="14" t="str">
        <f>IF(Home!J64=0,"",Home!J64)</f>
        <v/>
      </c>
      <c r="Y64" s="16" t="str">
        <f t="shared" ca="1" si="15"/>
        <v/>
      </c>
      <c r="Z64" s="16" t="str">
        <f t="shared" ca="1" si="15"/>
        <v/>
      </c>
      <c r="AA64" s="16" t="str">
        <f t="shared" ca="1" si="15"/>
        <v/>
      </c>
      <c r="AB64" s="16" t="str">
        <f t="shared" ca="1" si="15"/>
        <v/>
      </c>
      <c r="AC64" s="16" t="str">
        <f t="shared" ca="1" si="5"/>
        <v/>
      </c>
      <c r="AD64" s="14" t="str">
        <f t="shared" ca="1" si="11"/>
        <v/>
      </c>
      <c r="AE64" s="17" t="str">
        <f t="shared" ca="1" si="12"/>
        <v/>
      </c>
      <c r="AF64" s="18" t="str">
        <f t="shared" ca="1" si="13"/>
        <v/>
      </c>
      <c r="AG64" s="12"/>
      <c r="AH64" s="19"/>
    </row>
    <row r="65" spans="1:34" s="10" customFormat="1" ht="15" customHeight="1" x14ac:dyDescent="0.2">
      <c r="A65" s="10">
        <f t="shared" si="0"/>
        <v>60</v>
      </c>
      <c r="B65" s="173" t="str">
        <f t="shared" ca="1" si="6"/>
        <v/>
      </c>
      <c r="C65" s="173"/>
      <c r="D65" s="173"/>
      <c r="E65" s="173"/>
      <c r="F65" s="173"/>
      <c r="G65" s="173"/>
      <c r="H65" s="177" t="str">
        <f t="shared" ca="1" si="7"/>
        <v/>
      </c>
      <c r="I65" s="177"/>
      <c r="J65" s="177"/>
      <c r="K65" s="177"/>
      <c r="L65" s="177"/>
      <c r="M65" s="177"/>
      <c r="N65" s="177"/>
      <c r="O65" s="177"/>
      <c r="P65" s="13">
        <f t="shared" si="1"/>
        <v>0</v>
      </c>
      <c r="Q65" s="8" t="str">
        <f t="shared" si="8"/>
        <v/>
      </c>
      <c r="R65" s="22">
        <v>60</v>
      </c>
      <c r="S65" s="14" t="str">
        <f ca="1">IF(LEFT(AG65,1)="G","",IF(LEFT(P65,1)="D","",IF(H65="","",COUNTIF($T$6:T65,T65))))</f>
        <v/>
      </c>
      <c r="T65" s="14" t="str">
        <f t="shared" ca="1" si="2"/>
        <v/>
      </c>
      <c r="U65" s="15" t="str">
        <f t="shared" ca="1" si="9"/>
        <v/>
      </c>
      <c r="V65" s="14">
        <f t="shared" si="3"/>
        <v>60</v>
      </c>
      <c r="W65" s="14" t="str">
        <f t="shared" ca="1" si="10"/>
        <v/>
      </c>
      <c r="X65" s="14" t="str">
        <f>IF(Home!J65=0,"",Home!J65)</f>
        <v/>
      </c>
      <c r="Y65" s="16" t="str">
        <f t="shared" ca="1" si="15"/>
        <v/>
      </c>
      <c r="Z65" s="16" t="str">
        <f t="shared" ca="1" si="15"/>
        <v/>
      </c>
      <c r="AA65" s="16" t="str">
        <f t="shared" ca="1" si="15"/>
        <v/>
      </c>
      <c r="AB65" s="16" t="str">
        <f t="shared" ca="1" si="15"/>
        <v/>
      </c>
      <c r="AC65" s="16" t="str">
        <f t="shared" ca="1" si="5"/>
        <v/>
      </c>
      <c r="AD65" s="14" t="str">
        <f t="shared" ca="1" si="11"/>
        <v/>
      </c>
      <c r="AE65" s="17" t="str">
        <f t="shared" ca="1" si="12"/>
        <v/>
      </c>
      <c r="AF65" s="18" t="str">
        <f t="shared" ca="1" si="13"/>
        <v/>
      </c>
      <c r="AG65" s="12"/>
      <c r="AH65" s="19"/>
    </row>
    <row r="66" spans="1:34" s="10" customFormat="1" ht="15" customHeight="1" x14ac:dyDescent="0.2">
      <c r="A66" s="10">
        <f t="shared" si="0"/>
        <v>61</v>
      </c>
      <c r="B66" s="173" t="str">
        <f t="shared" ca="1" si="6"/>
        <v/>
      </c>
      <c r="C66" s="173"/>
      <c r="D66" s="173"/>
      <c r="E66" s="173"/>
      <c r="F66" s="173"/>
      <c r="G66" s="173"/>
      <c r="H66" s="177" t="str">
        <f t="shared" ca="1" si="7"/>
        <v/>
      </c>
      <c r="I66" s="177"/>
      <c r="J66" s="177"/>
      <c r="K66" s="177"/>
      <c r="L66" s="177"/>
      <c r="M66" s="177"/>
      <c r="N66" s="177"/>
      <c r="O66" s="177"/>
      <c r="P66" s="13">
        <f t="shared" si="1"/>
        <v>0</v>
      </c>
      <c r="Q66" s="8" t="str">
        <f t="shared" si="8"/>
        <v/>
      </c>
      <c r="R66" s="22">
        <v>61</v>
      </c>
      <c r="S66" s="14" t="str">
        <f ca="1">IF(LEFT(AG66,1)="G","",IF(LEFT(P66,1)="D","",IF(H66="","",COUNTIF($T$6:T66,T66))))</f>
        <v/>
      </c>
      <c r="T66" s="14" t="str">
        <f t="shared" ca="1" si="2"/>
        <v/>
      </c>
      <c r="U66" s="15" t="str">
        <f t="shared" ca="1" si="9"/>
        <v/>
      </c>
      <c r="V66" s="14">
        <f t="shared" si="3"/>
        <v>61</v>
      </c>
      <c r="W66" s="14" t="str">
        <f t="shared" ca="1" si="10"/>
        <v/>
      </c>
      <c r="X66" s="14" t="str">
        <f>IF(Home!J66=0,"",Home!J66)</f>
        <v/>
      </c>
      <c r="Y66" s="16" t="str">
        <f t="shared" ref="Y66:AB85" ca="1" si="16">IFERROR(VLOOKUP(CONCATENATE($X66,Y$5),$U$6:$V$255,2,0),"")</f>
        <v/>
      </c>
      <c r="Z66" s="16" t="str">
        <f t="shared" ca="1" si="16"/>
        <v/>
      </c>
      <c r="AA66" s="16" t="str">
        <f t="shared" ca="1" si="16"/>
        <v/>
      </c>
      <c r="AB66" s="16" t="str">
        <f t="shared" ca="1" si="16"/>
        <v/>
      </c>
      <c r="AC66" s="16" t="str">
        <f t="shared" ca="1" si="5"/>
        <v/>
      </c>
      <c r="AD66" s="14" t="str">
        <f t="shared" ca="1" si="11"/>
        <v/>
      </c>
      <c r="AE66" s="17" t="str">
        <f t="shared" ca="1" si="12"/>
        <v/>
      </c>
      <c r="AF66" s="18" t="str">
        <f t="shared" ca="1" si="13"/>
        <v/>
      </c>
      <c r="AG66" s="12"/>
      <c r="AH66" s="19"/>
    </row>
    <row r="67" spans="1:34" s="10" customFormat="1" ht="15" customHeight="1" x14ac:dyDescent="0.2">
      <c r="A67" s="10">
        <f t="shared" si="0"/>
        <v>62</v>
      </c>
      <c r="B67" s="173" t="str">
        <f t="shared" ca="1" si="6"/>
        <v/>
      </c>
      <c r="C67" s="173"/>
      <c r="D67" s="173"/>
      <c r="E67" s="173"/>
      <c r="F67" s="173"/>
      <c r="G67" s="173"/>
      <c r="H67" s="177" t="str">
        <f t="shared" ca="1" si="7"/>
        <v/>
      </c>
      <c r="I67" s="177"/>
      <c r="J67" s="177"/>
      <c r="K67" s="177"/>
      <c r="L67" s="177"/>
      <c r="M67" s="177"/>
      <c r="N67" s="177"/>
      <c r="O67" s="177"/>
      <c r="P67" s="13">
        <f t="shared" si="1"/>
        <v>0</v>
      </c>
      <c r="Q67" s="8" t="str">
        <f t="shared" si="8"/>
        <v/>
      </c>
      <c r="R67" s="22">
        <v>62</v>
      </c>
      <c r="S67" s="14" t="str">
        <f ca="1">IF(LEFT(AG67,1)="G","",IF(LEFT(P67,1)="D","",IF(H67="","",COUNTIF($T$6:T67,T67))))</f>
        <v/>
      </c>
      <c r="T67" s="14" t="str">
        <f t="shared" ca="1" si="2"/>
        <v/>
      </c>
      <c r="U67" s="15" t="str">
        <f t="shared" ca="1" si="9"/>
        <v/>
      </c>
      <c r="V67" s="14">
        <f t="shared" si="3"/>
        <v>62</v>
      </c>
      <c r="W67" s="14" t="str">
        <f t="shared" ca="1" si="10"/>
        <v/>
      </c>
      <c r="X67" s="14" t="str">
        <f>IF(Home!J67=0,"",Home!J67)</f>
        <v/>
      </c>
      <c r="Y67" s="16" t="str">
        <f t="shared" ca="1" si="16"/>
        <v/>
      </c>
      <c r="Z67" s="16" t="str">
        <f t="shared" ca="1" si="16"/>
        <v/>
      </c>
      <c r="AA67" s="16" t="str">
        <f t="shared" ca="1" si="16"/>
        <v/>
      </c>
      <c r="AB67" s="16" t="str">
        <f t="shared" ca="1" si="16"/>
        <v/>
      </c>
      <c r="AC67" s="16" t="str">
        <f t="shared" ca="1" si="5"/>
        <v/>
      </c>
      <c r="AD67" s="14" t="str">
        <f t="shared" ca="1" si="11"/>
        <v/>
      </c>
      <c r="AE67" s="17" t="str">
        <f t="shared" ca="1" si="12"/>
        <v/>
      </c>
      <c r="AF67" s="18" t="str">
        <f t="shared" ca="1" si="13"/>
        <v/>
      </c>
      <c r="AG67" s="12"/>
      <c r="AH67" s="19"/>
    </row>
    <row r="68" spans="1:34" s="10" customFormat="1" ht="15" customHeight="1" x14ac:dyDescent="0.2">
      <c r="A68" s="10">
        <f t="shared" si="0"/>
        <v>63</v>
      </c>
      <c r="B68" s="173" t="str">
        <f t="shared" ca="1" si="6"/>
        <v/>
      </c>
      <c r="C68" s="173"/>
      <c r="D68" s="173"/>
      <c r="E68" s="173"/>
      <c r="F68" s="173"/>
      <c r="G68" s="173"/>
      <c r="H68" s="177" t="str">
        <f t="shared" ca="1" si="7"/>
        <v/>
      </c>
      <c r="I68" s="177"/>
      <c r="J68" s="177"/>
      <c r="K68" s="177"/>
      <c r="L68" s="177"/>
      <c r="M68" s="177"/>
      <c r="N68" s="177"/>
      <c r="O68" s="177"/>
      <c r="P68" s="13">
        <f t="shared" si="1"/>
        <v>0</v>
      </c>
      <c r="Q68" s="8" t="str">
        <f t="shared" si="8"/>
        <v/>
      </c>
      <c r="R68" s="22">
        <v>63</v>
      </c>
      <c r="S68" s="14" t="str">
        <f ca="1">IF(LEFT(AG68,1)="G","",IF(LEFT(P68,1)="D","",IF(H68="","",COUNTIF($T$6:T68,T68))))</f>
        <v/>
      </c>
      <c r="T68" s="14" t="str">
        <f t="shared" ca="1" si="2"/>
        <v/>
      </c>
      <c r="U68" s="15" t="str">
        <f t="shared" ca="1" si="9"/>
        <v/>
      </c>
      <c r="V68" s="14">
        <f t="shared" si="3"/>
        <v>63</v>
      </c>
      <c r="W68" s="14" t="str">
        <f t="shared" ca="1" si="10"/>
        <v/>
      </c>
      <c r="X68" s="14" t="str">
        <f>IF(Home!J68=0,"",Home!J68)</f>
        <v/>
      </c>
      <c r="Y68" s="16" t="str">
        <f t="shared" ca="1" si="16"/>
        <v/>
      </c>
      <c r="Z68" s="16" t="str">
        <f t="shared" ca="1" si="16"/>
        <v/>
      </c>
      <c r="AA68" s="16" t="str">
        <f t="shared" ca="1" si="16"/>
        <v/>
      </c>
      <c r="AB68" s="16" t="str">
        <f t="shared" ca="1" si="16"/>
        <v/>
      </c>
      <c r="AC68" s="16" t="str">
        <f t="shared" ca="1" si="5"/>
        <v/>
      </c>
      <c r="AD68" s="14" t="str">
        <f t="shared" ca="1" si="11"/>
        <v/>
      </c>
      <c r="AE68" s="17" t="str">
        <f t="shared" ca="1" si="12"/>
        <v/>
      </c>
      <c r="AF68" s="18" t="str">
        <f t="shared" ca="1" si="13"/>
        <v/>
      </c>
      <c r="AG68" s="12"/>
      <c r="AH68" s="19"/>
    </row>
    <row r="69" spans="1:34" s="10" customFormat="1" ht="15" customHeight="1" x14ac:dyDescent="0.2">
      <c r="A69" s="10">
        <f t="shared" si="0"/>
        <v>64</v>
      </c>
      <c r="B69" s="173" t="str">
        <f t="shared" ca="1" si="6"/>
        <v/>
      </c>
      <c r="C69" s="173"/>
      <c r="D69" s="173"/>
      <c r="E69" s="173"/>
      <c r="F69" s="173"/>
      <c r="G69" s="173"/>
      <c r="H69" s="177" t="str">
        <f t="shared" ca="1" si="7"/>
        <v/>
      </c>
      <c r="I69" s="177"/>
      <c r="J69" s="177"/>
      <c r="K69" s="177"/>
      <c r="L69" s="177"/>
      <c r="M69" s="177"/>
      <c r="N69" s="177"/>
      <c r="O69" s="177"/>
      <c r="P69" s="13">
        <f t="shared" si="1"/>
        <v>0</v>
      </c>
      <c r="Q69" s="8" t="str">
        <f t="shared" si="8"/>
        <v/>
      </c>
      <c r="R69" s="22">
        <v>64</v>
      </c>
      <c r="S69" s="14" t="str">
        <f ca="1">IF(LEFT(AG69,1)="G","",IF(LEFT(P69,1)="D","",IF(H69="","",COUNTIF($T$6:T69,T69))))</f>
        <v/>
      </c>
      <c r="T69" s="14" t="str">
        <f t="shared" ca="1" si="2"/>
        <v/>
      </c>
      <c r="U69" s="15" t="str">
        <f t="shared" ca="1" si="9"/>
        <v/>
      </c>
      <c r="V69" s="14">
        <f t="shared" si="3"/>
        <v>64</v>
      </c>
      <c r="W69" s="14" t="str">
        <f t="shared" ca="1" si="10"/>
        <v/>
      </c>
      <c r="X69" s="14" t="str">
        <f>IF(Home!J69=0,"",Home!J69)</f>
        <v/>
      </c>
      <c r="Y69" s="16" t="str">
        <f t="shared" ca="1" si="16"/>
        <v/>
      </c>
      <c r="Z69" s="16" t="str">
        <f t="shared" ca="1" si="16"/>
        <v/>
      </c>
      <c r="AA69" s="16" t="str">
        <f t="shared" ca="1" si="16"/>
        <v/>
      </c>
      <c r="AB69" s="16" t="str">
        <f t="shared" ca="1" si="16"/>
        <v/>
      </c>
      <c r="AC69" s="16" t="str">
        <f t="shared" ca="1" si="5"/>
        <v/>
      </c>
      <c r="AD69" s="14" t="str">
        <f t="shared" ca="1" si="11"/>
        <v/>
      </c>
      <c r="AE69" s="17" t="str">
        <f t="shared" ca="1" si="12"/>
        <v/>
      </c>
      <c r="AF69" s="18" t="str">
        <f t="shared" ca="1" si="13"/>
        <v/>
      </c>
      <c r="AG69" s="12"/>
      <c r="AH69" s="19"/>
    </row>
    <row r="70" spans="1:34" s="10" customFormat="1" ht="15" customHeight="1" x14ac:dyDescent="0.2">
      <c r="A70" s="10">
        <f t="shared" ref="A70:A133" si="17">IF(LEFT(P70,1)="D","",R70)</f>
        <v>65</v>
      </c>
      <c r="B70" s="173" t="str">
        <f t="shared" ca="1" si="6"/>
        <v/>
      </c>
      <c r="C70" s="173"/>
      <c r="D70" s="173"/>
      <c r="E70" s="173"/>
      <c r="F70" s="173"/>
      <c r="G70" s="173"/>
      <c r="H70" s="177" t="str">
        <f t="shared" ca="1" si="7"/>
        <v/>
      </c>
      <c r="I70" s="177"/>
      <c r="J70" s="177"/>
      <c r="K70" s="177"/>
      <c r="L70" s="177"/>
      <c r="M70" s="177"/>
      <c r="N70" s="177"/>
      <c r="O70" s="177"/>
      <c r="P70" s="13">
        <f t="shared" ref="P70:P133" si="18">IF(AH70="",0,IF(LEFT(AH70,1)="D",AH70,(INT(AH70)*60+(AH70-INT(AH70))*100)/86400))</f>
        <v>0</v>
      </c>
      <c r="Q70" s="8" t="str">
        <f t="shared" si="8"/>
        <v/>
      </c>
      <c r="R70" s="22">
        <v>65</v>
      </c>
      <c r="S70" s="14" t="str">
        <f ca="1">IF(LEFT(AG70,1)="G","",IF(LEFT(P70,1)="D","",IF(H70="","",COUNTIF($T$6:T70,T70))))</f>
        <v/>
      </c>
      <c r="T70" s="14" t="str">
        <f t="shared" ref="T70:T133" ca="1" si="19">IF(LEFT(AG70,1)="G","",IF(LEFT(P70,1)="D","",H70))</f>
        <v/>
      </c>
      <c r="U70" s="15" t="str">
        <f t="shared" ca="1" si="9"/>
        <v/>
      </c>
      <c r="V70" s="14">
        <f t="shared" ref="V70:V133" si="20">A70</f>
        <v>65</v>
      </c>
      <c r="W70" s="14" t="str">
        <f t="shared" ca="1" si="10"/>
        <v/>
      </c>
      <c r="X70" s="14" t="str">
        <f>IF(Home!J70=0,"",Home!J70)</f>
        <v/>
      </c>
      <c r="Y70" s="16" t="str">
        <f t="shared" ca="1" si="16"/>
        <v/>
      </c>
      <c r="Z70" s="16" t="str">
        <f t="shared" ca="1" si="16"/>
        <v/>
      </c>
      <c r="AA70" s="16" t="str">
        <f t="shared" ca="1" si="16"/>
        <v/>
      </c>
      <c r="AB70" s="16" t="str">
        <f t="shared" ca="1" si="16"/>
        <v/>
      </c>
      <c r="AC70" s="16" t="str">
        <f t="shared" ref="AC70:AC133" ca="1" si="21">IF(AB70="","",SUM(Y70:AB70))</f>
        <v/>
      </c>
      <c r="AD70" s="14" t="str">
        <f t="shared" ca="1" si="11"/>
        <v/>
      </c>
      <c r="AE70" s="17" t="str">
        <f t="shared" ca="1" si="12"/>
        <v/>
      </c>
      <c r="AF70" s="18" t="str">
        <f t="shared" ca="1" si="13"/>
        <v/>
      </c>
      <c r="AG70" s="12"/>
      <c r="AH70" s="19"/>
    </row>
    <row r="71" spans="1:34" s="10" customFormat="1" ht="15" customHeight="1" x14ac:dyDescent="0.2">
      <c r="A71" s="10">
        <f t="shared" si="17"/>
        <v>66</v>
      </c>
      <c r="B71" s="173" t="str">
        <f t="shared" ref="B71:B134" ca="1" si="22">IFERROR(VLOOKUP(AG71,INDIRECT($U$1),2,0),"")</f>
        <v/>
      </c>
      <c r="C71" s="173"/>
      <c r="D71" s="173"/>
      <c r="E71" s="173"/>
      <c r="F71" s="173"/>
      <c r="G71" s="173"/>
      <c r="H71" s="177" t="str">
        <f t="shared" ref="H71:H134" ca="1" si="23">IFERROR(VLOOKUP(AG71,INDIRECT($U$1),3,0),"")</f>
        <v/>
      </c>
      <c r="I71" s="177"/>
      <c r="J71" s="177"/>
      <c r="K71" s="177"/>
      <c r="L71" s="177"/>
      <c r="M71" s="177"/>
      <c r="N71" s="177"/>
      <c r="O71" s="177"/>
      <c r="P71" s="13">
        <f t="shared" si="18"/>
        <v>0</v>
      </c>
      <c r="Q71" s="8" t="str">
        <f t="shared" ref="Q71:Q134" si="24">IF(AG71="","",1)</f>
        <v/>
      </c>
      <c r="R71" s="22">
        <v>66</v>
      </c>
      <c r="S71" s="14" t="str">
        <f ca="1">IF(LEFT(AG71,1)="G","",IF(LEFT(P71,1)="D","",IF(H71="","",COUNTIF($T$6:T71,T71))))</f>
        <v/>
      </c>
      <c r="T71" s="14" t="str">
        <f t="shared" ca="1" si="19"/>
        <v/>
      </c>
      <c r="U71" s="15" t="str">
        <f t="shared" ref="U71:U134" ca="1" si="25">CONCATENATE(T71,S71)</f>
        <v/>
      </c>
      <c r="V71" s="14">
        <f t="shared" si="20"/>
        <v>66</v>
      </c>
      <c r="W71" s="14" t="str">
        <f t="shared" ref="W71:W134" ca="1" si="26">IF($AF71="","",RANK($AF71,$AF$6:$AF$255,1))</f>
        <v/>
      </c>
      <c r="X71" s="14" t="str">
        <f>IF(Home!J71=0,"",Home!J71)</f>
        <v/>
      </c>
      <c r="Y71" s="16" t="str">
        <f t="shared" ca="1" si="16"/>
        <v/>
      </c>
      <c r="Z71" s="16" t="str">
        <f t="shared" ca="1" si="16"/>
        <v/>
      </c>
      <c r="AA71" s="16" t="str">
        <f t="shared" ca="1" si="16"/>
        <v/>
      </c>
      <c r="AB71" s="16" t="str">
        <f t="shared" ca="1" si="16"/>
        <v/>
      </c>
      <c r="AC71" s="16" t="str">
        <f t="shared" ca="1" si="21"/>
        <v/>
      </c>
      <c r="AD71" s="14" t="str">
        <f t="shared" ref="AD71:AD134" ca="1" si="27">IF($AC71="","",RANK($AC71,$AC$6:$AC$255,1))</f>
        <v/>
      </c>
      <c r="AE71" s="17" t="str">
        <f t="shared" ref="AE71:AE134" ca="1" si="28">IF($Y71="","",RANK($Y71,$Y$6:$Y$255,1)/100)</f>
        <v/>
      </c>
      <c r="AF71" s="18" t="str">
        <f t="shared" ref="AF71:AF134" ca="1" si="29">IF(AD71="","",AD71+AE71)</f>
        <v/>
      </c>
      <c r="AG71" s="12"/>
      <c r="AH71" s="19"/>
    </row>
    <row r="72" spans="1:34" s="10" customFormat="1" ht="15" customHeight="1" x14ac:dyDescent="0.2">
      <c r="A72" s="10">
        <f t="shared" si="17"/>
        <v>67</v>
      </c>
      <c r="B72" s="173" t="str">
        <f t="shared" ca="1" si="22"/>
        <v/>
      </c>
      <c r="C72" s="173"/>
      <c r="D72" s="173"/>
      <c r="E72" s="173"/>
      <c r="F72" s="173"/>
      <c r="G72" s="173"/>
      <c r="H72" s="177" t="str">
        <f t="shared" ca="1" si="23"/>
        <v/>
      </c>
      <c r="I72" s="177"/>
      <c r="J72" s="177"/>
      <c r="K72" s="177"/>
      <c r="L72" s="177"/>
      <c r="M72" s="177"/>
      <c r="N72" s="177"/>
      <c r="O72" s="177"/>
      <c r="P72" s="13">
        <f t="shared" si="18"/>
        <v>0</v>
      </c>
      <c r="Q72" s="8" t="str">
        <f t="shared" si="24"/>
        <v/>
      </c>
      <c r="R72" s="22">
        <v>67</v>
      </c>
      <c r="S72" s="14" t="str">
        <f ca="1">IF(LEFT(AG72,1)="G","",IF(LEFT(P72,1)="D","",IF(H72="","",COUNTIF($T$6:T72,T72))))</f>
        <v/>
      </c>
      <c r="T72" s="14" t="str">
        <f t="shared" ca="1" si="19"/>
        <v/>
      </c>
      <c r="U72" s="15" t="str">
        <f t="shared" ca="1" si="25"/>
        <v/>
      </c>
      <c r="V72" s="14">
        <f t="shared" si="20"/>
        <v>67</v>
      </c>
      <c r="W72" s="14" t="str">
        <f t="shared" ca="1" si="26"/>
        <v/>
      </c>
      <c r="X72" s="14" t="str">
        <f>IF(Home!J72=0,"",Home!J72)</f>
        <v/>
      </c>
      <c r="Y72" s="16" t="str">
        <f t="shared" ca="1" si="16"/>
        <v/>
      </c>
      <c r="Z72" s="16" t="str">
        <f t="shared" ca="1" si="16"/>
        <v/>
      </c>
      <c r="AA72" s="16" t="str">
        <f t="shared" ca="1" si="16"/>
        <v/>
      </c>
      <c r="AB72" s="16" t="str">
        <f t="shared" ca="1" si="16"/>
        <v/>
      </c>
      <c r="AC72" s="16" t="str">
        <f t="shared" ca="1" si="21"/>
        <v/>
      </c>
      <c r="AD72" s="14" t="str">
        <f t="shared" ca="1" si="27"/>
        <v/>
      </c>
      <c r="AE72" s="17" t="str">
        <f t="shared" ca="1" si="28"/>
        <v/>
      </c>
      <c r="AF72" s="18" t="str">
        <f t="shared" ca="1" si="29"/>
        <v/>
      </c>
      <c r="AG72" s="12"/>
      <c r="AH72" s="19"/>
    </row>
    <row r="73" spans="1:34" s="10" customFormat="1" ht="15" customHeight="1" x14ac:dyDescent="0.2">
      <c r="A73" s="10">
        <f t="shared" si="17"/>
        <v>68</v>
      </c>
      <c r="B73" s="173" t="str">
        <f t="shared" ca="1" si="22"/>
        <v/>
      </c>
      <c r="C73" s="173"/>
      <c r="D73" s="173"/>
      <c r="E73" s="173"/>
      <c r="F73" s="173"/>
      <c r="G73" s="173"/>
      <c r="H73" s="177" t="str">
        <f t="shared" ca="1" si="23"/>
        <v/>
      </c>
      <c r="I73" s="177"/>
      <c r="J73" s="177"/>
      <c r="K73" s="177"/>
      <c r="L73" s="177"/>
      <c r="M73" s="177"/>
      <c r="N73" s="177"/>
      <c r="O73" s="177"/>
      <c r="P73" s="13">
        <f t="shared" si="18"/>
        <v>0</v>
      </c>
      <c r="Q73" s="8" t="str">
        <f t="shared" si="24"/>
        <v/>
      </c>
      <c r="R73" s="22">
        <v>68</v>
      </c>
      <c r="S73" s="14" t="str">
        <f ca="1">IF(LEFT(AG73,1)="G","",IF(LEFT(P73,1)="D","",IF(H73="","",COUNTIF($T$6:T73,T73))))</f>
        <v/>
      </c>
      <c r="T73" s="14" t="str">
        <f t="shared" ca="1" si="19"/>
        <v/>
      </c>
      <c r="U73" s="15" t="str">
        <f t="shared" ca="1" si="25"/>
        <v/>
      </c>
      <c r="V73" s="14">
        <f t="shared" si="20"/>
        <v>68</v>
      </c>
      <c r="W73" s="14" t="str">
        <f t="shared" ca="1" si="26"/>
        <v/>
      </c>
      <c r="X73" s="14" t="str">
        <f>IF(Home!J73=0,"",Home!J73)</f>
        <v/>
      </c>
      <c r="Y73" s="16" t="str">
        <f t="shared" ca="1" si="16"/>
        <v/>
      </c>
      <c r="Z73" s="16" t="str">
        <f t="shared" ca="1" si="16"/>
        <v/>
      </c>
      <c r="AA73" s="16" t="str">
        <f t="shared" ca="1" si="16"/>
        <v/>
      </c>
      <c r="AB73" s="16" t="str">
        <f t="shared" ca="1" si="16"/>
        <v/>
      </c>
      <c r="AC73" s="16" t="str">
        <f t="shared" ca="1" si="21"/>
        <v/>
      </c>
      <c r="AD73" s="14" t="str">
        <f t="shared" ca="1" si="27"/>
        <v/>
      </c>
      <c r="AE73" s="17" t="str">
        <f t="shared" ca="1" si="28"/>
        <v/>
      </c>
      <c r="AF73" s="18" t="str">
        <f t="shared" ca="1" si="29"/>
        <v/>
      </c>
      <c r="AG73" s="12"/>
      <c r="AH73" s="19"/>
    </row>
    <row r="74" spans="1:34" s="10" customFormat="1" ht="15" customHeight="1" x14ac:dyDescent="0.2">
      <c r="A74" s="10">
        <f t="shared" si="17"/>
        <v>69</v>
      </c>
      <c r="B74" s="173" t="str">
        <f t="shared" ca="1" si="22"/>
        <v/>
      </c>
      <c r="C74" s="173"/>
      <c r="D74" s="173"/>
      <c r="E74" s="173"/>
      <c r="F74" s="173"/>
      <c r="G74" s="173"/>
      <c r="H74" s="177" t="str">
        <f t="shared" ca="1" si="23"/>
        <v/>
      </c>
      <c r="I74" s="177"/>
      <c r="J74" s="177"/>
      <c r="K74" s="177"/>
      <c r="L74" s="177"/>
      <c r="M74" s="177"/>
      <c r="N74" s="177"/>
      <c r="O74" s="177"/>
      <c r="P74" s="13">
        <f t="shared" si="18"/>
        <v>0</v>
      </c>
      <c r="Q74" s="8" t="str">
        <f t="shared" si="24"/>
        <v/>
      </c>
      <c r="R74" s="22">
        <v>69</v>
      </c>
      <c r="S74" s="14" t="str">
        <f ca="1">IF(LEFT(AG74,1)="G","",IF(LEFT(P74,1)="D","",IF(H74="","",COUNTIF($T$6:T74,T74))))</f>
        <v/>
      </c>
      <c r="T74" s="14" t="str">
        <f t="shared" ca="1" si="19"/>
        <v/>
      </c>
      <c r="U74" s="15" t="str">
        <f t="shared" ca="1" si="25"/>
        <v/>
      </c>
      <c r="V74" s="14">
        <f t="shared" si="20"/>
        <v>69</v>
      </c>
      <c r="W74" s="14" t="str">
        <f t="shared" ca="1" si="26"/>
        <v/>
      </c>
      <c r="X74" s="14" t="str">
        <f>IF(Home!J74=0,"",Home!J74)</f>
        <v/>
      </c>
      <c r="Y74" s="16" t="str">
        <f t="shared" ca="1" si="16"/>
        <v/>
      </c>
      <c r="Z74" s="16" t="str">
        <f t="shared" ca="1" si="16"/>
        <v/>
      </c>
      <c r="AA74" s="16" t="str">
        <f t="shared" ca="1" si="16"/>
        <v/>
      </c>
      <c r="AB74" s="16" t="str">
        <f t="shared" ca="1" si="16"/>
        <v/>
      </c>
      <c r="AC74" s="16" t="str">
        <f t="shared" ca="1" si="21"/>
        <v/>
      </c>
      <c r="AD74" s="14" t="str">
        <f t="shared" ca="1" si="27"/>
        <v/>
      </c>
      <c r="AE74" s="17" t="str">
        <f t="shared" ca="1" si="28"/>
        <v/>
      </c>
      <c r="AF74" s="18" t="str">
        <f t="shared" ca="1" si="29"/>
        <v/>
      </c>
      <c r="AG74" s="12"/>
      <c r="AH74" s="19"/>
    </row>
    <row r="75" spans="1:34" s="10" customFormat="1" ht="15" customHeight="1" x14ac:dyDescent="0.2">
      <c r="A75" s="10">
        <f t="shared" si="17"/>
        <v>70</v>
      </c>
      <c r="B75" s="173" t="str">
        <f t="shared" ca="1" si="22"/>
        <v/>
      </c>
      <c r="C75" s="173"/>
      <c r="D75" s="173"/>
      <c r="E75" s="173"/>
      <c r="F75" s="173"/>
      <c r="G75" s="173"/>
      <c r="H75" s="177" t="str">
        <f t="shared" ca="1" si="23"/>
        <v/>
      </c>
      <c r="I75" s="177"/>
      <c r="J75" s="177"/>
      <c r="K75" s="177"/>
      <c r="L75" s="177"/>
      <c r="M75" s="177"/>
      <c r="N75" s="177"/>
      <c r="O75" s="177"/>
      <c r="P75" s="13">
        <f t="shared" si="18"/>
        <v>0</v>
      </c>
      <c r="Q75" s="8" t="str">
        <f t="shared" si="24"/>
        <v/>
      </c>
      <c r="R75" s="22">
        <v>70</v>
      </c>
      <c r="S75" s="14" t="str">
        <f ca="1">IF(LEFT(AG75,1)="G","",IF(LEFT(P75,1)="D","",IF(H75="","",COUNTIF($T$6:T75,T75))))</f>
        <v/>
      </c>
      <c r="T75" s="14" t="str">
        <f t="shared" ca="1" si="19"/>
        <v/>
      </c>
      <c r="U75" s="15" t="str">
        <f t="shared" ca="1" si="25"/>
        <v/>
      </c>
      <c r="V75" s="14">
        <f t="shared" si="20"/>
        <v>70</v>
      </c>
      <c r="W75" s="14" t="str">
        <f t="shared" ca="1" si="26"/>
        <v/>
      </c>
      <c r="X75" s="14" t="str">
        <f>IF(Home!J75=0,"",Home!J75)</f>
        <v/>
      </c>
      <c r="Y75" s="16" t="str">
        <f t="shared" ca="1" si="16"/>
        <v/>
      </c>
      <c r="Z75" s="16" t="str">
        <f t="shared" ca="1" si="16"/>
        <v/>
      </c>
      <c r="AA75" s="16" t="str">
        <f t="shared" ca="1" si="16"/>
        <v/>
      </c>
      <c r="AB75" s="16" t="str">
        <f t="shared" ca="1" si="16"/>
        <v/>
      </c>
      <c r="AC75" s="16" t="str">
        <f t="shared" ca="1" si="21"/>
        <v/>
      </c>
      <c r="AD75" s="14" t="str">
        <f t="shared" ca="1" si="27"/>
        <v/>
      </c>
      <c r="AE75" s="17" t="str">
        <f t="shared" ca="1" si="28"/>
        <v/>
      </c>
      <c r="AF75" s="18" t="str">
        <f t="shared" ca="1" si="29"/>
        <v/>
      </c>
      <c r="AG75" s="12"/>
      <c r="AH75" s="19"/>
    </row>
    <row r="76" spans="1:34" s="10" customFormat="1" ht="15" customHeight="1" x14ac:dyDescent="0.2">
      <c r="A76" s="10">
        <f t="shared" si="17"/>
        <v>71</v>
      </c>
      <c r="B76" s="173" t="str">
        <f t="shared" ca="1" si="22"/>
        <v/>
      </c>
      <c r="C76" s="173"/>
      <c r="D76" s="173"/>
      <c r="E76" s="173"/>
      <c r="F76" s="173"/>
      <c r="G76" s="173"/>
      <c r="H76" s="177" t="str">
        <f t="shared" ca="1" si="23"/>
        <v/>
      </c>
      <c r="I76" s="177"/>
      <c r="J76" s="177"/>
      <c r="K76" s="177"/>
      <c r="L76" s="177"/>
      <c r="M76" s="177"/>
      <c r="N76" s="177"/>
      <c r="O76" s="177"/>
      <c r="P76" s="13">
        <f t="shared" si="18"/>
        <v>0</v>
      </c>
      <c r="Q76" s="8" t="str">
        <f t="shared" si="24"/>
        <v/>
      </c>
      <c r="R76" s="22">
        <v>71</v>
      </c>
      <c r="S76" s="14" t="str">
        <f ca="1">IF(LEFT(AG76,1)="G","",IF(LEFT(P76,1)="D","",IF(H76="","",COUNTIF($T$6:T76,T76))))</f>
        <v/>
      </c>
      <c r="T76" s="14" t="str">
        <f t="shared" ca="1" si="19"/>
        <v/>
      </c>
      <c r="U76" s="15" t="str">
        <f t="shared" ca="1" si="25"/>
        <v/>
      </c>
      <c r="V76" s="14">
        <f t="shared" si="20"/>
        <v>71</v>
      </c>
      <c r="W76" s="14" t="str">
        <f t="shared" ca="1" si="26"/>
        <v/>
      </c>
      <c r="X76" s="14" t="str">
        <f>IF(Home!J76=0,"",Home!J76)</f>
        <v/>
      </c>
      <c r="Y76" s="16" t="str">
        <f t="shared" ca="1" si="16"/>
        <v/>
      </c>
      <c r="Z76" s="16" t="str">
        <f t="shared" ca="1" si="16"/>
        <v/>
      </c>
      <c r="AA76" s="16" t="str">
        <f t="shared" ca="1" si="16"/>
        <v/>
      </c>
      <c r="AB76" s="16" t="str">
        <f t="shared" ca="1" si="16"/>
        <v/>
      </c>
      <c r="AC76" s="16" t="str">
        <f t="shared" ca="1" si="21"/>
        <v/>
      </c>
      <c r="AD76" s="14" t="str">
        <f t="shared" ca="1" si="27"/>
        <v/>
      </c>
      <c r="AE76" s="17" t="str">
        <f t="shared" ca="1" si="28"/>
        <v/>
      </c>
      <c r="AF76" s="18" t="str">
        <f t="shared" ca="1" si="29"/>
        <v/>
      </c>
      <c r="AG76" s="12"/>
      <c r="AH76" s="19"/>
    </row>
    <row r="77" spans="1:34" s="10" customFormat="1" ht="15" customHeight="1" x14ac:dyDescent="0.2">
      <c r="A77" s="10">
        <f t="shared" si="17"/>
        <v>72</v>
      </c>
      <c r="B77" s="173" t="str">
        <f t="shared" ca="1" si="22"/>
        <v/>
      </c>
      <c r="C77" s="173"/>
      <c r="D77" s="173"/>
      <c r="E77" s="173"/>
      <c r="F77" s="173"/>
      <c r="G77" s="173"/>
      <c r="H77" s="177" t="str">
        <f t="shared" ca="1" si="23"/>
        <v/>
      </c>
      <c r="I77" s="177"/>
      <c r="J77" s="177"/>
      <c r="K77" s="177"/>
      <c r="L77" s="177"/>
      <c r="M77" s="177"/>
      <c r="N77" s="177"/>
      <c r="O77" s="177"/>
      <c r="P77" s="13">
        <f t="shared" si="18"/>
        <v>0</v>
      </c>
      <c r="Q77" s="8" t="str">
        <f t="shared" si="24"/>
        <v/>
      </c>
      <c r="R77" s="22">
        <v>72</v>
      </c>
      <c r="S77" s="14" t="str">
        <f ca="1">IF(LEFT(AG77,1)="G","",IF(LEFT(P77,1)="D","",IF(H77="","",COUNTIF($T$6:T77,T77))))</f>
        <v/>
      </c>
      <c r="T77" s="14" t="str">
        <f t="shared" ca="1" si="19"/>
        <v/>
      </c>
      <c r="U77" s="15" t="str">
        <f t="shared" ca="1" si="25"/>
        <v/>
      </c>
      <c r="V77" s="14">
        <f t="shared" si="20"/>
        <v>72</v>
      </c>
      <c r="W77" s="14" t="str">
        <f t="shared" ca="1" si="26"/>
        <v/>
      </c>
      <c r="X77" s="14" t="str">
        <f>IF(Home!J77=0,"",Home!J77)</f>
        <v/>
      </c>
      <c r="Y77" s="16" t="str">
        <f t="shared" ca="1" si="16"/>
        <v/>
      </c>
      <c r="Z77" s="16" t="str">
        <f t="shared" ca="1" si="16"/>
        <v/>
      </c>
      <c r="AA77" s="16" t="str">
        <f t="shared" ca="1" si="16"/>
        <v/>
      </c>
      <c r="AB77" s="16" t="str">
        <f t="shared" ca="1" si="16"/>
        <v/>
      </c>
      <c r="AC77" s="16" t="str">
        <f t="shared" ca="1" si="21"/>
        <v/>
      </c>
      <c r="AD77" s="14" t="str">
        <f t="shared" ca="1" si="27"/>
        <v/>
      </c>
      <c r="AE77" s="17" t="str">
        <f t="shared" ca="1" si="28"/>
        <v/>
      </c>
      <c r="AF77" s="18" t="str">
        <f t="shared" ca="1" si="29"/>
        <v/>
      </c>
      <c r="AG77" s="12"/>
      <c r="AH77" s="19"/>
    </row>
    <row r="78" spans="1:34" s="10" customFormat="1" ht="15" customHeight="1" x14ac:dyDescent="0.2">
      <c r="A78" s="10">
        <f t="shared" si="17"/>
        <v>73</v>
      </c>
      <c r="B78" s="173" t="str">
        <f t="shared" ca="1" si="22"/>
        <v/>
      </c>
      <c r="C78" s="173"/>
      <c r="D78" s="173"/>
      <c r="E78" s="173"/>
      <c r="F78" s="173"/>
      <c r="G78" s="173"/>
      <c r="H78" s="177" t="str">
        <f t="shared" ca="1" si="23"/>
        <v/>
      </c>
      <c r="I78" s="177"/>
      <c r="J78" s="177"/>
      <c r="K78" s="177"/>
      <c r="L78" s="177"/>
      <c r="M78" s="177"/>
      <c r="N78" s="177"/>
      <c r="O78" s="177"/>
      <c r="P78" s="13">
        <f t="shared" si="18"/>
        <v>0</v>
      </c>
      <c r="Q78" s="8" t="str">
        <f t="shared" si="24"/>
        <v/>
      </c>
      <c r="R78" s="22">
        <v>73</v>
      </c>
      <c r="S78" s="14" t="str">
        <f ca="1">IF(LEFT(AG78,1)="G","",IF(LEFT(P78,1)="D","",IF(H78="","",COUNTIF($T$6:T78,T78))))</f>
        <v/>
      </c>
      <c r="T78" s="14" t="str">
        <f t="shared" ca="1" si="19"/>
        <v/>
      </c>
      <c r="U78" s="15" t="str">
        <f t="shared" ca="1" si="25"/>
        <v/>
      </c>
      <c r="V78" s="14">
        <f t="shared" si="20"/>
        <v>73</v>
      </c>
      <c r="W78" s="14" t="str">
        <f t="shared" ca="1" si="26"/>
        <v/>
      </c>
      <c r="X78" s="14" t="str">
        <f>IF(Home!J78=0,"",Home!J78)</f>
        <v/>
      </c>
      <c r="Y78" s="16" t="str">
        <f t="shared" ca="1" si="16"/>
        <v/>
      </c>
      <c r="Z78" s="16" t="str">
        <f t="shared" ca="1" si="16"/>
        <v/>
      </c>
      <c r="AA78" s="16" t="str">
        <f t="shared" ca="1" si="16"/>
        <v/>
      </c>
      <c r="AB78" s="16" t="str">
        <f t="shared" ca="1" si="16"/>
        <v/>
      </c>
      <c r="AC78" s="16" t="str">
        <f t="shared" ca="1" si="21"/>
        <v/>
      </c>
      <c r="AD78" s="14" t="str">
        <f t="shared" ca="1" si="27"/>
        <v/>
      </c>
      <c r="AE78" s="17" t="str">
        <f t="shared" ca="1" si="28"/>
        <v/>
      </c>
      <c r="AF78" s="18" t="str">
        <f t="shared" ca="1" si="29"/>
        <v/>
      </c>
      <c r="AG78" s="12"/>
      <c r="AH78" s="19"/>
    </row>
    <row r="79" spans="1:34" s="10" customFormat="1" ht="15" customHeight="1" x14ac:dyDescent="0.2">
      <c r="A79" s="10">
        <f t="shared" si="17"/>
        <v>74</v>
      </c>
      <c r="B79" s="173" t="str">
        <f t="shared" ca="1" si="22"/>
        <v/>
      </c>
      <c r="C79" s="173"/>
      <c r="D79" s="173"/>
      <c r="E79" s="173"/>
      <c r="F79" s="173"/>
      <c r="G79" s="173"/>
      <c r="H79" s="177" t="str">
        <f t="shared" ca="1" si="23"/>
        <v/>
      </c>
      <c r="I79" s="177"/>
      <c r="J79" s="177"/>
      <c r="K79" s="177"/>
      <c r="L79" s="177"/>
      <c r="M79" s="177"/>
      <c r="N79" s="177"/>
      <c r="O79" s="177"/>
      <c r="P79" s="13">
        <f t="shared" si="18"/>
        <v>0</v>
      </c>
      <c r="Q79" s="8" t="str">
        <f t="shared" si="24"/>
        <v/>
      </c>
      <c r="R79" s="22">
        <v>74</v>
      </c>
      <c r="S79" s="14" t="str">
        <f ca="1">IF(LEFT(AG79,1)="G","",IF(LEFT(P79,1)="D","",IF(H79="","",COUNTIF($T$6:T79,T79))))</f>
        <v/>
      </c>
      <c r="T79" s="14" t="str">
        <f t="shared" ca="1" si="19"/>
        <v/>
      </c>
      <c r="U79" s="15" t="str">
        <f t="shared" ca="1" si="25"/>
        <v/>
      </c>
      <c r="V79" s="14">
        <f t="shared" si="20"/>
        <v>74</v>
      </c>
      <c r="W79" s="14" t="str">
        <f t="shared" ca="1" si="26"/>
        <v/>
      </c>
      <c r="X79" s="14" t="str">
        <f>IF(Home!J79=0,"",Home!J79)</f>
        <v/>
      </c>
      <c r="Y79" s="16" t="str">
        <f t="shared" ca="1" si="16"/>
        <v/>
      </c>
      <c r="Z79" s="16" t="str">
        <f t="shared" ca="1" si="16"/>
        <v/>
      </c>
      <c r="AA79" s="16" t="str">
        <f t="shared" ca="1" si="16"/>
        <v/>
      </c>
      <c r="AB79" s="16" t="str">
        <f t="shared" ca="1" si="16"/>
        <v/>
      </c>
      <c r="AC79" s="16" t="str">
        <f t="shared" ca="1" si="21"/>
        <v/>
      </c>
      <c r="AD79" s="14" t="str">
        <f t="shared" ca="1" si="27"/>
        <v/>
      </c>
      <c r="AE79" s="17" t="str">
        <f t="shared" ca="1" si="28"/>
        <v/>
      </c>
      <c r="AF79" s="18" t="str">
        <f t="shared" ca="1" si="29"/>
        <v/>
      </c>
      <c r="AG79" s="12"/>
      <c r="AH79" s="19"/>
    </row>
    <row r="80" spans="1:34" s="10" customFormat="1" ht="15" customHeight="1" x14ac:dyDescent="0.2">
      <c r="A80" s="10">
        <f t="shared" si="17"/>
        <v>75</v>
      </c>
      <c r="B80" s="173" t="str">
        <f t="shared" ca="1" si="22"/>
        <v/>
      </c>
      <c r="C80" s="173"/>
      <c r="D80" s="173"/>
      <c r="E80" s="173"/>
      <c r="F80" s="173"/>
      <c r="G80" s="173"/>
      <c r="H80" s="177" t="str">
        <f t="shared" ca="1" si="23"/>
        <v/>
      </c>
      <c r="I80" s="177"/>
      <c r="J80" s="177"/>
      <c r="K80" s="177"/>
      <c r="L80" s="177"/>
      <c r="M80" s="177"/>
      <c r="N80" s="177"/>
      <c r="O80" s="177"/>
      <c r="P80" s="13">
        <f t="shared" si="18"/>
        <v>0</v>
      </c>
      <c r="Q80" s="8" t="str">
        <f t="shared" si="24"/>
        <v/>
      </c>
      <c r="R80" s="22">
        <v>75</v>
      </c>
      <c r="S80" s="14" t="str">
        <f ca="1">IF(LEFT(AG80,1)="G","",IF(LEFT(P80,1)="D","",IF(H80="","",COUNTIF($T$6:T80,T80))))</f>
        <v/>
      </c>
      <c r="T80" s="14" t="str">
        <f t="shared" ca="1" si="19"/>
        <v/>
      </c>
      <c r="U80" s="15" t="str">
        <f t="shared" ca="1" si="25"/>
        <v/>
      </c>
      <c r="V80" s="14">
        <f t="shared" si="20"/>
        <v>75</v>
      </c>
      <c r="W80" s="14" t="str">
        <f t="shared" ca="1" si="26"/>
        <v/>
      </c>
      <c r="X80" s="14" t="str">
        <f>IF(Home!J80=0,"",Home!J80)</f>
        <v/>
      </c>
      <c r="Y80" s="16" t="str">
        <f t="shared" ca="1" si="16"/>
        <v/>
      </c>
      <c r="Z80" s="16" t="str">
        <f t="shared" ca="1" si="16"/>
        <v/>
      </c>
      <c r="AA80" s="16" t="str">
        <f t="shared" ca="1" si="16"/>
        <v/>
      </c>
      <c r="AB80" s="16" t="str">
        <f t="shared" ca="1" si="16"/>
        <v/>
      </c>
      <c r="AC80" s="16" t="str">
        <f t="shared" ca="1" si="21"/>
        <v/>
      </c>
      <c r="AD80" s="14" t="str">
        <f t="shared" ca="1" si="27"/>
        <v/>
      </c>
      <c r="AE80" s="17" t="str">
        <f t="shared" ca="1" si="28"/>
        <v/>
      </c>
      <c r="AF80" s="18" t="str">
        <f t="shared" ca="1" si="29"/>
        <v/>
      </c>
      <c r="AG80" s="12"/>
      <c r="AH80" s="19"/>
    </row>
    <row r="81" spans="1:34" s="10" customFormat="1" ht="15" customHeight="1" x14ac:dyDescent="0.2">
      <c r="A81" s="10">
        <f t="shared" si="17"/>
        <v>76</v>
      </c>
      <c r="B81" s="173" t="str">
        <f t="shared" ca="1" si="22"/>
        <v/>
      </c>
      <c r="C81" s="173"/>
      <c r="D81" s="173"/>
      <c r="E81" s="173"/>
      <c r="F81" s="173"/>
      <c r="G81" s="173"/>
      <c r="H81" s="177" t="str">
        <f t="shared" ca="1" si="23"/>
        <v/>
      </c>
      <c r="I81" s="177"/>
      <c r="J81" s="177"/>
      <c r="K81" s="177"/>
      <c r="L81" s="177"/>
      <c r="M81" s="177"/>
      <c r="N81" s="177"/>
      <c r="O81" s="177"/>
      <c r="P81" s="13">
        <f t="shared" si="18"/>
        <v>0</v>
      </c>
      <c r="Q81" s="8" t="str">
        <f t="shared" si="24"/>
        <v/>
      </c>
      <c r="R81" s="22">
        <v>76</v>
      </c>
      <c r="S81" s="14" t="str">
        <f ca="1">IF(LEFT(AG81,1)="G","",IF(LEFT(P81,1)="D","",IF(H81="","",COUNTIF($T$6:T81,T81))))</f>
        <v/>
      </c>
      <c r="T81" s="14" t="str">
        <f t="shared" ca="1" si="19"/>
        <v/>
      </c>
      <c r="U81" s="15" t="str">
        <f t="shared" ca="1" si="25"/>
        <v/>
      </c>
      <c r="V81" s="14">
        <f t="shared" si="20"/>
        <v>76</v>
      </c>
      <c r="W81" s="14" t="str">
        <f t="shared" ca="1" si="26"/>
        <v/>
      </c>
      <c r="X81" s="14" t="str">
        <f>IF(Home!J81=0,"",Home!J81)</f>
        <v/>
      </c>
      <c r="Y81" s="16" t="str">
        <f t="shared" ca="1" si="16"/>
        <v/>
      </c>
      <c r="Z81" s="16" t="str">
        <f t="shared" ca="1" si="16"/>
        <v/>
      </c>
      <c r="AA81" s="16" t="str">
        <f t="shared" ca="1" si="16"/>
        <v/>
      </c>
      <c r="AB81" s="16" t="str">
        <f t="shared" ca="1" si="16"/>
        <v/>
      </c>
      <c r="AC81" s="16" t="str">
        <f t="shared" ca="1" si="21"/>
        <v/>
      </c>
      <c r="AD81" s="14" t="str">
        <f t="shared" ca="1" si="27"/>
        <v/>
      </c>
      <c r="AE81" s="17" t="str">
        <f t="shared" ca="1" si="28"/>
        <v/>
      </c>
      <c r="AF81" s="18" t="str">
        <f t="shared" ca="1" si="29"/>
        <v/>
      </c>
      <c r="AG81" s="12"/>
      <c r="AH81" s="19"/>
    </row>
    <row r="82" spans="1:34" s="10" customFormat="1" ht="15" customHeight="1" x14ac:dyDescent="0.2">
      <c r="A82" s="10">
        <f t="shared" si="17"/>
        <v>77</v>
      </c>
      <c r="B82" s="173" t="str">
        <f t="shared" ca="1" si="22"/>
        <v/>
      </c>
      <c r="C82" s="173"/>
      <c r="D82" s="173"/>
      <c r="E82" s="173"/>
      <c r="F82" s="173"/>
      <c r="G82" s="173"/>
      <c r="H82" s="177" t="str">
        <f t="shared" ca="1" si="23"/>
        <v/>
      </c>
      <c r="I82" s="177"/>
      <c r="J82" s="177"/>
      <c r="K82" s="177"/>
      <c r="L82" s="177"/>
      <c r="M82" s="177"/>
      <c r="N82" s="177"/>
      <c r="O82" s="177"/>
      <c r="P82" s="13">
        <f t="shared" si="18"/>
        <v>0</v>
      </c>
      <c r="Q82" s="8" t="str">
        <f t="shared" si="24"/>
        <v/>
      </c>
      <c r="R82" s="22">
        <v>77</v>
      </c>
      <c r="S82" s="14" t="str">
        <f ca="1">IF(LEFT(AG82,1)="G","",IF(LEFT(P82,1)="D","",IF(H82="","",COUNTIF($T$6:T82,T82))))</f>
        <v/>
      </c>
      <c r="T82" s="14" t="str">
        <f t="shared" ca="1" si="19"/>
        <v/>
      </c>
      <c r="U82" s="15" t="str">
        <f t="shared" ca="1" si="25"/>
        <v/>
      </c>
      <c r="V82" s="14">
        <f t="shared" si="20"/>
        <v>77</v>
      </c>
      <c r="W82" s="14" t="str">
        <f t="shared" ca="1" si="26"/>
        <v/>
      </c>
      <c r="X82" s="14" t="str">
        <f>IF(Home!J82=0,"",Home!J82)</f>
        <v/>
      </c>
      <c r="Y82" s="16" t="str">
        <f t="shared" ca="1" si="16"/>
        <v/>
      </c>
      <c r="Z82" s="16" t="str">
        <f t="shared" ca="1" si="16"/>
        <v/>
      </c>
      <c r="AA82" s="16" t="str">
        <f t="shared" ca="1" si="16"/>
        <v/>
      </c>
      <c r="AB82" s="16" t="str">
        <f t="shared" ca="1" si="16"/>
        <v/>
      </c>
      <c r="AC82" s="16" t="str">
        <f t="shared" ca="1" si="21"/>
        <v/>
      </c>
      <c r="AD82" s="14" t="str">
        <f t="shared" ca="1" si="27"/>
        <v/>
      </c>
      <c r="AE82" s="17" t="str">
        <f t="shared" ca="1" si="28"/>
        <v/>
      </c>
      <c r="AF82" s="18" t="str">
        <f t="shared" ca="1" si="29"/>
        <v/>
      </c>
      <c r="AG82" s="12"/>
      <c r="AH82" s="19"/>
    </row>
    <row r="83" spans="1:34" s="10" customFormat="1" ht="15" customHeight="1" x14ac:dyDescent="0.2">
      <c r="A83" s="10">
        <f t="shared" si="17"/>
        <v>78</v>
      </c>
      <c r="B83" s="173" t="str">
        <f t="shared" ca="1" si="22"/>
        <v/>
      </c>
      <c r="C83" s="173"/>
      <c r="D83" s="173"/>
      <c r="E83" s="173"/>
      <c r="F83" s="173"/>
      <c r="G83" s="173"/>
      <c r="H83" s="177" t="str">
        <f t="shared" ca="1" si="23"/>
        <v/>
      </c>
      <c r="I83" s="177"/>
      <c r="J83" s="177"/>
      <c r="K83" s="177"/>
      <c r="L83" s="177"/>
      <c r="M83" s="177"/>
      <c r="N83" s="177"/>
      <c r="O83" s="177"/>
      <c r="P83" s="13">
        <f t="shared" si="18"/>
        <v>0</v>
      </c>
      <c r="Q83" s="8" t="str">
        <f t="shared" si="24"/>
        <v/>
      </c>
      <c r="R83" s="22">
        <v>78</v>
      </c>
      <c r="S83" s="14" t="str">
        <f ca="1">IF(LEFT(AG83,1)="G","",IF(LEFT(P83,1)="D","",IF(H83="","",COUNTIF($T$6:T83,T83))))</f>
        <v/>
      </c>
      <c r="T83" s="14" t="str">
        <f t="shared" ca="1" si="19"/>
        <v/>
      </c>
      <c r="U83" s="15" t="str">
        <f t="shared" ca="1" si="25"/>
        <v/>
      </c>
      <c r="V83" s="14">
        <f t="shared" si="20"/>
        <v>78</v>
      </c>
      <c r="W83" s="14" t="str">
        <f t="shared" ca="1" si="26"/>
        <v/>
      </c>
      <c r="X83" s="14" t="str">
        <f>IF(Home!J83=0,"",Home!J83)</f>
        <v/>
      </c>
      <c r="Y83" s="16" t="str">
        <f t="shared" ca="1" si="16"/>
        <v/>
      </c>
      <c r="Z83" s="16" t="str">
        <f t="shared" ca="1" si="16"/>
        <v/>
      </c>
      <c r="AA83" s="16" t="str">
        <f t="shared" ca="1" si="16"/>
        <v/>
      </c>
      <c r="AB83" s="16" t="str">
        <f t="shared" ca="1" si="16"/>
        <v/>
      </c>
      <c r="AC83" s="16" t="str">
        <f t="shared" ca="1" si="21"/>
        <v/>
      </c>
      <c r="AD83" s="14" t="str">
        <f t="shared" ca="1" si="27"/>
        <v/>
      </c>
      <c r="AE83" s="17" t="str">
        <f t="shared" ca="1" si="28"/>
        <v/>
      </c>
      <c r="AF83" s="18" t="str">
        <f t="shared" ca="1" si="29"/>
        <v/>
      </c>
      <c r="AG83" s="12"/>
      <c r="AH83" s="19"/>
    </row>
    <row r="84" spans="1:34" s="10" customFormat="1" ht="15" customHeight="1" x14ac:dyDescent="0.2">
      <c r="A84" s="10">
        <f t="shared" si="17"/>
        <v>79</v>
      </c>
      <c r="B84" s="173" t="str">
        <f t="shared" ca="1" si="22"/>
        <v/>
      </c>
      <c r="C84" s="173"/>
      <c r="D84" s="173"/>
      <c r="E84" s="173"/>
      <c r="F84" s="173"/>
      <c r="G84" s="173"/>
      <c r="H84" s="177" t="str">
        <f t="shared" ca="1" si="23"/>
        <v/>
      </c>
      <c r="I84" s="177"/>
      <c r="J84" s="177"/>
      <c r="K84" s="177"/>
      <c r="L84" s="177"/>
      <c r="M84" s="177"/>
      <c r="N84" s="177"/>
      <c r="O84" s="177"/>
      <c r="P84" s="13">
        <f t="shared" si="18"/>
        <v>0</v>
      </c>
      <c r="Q84" s="8" t="str">
        <f t="shared" si="24"/>
        <v/>
      </c>
      <c r="R84" s="22">
        <v>79</v>
      </c>
      <c r="S84" s="14" t="str">
        <f ca="1">IF(LEFT(AG84,1)="G","",IF(LEFT(P84,1)="D","",IF(H84="","",COUNTIF($T$6:T84,T84))))</f>
        <v/>
      </c>
      <c r="T84" s="14" t="str">
        <f t="shared" ca="1" si="19"/>
        <v/>
      </c>
      <c r="U84" s="15" t="str">
        <f t="shared" ca="1" si="25"/>
        <v/>
      </c>
      <c r="V84" s="14">
        <f t="shared" si="20"/>
        <v>79</v>
      </c>
      <c r="W84" s="14" t="str">
        <f t="shared" ca="1" si="26"/>
        <v/>
      </c>
      <c r="X84" s="14" t="str">
        <f>IF(Home!J84=0,"",Home!J84)</f>
        <v/>
      </c>
      <c r="Y84" s="16" t="str">
        <f t="shared" ca="1" si="16"/>
        <v/>
      </c>
      <c r="Z84" s="16" t="str">
        <f t="shared" ca="1" si="16"/>
        <v/>
      </c>
      <c r="AA84" s="16" t="str">
        <f t="shared" ca="1" si="16"/>
        <v/>
      </c>
      <c r="AB84" s="16" t="str">
        <f t="shared" ca="1" si="16"/>
        <v/>
      </c>
      <c r="AC84" s="16" t="str">
        <f t="shared" ca="1" si="21"/>
        <v/>
      </c>
      <c r="AD84" s="14" t="str">
        <f t="shared" ca="1" si="27"/>
        <v/>
      </c>
      <c r="AE84" s="17" t="str">
        <f t="shared" ca="1" si="28"/>
        <v/>
      </c>
      <c r="AF84" s="18" t="str">
        <f t="shared" ca="1" si="29"/>
        <v/>
      </c>
      <c r="AG84" s="12"/>
      <c r="AH84" s="19"/>
    </row>
    <row r="85" spans="1:34" s="10" customFormat="1" ht="15" customHeight="1" x14ac:dyDescent="0.2">
      <c r="A85" s="10">
        <f t="shared" si="17"/>
        <v>80</v>
      </c>
      <c r="B85" s="173" t="str">
        <f t="shared" ca="1" si="22"/>
        <v/>
      </c>
      <c r="C85" s="173"/>
      <c r="D85" s="173"/>
      <c r="E85" s="173"/>
      <c r="F85" s="173"/>
      <c r="G85" s="173"/>
      <c r="H85" s="177" t="str">
        <f t="shared" ca="1" si="23"/>
        <v/>
      </c>
      <c r="I85" s="177"/>
      <c r="J85" s="177"/>
      <c r="K85" s="177"/>
      <c r="L85" s="177"/>
      <c r="M85" s="177"/>
      <c r="N85" s="177"/>
      <c r="O85" s="177"/>
      <c r="P85" s="13">
        <f t="shared" si="18"/>
        <v>0</v>
      </c>
      <c r="Q85" s="8" t="str">
        <f t="shared" si="24"/>
        <v/>
      </c>
      <c r="R85" s="22">
        <v>80</v>
      </c>
      <c r="S85" s="14" t="str">
        <f ca="1">IF(LEFT(AG85,1)="G","",IF(LEFT(P85,1)="D","",IF(H85="","",COUNTIF($T$6:T85,T85))))</f>
        <v/>
      </c>
      <c r="T85" s="14" t="str">
        <f t="shared" ca="1" si="19"/>
        <v/>
      </c>
      <c r="U85" s="15" t="str">
        <f t="shared" ca="1" si="25"/>
        <v/>
      </c>
      <c r="V85" s="14">
        <f t="shared" si="20"/>
        <v>80</v>
      </c>
      <c r="W85" s="14" t="str">
        <f t="shared" ca="1" si="26"/>
        <v/>
      </c>
      <c r="X85" s="14" t="str">
        <f>IF(Home!J85=0,"",Home!J85)</f>
        <v/>
      </c>
      <c r="Y85" s="16" t="str">
        <f t="shared" ca="1" si="16"/>
        <v/>
      </c>
      <c r="Z85" s="16" t="str">
        <f t="shared" ca="1" si="16"/>
        <v/>
      </c>
      <c r="AA85" s="16" t="str">
        <f t="shared" ca="1" si="16"/>
        <v/>
      </c>
      <c r="AB85" s="16" t="str">
        <f t="shared" ca="1" si="16"/>
        <v/>
      </c>
      <c r="AC85" s="16" t="str">
        <f t="shared" ca="1" si="21"/>
        <v/>
      </c>
      <c r="AD85" s="14" t="str">
        <f t="shared" ca="1" si="27"/>
        <v/>
      </c>
      <c r="AE85" s="17" t="str">
        <f t="shared" ca="1" si="28"/>
        <v/>
      </c>
      <c r="AF85" s="18" t="str">
        <f t="shared" ca="1" si="29"/>
        <v/>
      </c>
      <c r="AG85" s="12"/>
      <c r="AH85" s="19"/>
    </row>
    <row r="86" spans="1:34" s="10" customFormat="1" ht="15" customHeight="1" x14ac:dyDescent="0.2">
      <c r="A86" s="10">
        <f t="shared" si="17"/>
        <v>81</v>
      </c>
      <c r="B86" s="173" t="str">
        <f t="shared" ca="1" si="22"/>
        <v/>
      </c>
      <c r="C86" s="173"/>
      <c r="D86" s="173"/>
      <c r="E86" s="173"/>
      <c r="F86" s="173"/>
      <c r="G86" s="173"/>
      <c r="H86" s="177" t="str">
        <f t="shared" ca="1" si="23"/>
        <v/>
      </c>
      <c r="I86" s="177"/>
      <c r="J86" s="177"/>
      <c r="K86" s="177"/>
      <c r="L86" s="177"/>
      <c r="M86" s="177"/>
      <c r="N86" s="177"/>
      <c r="O86" s="177"/>
      <c r="P86" s="13">
        <f t="shared" si="18"/>
        <v>0</v>
      </c>
      <c r="Q86" s="8" t="str">
        <f t="shared" si="24"/>
        <v/>
      </c>
      <c r="R86" s="22">
        <v>81</v>
      </c>
      <c r="S86" s="14" t="str">
        <f ca="1">IF(LEFT(AG86,1)="G","",IF(LEFT(P86,1)="D","",IF(H86="","",COUNTIF($T$6:T86,T86))))</f>
        <v/>
      </c>
      <c r="T86" s="14" t="str">
        <f t="shared" ca="1" si="19"/>
        <v/>
      </c>
      <c r="U86" s="15" t="str">
        <f t="shared" ca="1" si="25"/>
        <v/>
      </c>
      <c r="V86" s="14">
        <f t="shared" si="20"/>
        <v>81</v>
      </c>
      <c r="W86" s="14" t="str">
        <f t="shared" ca="1" si="26"/>
        <v/>
      </c>
      <c r="X86" s="14" t="str">
        <f>IF(Home!J86=0,"",Home!J86)</f>
        <v/>
      </c>
      <c r="Y86" s="16" t="str">
        <f t="shared" ref="Y86:AB105" ca="1" si="30">IFERROR(VLOOKUP(CONCATENATE($X86,Y$5),$U$6:$V$255,2,0),"")</f>
        <v/>
      </c>
      <c r="Z86" s="16" t="str">
        <f t="shared" ca="1" si="30"/>
        <v/>
      </c>
      <c r="AA86" s="16" t="str">
        <f t="shared" ca="1" si="30"/>
        <v/>
      </c>
      <c r="AB86" s="16" t="str">
        <f t="shared" ca="1" si="30"/>
        <v/>
      </c>
      <c r="AC86" s="16" t="str">
        <f t="shared" ca="1" si="21"/>
        <v/>
      </c>
      <c r="AD86" s="14" t="str">
        <f t="shared" ca="1" si="27"/>
        <v/>
      </c>
      <c r="AE86" s="17" t="str">
        <f t="shared" ca="1" si="28"/>
        <v/>
      </c>
      <c r="AF86" s="18" t="str">
        <f t="shared" ca="1" si="29"/>
        <v/>
      </c>
      <c r="AG86" s="12"/>
      <c r="AH86" s="19"/>
    </row>
    <row r="87" spans="1:34" s="10" customFormat="1" ht="15" customHeight="1" x14ac:dyDescent="0.2">
      <c r="A87" s="10">
        <f t="shared" si="17"/>
        <v>82</v>
      </c>
      <c r="B87" s="173" t="str">
        <f t="shared" ca="1" si="22"/>
        <v/>
      </c>
      <c r="C87" s="173"/>
      <c r="D87" s="173"/>
      <c r="E87" s="173"/>
      <c r="F87" s="173"/>
      <c r="G87" s="173"/>
      <c r="H87" s="177" t="str">
        <f t="shared" ca="1" si="23"/>
        <v/>
      </c>
      <c r="I87" s="177"/>
      <c r="J87" s="177"/>
      <c r="K87" s="177"/>
      <c r="L87" s="177"/>
      <c r="M87" s="177"/>
      <c r="N87" s="177"/>
      <c r="O87" s="177"/>
      <c r="P87" s="13">
        <f t="shared" si="18"/>
        <v>0</v>
      </c>
      <c r="Q87" s="8" t="str">
        <f t="shared" si="24"/>
        <v/>
      </c>
      <c r="R87" s="22">
        <v>82</v>
      </c>
      <c r="S87" s="14" t="str">
        <f ca="1">IF(LEFT(AG87,1)="G","",IF(LEFT(P87,1)="D","",IF(H87="","",COUNTIF($T$6:T87,T87))))</f>
        <v/>
      </c>
      <c r="T87" s="14" t="str">
        <f t="shared" ca="1" si="19"/>
        <v/>
      </c>
      <c r="U87" s="15" t="str">
        <f t="shared" ca="1" si="25"/>
        <v/>
      </c>
      <c r="V87" s="14">
        <f t="shared" si="20"/>
        <v>82</v>
      </c>
      <c r="W87" s="14" t="str">
        <f t="shared" ca="1" si="26"/>
        <v/>
      </c>
      <c r="X87" s="14" t="str">
        <f>IF(Home!J87=0,"",Home!J87)</f>
        <v/>
      </c>
      <c r="Y87" s="16" t="str">
        <f t="shared" ca="1" si="30"/>
        <v/>
      </c>
      <c r="Z87" s="16" t="str">
        <f t="shared" ca="1" si="30"/>
        <v/>
      </c>
      <c r="AA87" s="16" t="str">
        <f t="shared" ca="1" si="30"/>
        <v/>
      </c>
      <c r="AB87" s="16" t="str">
        <f t="shared" ca="1" si="30"/>
        <v/>
      </c>
      <c r="AC87" s="16" t="str">
        <f t="shared" ca="1" si="21"/>
        <v/>
      </c>
      <c r="AD87" s="14" t="str">
        <f t="shared" ca="1" si="27"/>
        <v/>
      </c>
      <c r="AE87" s="17" t="str">
        <f t="shared" ca="1" si="28"/>
        <v/>
      </c>
      <c r="AF87" s="18" t="str">
        <f t="shared" ca="1" si="29"/>
        <v/>
      </c>
      <c r="AG87" s="12"/>
      <c r="AH87" s="19"/>
    </row>
    <row r="88" spans="1:34" s="10" customFormat="1" ht="15" customHeight="1" x14ac:dyDescent="0.2">
      <c r="A88" s="10">
        <f t="shared" si="17"/>
        <v>83</v>
      </c>
      <c r="B88" s="173" t="str">
        <f t="shared" ca="1" si="22"/>
        <v/>
      </c>
      <c r="C88" s="173"/>
      <c r="D88" s="173"/>
      <c r="E88" s="173"/>
      <c r="F88" s="173"/>
      <c r="G88" s="173"/>
      <c r="H88" s="177" t="str">
        <f t="shared" ca="1" si="23"/>
        <v/>
      </c>
      <c r="I88" s="177"/>
      <c r="J88" s="177"/>
      <c r="K88" s="177"/>
      <c r="L88" s="177"/>
      <c r="M88" s="177"/>
      <c r="N88" s="177"/>
      <c r="O88" s="177"/>
      <c r="P88" s="13">
        <f t="shared" si="18"/>
        <v>0</v>
      </c>
      <c r="Q88" s="8" t="str">
        <f t="shared" si="24"/>
        <v/>
      </c>
      <c r="R88" s="22">
        <v>83</v>
      </c>
      <c r="S88" s="14" t="str">
        <f ca="1">IF(LEFT(AG88,1)="G","",IF(LEFT(P88,1)="D","",IF(H88="","",COUNTIF($T$6:T88,T88))))</f>
        <v/>
      </c>
      <c r="T88" s="14" t="str">
        <f t="shared" ca="1" si="19"/>
        <v/>
      </c>
      <c r="U88" s="15" t="str">
        <f t="shared" ca="1" si="25"/>
        <v/>
      </c>
      <c r="V88" s="14">
        <f t="shared" si="20"/>
        <v>83</v>
      </c>
      <c r="W88" s="14" t="str">
        <f t="shared" ca="1" si="26"/>
        <v/>
      </c>
      <c r="X88" s="14" t="str">
        <f>IF(Home!J88=0,"",Home!J88)</f>
        <v/>
      </c>
      <c r="Y88" s="16" t="str">
        <f t="shared" ca="1" si="30"/>
        <v/>
      </c>
      <c r="Z88" s="16" t="str">
        <f t="shared" ca="1" si="30"/>
        <v/>
      </c>
      <c r="AA88" s="16" t="str">
        <f t="shared" ca="1" si="30"/>
        <v/>
      </c>
      <c r="AB88" s="16" t="str">
        <f t="shared" ca="1" si="30"/>
        <v/>
      </c>
      <c r="AC88" s="16" t="str">
        <f t="shared" ca="1" si="21"/>
        <v/>
      </c>
      <c r="AD88" s="14" t="str">
        <f t="shared" ca="1" si="27"/>
        <v/>
      </c>
      <c r="AE88" s="17" t="str">
        <f t="shared" ca="1" si="28"/>
        <v/>
      </c>
      <c r="AF88" s="18" t="str">
        <f t="shared" ca="1" si="29"/>
        <v/>
      </c>
      <c r="AG88" s="12"/>
      <c r="AH88" s="19"/>
    </row>
    <row r="89" spans="1:34" s="10" customFormat="1" ht="15" customHeight="1" x14ac:dyDescent="0.2">
      <c r="A89" s="10">
        <f t="shared" si="17"/>
        <v>84</v>
      </c>
      <c r="B89" s="173" t="str">
        <f t="shared" ca="1" si="22"/>
        <v/>
      </c>
      <c r="C89" s="173"/>
      <c r="D89" s="173"/>
      <c r="E89" s="173"/>
      <c r="F89" s="173"/>
      <c r="G89" s="173"/>
      <c r="H89" s="177" t="str">
        <f t="shared" ca="1" si="23"/>
        <v/>
      </c>
      <c r="I89" s="177"/>
      <c r="J89" s="177"/>
      <c r="K89" s="177"/>
      <c r="L89" s="177"/>
      <c r="M89" s="177"/>
      <c r="N89" s="177"/>
      <c r="O89" s="177"/>
      <c r="P89" s="13">
        <f t="shared" si="18"/>
        <v>0</v>
      </c>
      <c r="Q89" s="8" t="str">
        <f t="shared" si="24"/>
        <v/>
      </c>
      <c r="R89" s="22">
        <v>84</v>
      </c>
      <c r="S89" s="14" t="str">
        <f ca="1">IF(LEFT(AG89,1)="G","",IF(LEFT(P89,1)="D","",IF(H89="","",COUNTIF($T$6:T89,T89))))</f>
        <v/>
      </c>
      <c r="T89" s="14" t="str">
        <f t="shared" ca="1" si="19"/>
        <v/>
      </c>
      <c r="U89" s="15" t="str">
        <f t="shared" ca="1" si="25"/>
        <v/>
      </c>
      <c r="V89" s="14">
        <f t="shared" si="20"/>
        <v>84</v>
      </c>
      <c r="W89" s="14" t="str">
        <f t="shared" ca="1" si="26"/>
        <v/>
      </c>
      <c r="X89" s="14" t="str">
        <f>IF(Home!J89=0,"",Home!J89)</f>
        <v/>
      </c>
      <c r="Y89" s="16" t="str">
        <f t="shared" ca="1" si="30"/>
        <v/>
      </c>
      <c r="Z89" s="16" t="str">
        <f t="shared" ca="1" si="30"/>
        <v/>
      </c>
      <c r="AA89" s="16" t="str">
        <f t="shared" ca="1" si="30"/>
        <v/>
      </c>
      <c r="AB89" s="16" t="str">
        <f t="shared" ca="1" si="30"/>
        <v/>
      </c>
      <c r="AC89" s="16" t="str">
        <f t="shared" ca="1" si="21"/>
        <v/>
      </c>
      <c r="AD89" s="14" t="str">
        <f t="shared" ca="1" si="27"/>
        <v/>
      </c>
      <c r="AE89" s="17" t="str">
        <f t="shared" ca="1" si="28"/>
        <v/>
      </c>
      <c r="AF89" s="18" t="str">
        <f t="shared" ca="1" si="29"/>
        <v/>
      </c>
      <c r="AG89" s="12"/>
      <c r="AH89" s="19"/>
    </row>
    <row r="90" spans="1:34" s="10" customFormat="1" ht="15" customHeight="1" x14ac:dyDescent="0.2">
      <c r="A90" s="10">
        <f t="shared" si="17"/>
        <v>85</v>
      </c>
      <c r="B90" s="173" t="str">
        <f t="shared" ca="1" si="22"/>
        <v/>
      </c>
      <c r="C90" s="173"/>
      <c r="D90" s="173"/>
      <c r="E90" s="173"/>
      <c r="F90" s="173"/>
      <c r="G90" s="173"/>
      <c r="H90" s="177" t="str">
        <f t="shared" ca="1" si="23"/>
        <v/>
      </c>
      <c r="I90" s="177"/>
      <c r="J90" s="177"/>
      <c r="K90" s="177"/>
      <c r="L90" s="177"/>
      <c r="M90" s="177"/>
      <c r="N90" s="177"/>
      <c r="O90" s="177"/>
      <c r="P90" s="13">
        <f t="shared" si="18"/>
        <v>0</v>
      </c>
      <c r="Q90" s="8" t="str">
        <f t="shared" si="24"/>
        <v/>
      </c>
      <c r="R90" s="22">
        <v>85</v>
      </c>
      <c r="S90" s="14" t="str">
        <f ca="1">IF(LEFT(AG90,1)="G","",IF(LEFT(P90,1)="D","",IF(H90="","",COUNTIF($T$6:T90,T90))))</f>
        <v/>
      </c>
      <c r="T90" s="14" t="str">
        <f t="shared" ca="1" si="19"/>
        <v/>
      </c>
      <c r="U90" s="15" t="str">
        <f t="shared" ca="1" si="25"/>
        <v/>
      </c>
      <c r="V90" s="14">
        <f t="shared" si="20"/>
        <v>85</v>
      </c>
      <c r="W90" s="14" t="str">
        <f t="shared" ca="1" si="26"/>
        <v/>
      </c>
      <c r="X90" s="14" t="str">
        <f>IF(Home!J90=0,"",Home!J90)</f>
        <v/>
      </c>
      <c r="Y90" s="16" t="str">
        <f t="shared" ca="1" si="30"/>
        <v/>
      </c>
      <c r="Z90" s="16" t="str">
        <f t="shared" ca="1" si="30"/>
        <v/>
      </c>
      <c r="AA90" s="16" t="str">
        <f t="shared" ca="1" si="30"/>
        <v/>
      </c>
      <c r="AB90" s="16" t="str">
        <f t="shared" ca="1" si="30"/>
        <v/>
      </c>
      <c r="AC90" s="16" t="str">
        <f t="shared" ca="1" si="21"/>
        <v/>
      </c>
      <c r="AD90" s="14" t="str">
        <f t="shared" ca="1" si="27"/>
        <v/>
      </c>
      <c r="AE90" s="17" t="str">
        <f t="shared" ca="1" si="28"/>
        <v/>
      </c>
      <c r="AF90" s="18" t="str">
        <f t="shared" ca="1" si="29"/>
        <v/>
      </c>
      <c r="AG90" s="12"/>
      <c r="AH90" s="19"/>
    </row>
    <row r="91" spans="1:34" s="10" customFormat="1" ht="15" customHeight="1" x14ac:dyDescent="0.2">
      <c r="A91" s="10">
        <f t="shared" si="17"/>
        <v>86</v>
      </c>
      <c r="B91" s="173" t="str">
        <f t="shared" ca="1" si="22"/>
        <v/>
      </c>
      <c r="C91" s="173"/>
      <c r="D91" s="173"/>
      <c r="E91" s="173"/>
      <c r="F91" s="173"/>
      <c r="G91" s="173"/>
      <c r="H91" s="177" t="str">
        <f t="shared" ca="1" si="23"/>
        <v/>
      </c>
      <c r="I91" s="177"/>
      <c r="J91" s="177"/>
      <c r="K91" s="177"/>
      <c r="L91" s="177"/>
      <c r="M91" s="177"/>
      <c r="N91" s="177"/>
      <c r="O91" s="177"/>
      <c r="P91" s="13">
        <f t="shared" si="18"/>
        <v>0</v>
      </c>
      <c r="Q91" s="8" t="str">
        <f t="shared" si="24"/>
        <v/>
      </c>
      <c r="R91" s="22">
        <v>86</v>
      </c>
      <c r="S91" s="14" t="str">
        <f ca="1">IF(LEFT(AG91,1)="G","",IF(LEFT(P91,1)="D","",IF(H91="","",COUNTIF($T$6:T91,T91))))</f>
        <v/>
      </c>
      <c r="T91" s="14" t="str">
        <f t="shared" ca="1" si="19"/>
        <v/>
      </c>
      <c r="U91" s="15" t="str">
        <f t="shared" ca="1" si="25"/>
        <v/>
      </c>
      <c r="V91" s="14">
        <f t="shared" si="20"/>
        <v>86</v>
      </c>
      <c r="W91" s="14" t="str">
        <f t="shared" ca="1" si="26"/>
        <v/>
      </c>
      <c r="X91" s="14" t="str">
        <f>IF(Home!J91=0,"",Home!J91)</f>
        <v/>
      </c>
      <c r="Y91" s="16" t="str">
        <f t="shared" ca="1" si="30"/>
        <v/>
      </c>
      <c r="Z91" s="16" t="str">
        <f t="shared" ca="1" si="30"/>
        <v/>
      </c>
      <c r="AA91" s="16" t="str">
        <f t="shared" ca="1" si="30"/>
        <v/>
      </c>
      <c r="AB91" s="16" t="str">
        <f t="shared" ca="1" si="30"/>
        <v/>
      </c>
      <c r="AC91" s="16" t="str">
        <f t="shared" ca="1" si="21"/>
        <v/>
      </c>
      <c r="AD91" s="14" t="str">
        <f t="shared" ca="1" si="27"/>
        <v/>
      </c>
      <c r="AE91" s="17" t="str">
        <f t="shared" ca="1" si="28"/>
        <v/>
      </c>
      <c r="AF91" s="18" t="str">
        <f t="shared" ca="1" si="29"/>
        <v/>
      </c>
      <c r="AG91" s="12"/>
      <c r="AH91" s="19"/>
    </row>
    <row r="92" spans="1:34" s="10" customFormat="1" ht="15" customHeight="1" x14ac:dyDescent="0.2">
      <c r="A92" s="10">
        <f t="shared" si="17"/>
        <v>87</v>
      </c>
      <c r="B92" s="173" t="str">
        <f t="shared" ca="1" si="22"/>
        <v/>
      </c>
      <c r="C92" s="173"/>
      <c r="D92" s="173"/>
      <c r="E92" s="173"/>
      <c r="F92" s="173"/>
      <c r="G92" s="173"/>
      <c r="H92" s="177" t="str">
        <f t="shared" ca="1" si="23"/>
        <v/>
      </c>
      <c r="I92" s="177"/>
      <c r="J92" s="177"/>
      <c r="K92" s="177"/>
      <c r="L92" s="177"/>
      <c r="M92" s="177"/>
      <c r="N92" s="177"/>
      <c r="O92" s="177"/>
      <c r="P92" s="13">
        <f t="shared" si="18"/>
        <v>0</v>
      </c>
      <c r="Q92" s="8" t="str">
        <f t="shared" si="24"/>
        <v/>
      </c>
      <c r="R92" s="22">
        <v>87</v>
      </c>
      <c r="S92" s="14" t="str">
        <f ca="1">IF(LEFT(AG92,1)="G","",IF(LEFT(P92,1)="D","",IF(H92="","",COUNTIF($T$6:T92,T92))))</f>
        <v/>
      </c>
      <c r="T92" s="14" t="str">
        <f t="shared" ca="1" si="19"/>
        <v/>
      </c>
      <c r="U92" s="15" t="str">
        <f t="shared" ca="1" si="25"/>
        <v/>
      </c>
      <c r="V92" s="14">
        <f t="shared" si="20"/>
        <v>87</v>
      </c>
      <c r="W92" s="14" t="str">
        <f t="shared" ca="1" si="26"/>
        <v/>
      </c>
      <c r="X92" s="14" t="str">
        <f>IF(Home!J92=0,"",Home!J92)</f>
        <v/>
      </c>
      <c r="Y92" s="16" t="str">
        <f t="shared" ca="1" si="30"/>
        <v/>
      </c>
      <c r="Z92" s="16" t="str">
        <f t="shared" ca="1" si="30"/>
        <v/>
      </c>
      <c r="AA92" s="16" t="str">
        <f t="shared" ca="1" si="30"/>
        <v/>
      </c>
      <c r="AB92" s="16" t="str">
        <f t="shared" ca="1" si="30"/>
        <v/>
      </c>
      <c r="AC92" s="16" t="str">
        <f t="shared" ca="1" si="21"/>
        <v/>
      </c>
      <c r="AD92" s="14" t="str">
        <f t="shared" ca="1" si="27"/>
        <v/>
      </c>
      <c r="AE92" s="17" t="str">
        <f t="shared" ca="1" si="28"/>
        <v/>
      </c>
      <c r="AF92" s="18" t="str">
        <f t="shared" ca="1" si="29"/>
        <v/>
      </c>
      <c r="AG92" s="12"/>
      <c r="AH92" s="19"/>
    </row>
    <row r="93" spans="1:34" s="10" customFormat="1" ht="15" customHeight="1" x14ac:dyDescent="0.2">
      <c r="A93" s="10">
        <f t="shared" si="17"/>
        <v>88</v>
      </c>
      <c r="B93" s="173" t="str">
        <f t="shared" ca="1" si="22"/>
        <v/>
      </c>
      <c r="C93" s="173"/>
      <c r="D93" s="173"/>
      <c r="E93" s="173"/>
      <c r="F93" s="173"/>
      <c r="G93" s="173"/>
      <c r="H93" s="177" t="str">
        <f t="shared" ca="1" si="23"/>
        <v/>
      </c>
      <c r="I93" s="177"/>
      <c r="J93" s="177"/>
      <c r="K93" s="177"/>
      <c r="L93" s="177"/>
      <c r="M93" s="177"/>
      <c r="N93" s="177"/>
      <c r="O93" s="177"/>
      <c r="P93" s="13">
        <f t="shared" si="18"/>
        <v>0</v>
      </c>
      <c r="Q93" s="8" t="str">
        <f t="shared" si="24"/>
        <v/>
      </c>
      <c r="R93" s="22">
        <v>88</v>
      </c>
      <c r="S93" s="14" t="str">
        <f ca="1">IF(LEFT(AG93,1)="G","",IF(LEFT(P93,1)="D","",IF(H93="","",COUNTIF($T$6:T93,T93))))</f>
        <v/>
      </c>
      <c r="T93" s="14" t="str">
        <f t="shared" ca="1" si="19"/>
        <v/>
      </c>
      <c r="U93" s="15" t="str">
        <f t="shared" ca="1" si="25"/>
        <v/>
      </c>
      <c r="V93" s="14">
        <f t="shared" si="20"/>
        <v>88</v>
      </c>
      <c r="W93" s="14" t="str">
        <f t="shared" ca="1" si="26"/>
        <v/>
      </c>
      <c r="X93" s="14" t="str">
        <f>IF(Home!J93=0,"",Home!J93)</f>
        <v/>
      </c>
      <c r="Y93" s="16" t="str">
        <f t="shared" ca="1" si="30"/>
        <v/>
      </c>
      <c r="Z93" s="16" t="str">
        <f t="shared" ca="1" si="30"/>
        <v/>
      </c>
      <c r="AA93" s="16" t="str">
        <f t="shared" ca="1" si="30"/>
        <v/>
      </c>
      <c r="AB93" s="16" t="str">
        <f t="shared" ca="1" si="30"/>
        <v/>
      </c>
      <c r="AC93" s="16" t="str">
        <f t="shared" ca="1" si="21"/>
        <v/>
      </c>
      <c r="AD93" s="14" t="str">
        <f t="shared" ca="1" si="27"/>
        <v/>
      </c>
      <c r="AE93" s="17" t="str">
        <f t="shared" ca="1" si="28"/>
        <v/>
      </c>
      <c r="AF93" s="18" t="str">
        <f t="shared" ca="1" si="29"/>
        <v/>
      </c>
      <c r="AG93" s="12"/>
      <c r="AH93" s="19"/>
    </row>
    <row r="94" spans="1:34" s="10" customFormat="1" ht="15" customHeight="1" x14ac:dyDescent="0.2">
      <c r="A94" s="10">
        <f t="shared" si="17"/>
        <v>89</v>
      </c>
      <c r="B94" s="173" t="str">
        <f t="shared" ca="1" si="22"/>
        <v/>
      </c>
      <c r="C94" s="173"/>
      <c r="D94" s="173"/>
      <c r="E94" s="173"/>
      <c r="F94" s="173"/>
      <c r="G94" s="173"/>
      <c r="H94" s="177" t="str">
        <f t="shared" ca="1" si="23"/>
        <v/>
      </c>
      <c r="I94" s="177"/>
      <c r="J94" s="177"/>
      <c r="K94" s="177"/>
      <c r="L94" s="177"/>
      <c r="M94" s="177"/>
      <c r="N94" s="177"/>
      <c r="O94" s="177"/>
      <c r="P94" s="13">
        <f t="shared" si="18"/>
        <v>0</v>
      </c>
      <c r="Q94" s="8" t="str">
        <f t="shared" si="24"/>
        <v/>
      </c>
      <c r="R94" s="22">
        <v>89</v>
      </c>
      <c r="S94" s="14" t="str">
        <f ca="1">IF(LEFT(AG94,1)="G","",IF(LEFT(P94,1)="D","",IF(H94="","",COUNTIF($T$6:T94,T94))))</f>
        <v/>
      </c>
      <c r="T94" s="14" t="str">
        <f t="shared" ca="1" si="19"/>
        <v/>
      </c>
      <c r="U94" s="15" t="str">
        <f t="shared" ca="1" si="25"/>
        <v/>
      </c>
      <c r="V94" s="14">
        <f t="shared" si="20"/>
        <v>89</v>
      </c>
      <c r="W94" s="14" t="str">
        <f t="shared" ca="1" si="26"/>
        <v/>
      </c>
      <c r="X94" s="14" t="str">
        <f>IF(Home!J94=0,"",Home!J94)</f>
        <v/>
      </c>
      <c r="Y94" s="16" t="str">
        <f t="shared" ca="1" si="30"/>
        <v/>
      </c>
      <c r="Z94" s="16" t="str">
        <f t="shared" ca="1" si="30"/>
        <v/>
      </c>
      <c r="AA94" s="16" t="str">
        <f t="shared" ca="1" si="30"/>
        <v/>
      </c>
      <c r="AB94" s="16" t="str">
        <f t="shared" ca="1" si="30"/>
        <v/>
      </c>
      <c r="AC94" s="16" t="str">
        <f t="shared" ca="1" si="21"/>
        <v/>
      </c>
      <c r="AD94" s="14" t="str">
        <f t="shared" ca="1" si="27"/>
        <v/>
      </c>
      <c r="AE94" s="17" t="str">
        <f t="shared" ca="1" si="28"/>
        <v/>
      </c>
      <c r="AF94" s="18" t="str">
        <f t="shared" ca="1" si="29"/>
        <v/>
      </c>
      <c r="AG94" s="12"/>
      <c r="AH94" s="19"/>
    </row>
    <row r="95" spans="1:34" s="10" customFormat="1" ht="15" customHeight="1" x14ac:dyDescent="0.2">
      <c r="A95" s="10">
        <f t="shared" si="17"/>
        <v>90</v>
      </c>
      <c r="B95" s="173" t="str">
        <f t="shared" ca="1" si="22"/>
        <v/>
      </c>
      <c r="C95" s="173"/>
      <c r="D95" s="173"/>
      <c r="E95" s="173"/>
      <c r="F95" s="173"/>
      <c r="G95" s="173"/>
      <c r="H95" s="177" t="str">
        <f t="shared" ca="1" si="23"/>
        <v/>
      </c>
      <c r="I95" s="177"/>
      <c r="J95" s="177"/>
      <c r="K95" s="177"/>
      <c r="L95" s="177"/>
      <c r="M95" s="177"/>
      <c r="N95" s="177"/>
      <c r="O95" s="177"/>
      <c r="P95" s="13">
        <f t="shared" si="18"/>
        <v>0</v>
      </c>
      <c r="Q95" s="8" t="str">
        <f t="shared" si="24"/>
        <v/>
      </c>
      <c r="R95" s="22">
        <v>90</v>
      </c>
      <c r="S95" s="14" t="str">
        <f ca="1">IF(LEFT(AG95,1)="G","",IF(LEFT(P95,1)="D","",IF(H95="","",COUNTIF($T$6:T95,T95))))</f>
        <v/>
      </c>
      <c r="T95" s="14" t="str">
        <f t="shared" ca="1" si="19"/>
        <v/>
      </c>
      <c r="U95" s="15" t="str">
        <f t="shared" ca="1" si="25"/>
        <v/>
      </c>
      <c r="V95" s="14">
        <f t="shared" si="20"/>
        <v>90</v>
      </c>
      <c r="W95" s="14" t="str">
        <f t="shared" ca="1" si="26"/>
        <v/>
      </c>
      <c r="X95" s="14" t="str">
        <f>IF(Home!J95=0,"",Home!J95)</f>
        <v/>
      </c>
      <c r="Y95" s="16" t="str">
        <f t="shared" ca="1" si="30"/>
        <v/>
      </c>
      <c r="Z95" s="16" t="str">
        <f t="shared" ca="1" si="30"/>
        <v/>
      </c>
      <c r="AA95" s="16" t="str">
        <f t="shared" ca="1" si="30"/>
        <v/>
      </c>
      <c r="AB95" s="16" t="str">
        <f t="shared" ca="1" si="30"/>
        <v/>
      </c>
      <c r="AC95" s="16" t="str">
        <f t="shared" ca="1" si="21"/>
        <v/>
      </c>
      <c r="AD95" s="14" t="str">
        <f t="shared" ca="1" si="27"/>
        <v/>
      </c>
      <c r="AE95" s="17" t="str">
        <f t="shared" ca="1" si="28"/>
        <v/>
      </c>
      <c r="AF95" s="18" t="str">
        <f t="shared" ca="1" si="29"/>
        <v/>
      </c>
      <c r="AG95" s="12"/>
      <c r="AH95" s="19"/>
    </row>
    <row r="96" spans="1:34" s="10" customFormat="1" ht="15" customHeight="1" x14ac:dyDescent="0.2">
      <c r="A96" s="10">
        <f t="shared" si="17"/>
        <v>91</v>
      </c>
      <c r="B96" s="173" t="str">
        <f t="shared" ca="1" si="22"/>
        <v/>
      </c>
      <c r="C96" s="173"/>
      <c r="D96" s="173"/>
      <c r="E96" s="173"/>
      <c r="F96" s="173"/>
      <c r="G96" s="173"/>
      <c r="H96" s="177" t="str">
        <f t="shared" ca="1" si="23"/>
        <v/>
      </c>
      <c r="I96" s="177"/>
      <c r="J96" s="177"/>
      <c r="K96" s="177"/>
      <c r="L96" s="177"/>
      <c r="M96" s="177"/>
      <c r="N96" s="177"/>
      <c r="O96" s="177"/>
      <c r="P96" s="13">
        <f t="shared" si="18"/>
        <v>0</v>
      </c>
      <c r="Q96" s="8" t="str">
        <f t="shared" si="24"/>
        <v/>
      </c>
      <c r="R96" s="22">
        <v>91</v>
      </c>
      <c r="S96" s="14" t="str">
        <f ca="1">IF(LEFT(AG96,1)="G","",IF(LEFT(P96,1)="D","",IF(H96="","",COUNTIF($T$6:T96,T96))))</f>
        <v/>
      </c>
      <c r="T96" s="14" t="str">
        <f t="shared" ca="1" si="19"/>
        <v/>
      </c>
      <c r="U96" s="15" t="str">
        <f t="shared" ca="1" si="25"/>
        <v/>
      </c>
      <c r="V96" s="14">
        <f t="shared" si="20"/>
        <v>91</v>
      </c>
      <c r="W96" s="14" t="str">
        <f t="shared" ca="1" si="26"/>
        <v/>
      </c>
      <c r="X96" s="14" t="str">
        <f>IF(Home!J96=0,"",Home!J96)</f>
        <v/>
      </c>
      <c r="Y96" s="16" t="str">
        <f t="shared" ca="1" si="30"/>
        <v/>
      </c>
      <c r="Z96" s="16" t="str">
        <f t="shared" ca="1" si="30"/>
        <v/>
      </c>
      <c r="AA96" s="16" t="str">
        <f t="shared" ca="1" si="30"/>
        <v/>
      </c>
      <c r="AB96" s="16" t="str">
        <f t="shared" ca="1" si="30"/>
        <v/>
      </c>
      <c r="AC96" s="16" t="str">
        <f t="shared" ca="1" si="21"/>
        <v/>
      </c>
      <c r="AD96" s="14" t="str">
        <f t="shared" ca="1" si="27"/>
        <v/>
      </c>
      <c r="AE96" s="17" t="str">
        <f t="shared" ca="1" si="28"/>
        <v/>
      </c>
      <c r="AF96" s="18" t="str">
        <f t="shared" ca="1" si="29"/>
        <v/>
      </c>
      <c r="AG96" s="12"/>
      <c r="AH96" s="19"/>
    </row>
    <row r="97" spans="1:34" s="10" customFormat="1" ht="15" customHeight="1" x14ac:dyDescent="0.2">
      <c r="A97" s="10">
        <f t="shared" si="17"/>
        <v>92</v>
      </c>
      <c r="B97" s="173" t="str">
        <f t="shared" ca="1" si="22"/>
        <v/>
      </c>
      <c r="C97" s="173"/>
      <c r="D97" s="173"/>
      <c r="E97" s="173"/>
      <c r="F97" s="173"/>
      <c r="G97" s="173"/>
      <c r="H97" s="177" t="str">
        <f t="shared" ca="1" si="23"/>
        <v/>
      </c>
      <c r="I97" s="177"/>
      <c r="J97" s="177"/>
      <c r="K97" s="177"/>
      <c r="L97" s="177"/>
      <c r="M97" s="177"/>
      <c r="N97" s="177"/>
      <c r="O97" s="177"/>
      <c r="P97" s="13">
        <f t="shared" si="18"/>
        <v>0</v>
      </c>
      <c r="Q97" s="8" t="str">
        <f t="shared" si="24"/>
        <v/>
      </c>
      <c r="R97" s="22">
        <v>92</v>
      </c>
      <c r="S97" s="14" t="str">
        <f ca="1">IF(LEFT(AG97,1)="G","",IF(LEFT(P97,1)="D","",IF(H97="","",COUNTIF($T$6:T97,T97))))</f>
        <v/>
      </c>
      <c r="T97" s="14" t="str">
        <f t="shared" ca="1" si="19"/>
        <v/>
      </c>
      <c r="U97" s="15" t="str">
        <f t="shared" ca="1" si="25"/>
        <v/>
      </c>
      <c r="V97" s="14">
        <f t="shared" si="20"/>
        <v>92</v>
      </c>
      <c r="W97" s="14" t="str">
        <f t="shared" ca="1" si="26"/>
        <v/>
      </c>
      <c r="X97" s="14" t="str">
        <f>IF(Home!J97=0,"",Home!J97)</f>
        <v/>
      </c>
      <c r="Y97" s="16" t="str">
        <f t="shared" ca="1" si="30"/>
        <v/>
      </c>
      <c r="Z97" s="16" t="str">
        <f t="shared" ca="1" si="30"/>
        <v/>
      </c>
      <c r="AA97" s="16" t="str">
        <f t="shared" ca="1" si="30"/>
        <v/>
      </c>
      <c r="AB97" s="16" t="str">
        <f t="shared" ca="1" si="30"/>
        <v/>
      </c>
      <c r="AC97" s="16" t="str">
        <f t="shared" ca="1" si="21"/>
        <v/>
      </c>
      <c r="AD97" s="14" t="str">
        <f t="shared" ca="1" si="27"/>
        <v/>
      </c>
      <c r="AE97" s="17" t="str">
        <f t="shared" ca="1" si="28"/>
        <v/>
      </c>
      <c r="AF97" s="18" t="str">
        <f t="shared" ca="1" si="29"/>
        <v/>
      </c>
      <c r="AG97" s="12"/>
      <c r="AH97" s="19"/>
    </row>
    <row r="98" spans="1:34" s="10" customFormat="1" ht="15" customHeight="1" x14ac:dyDescent="0.2">
      <c r="A98" s="10">
        <f t="shared" si="17"/>
        <v>93</v>
      </c>
      <c r="B98" s="173" t="str">
        <f t="shared" ca="1" si="22"/>
        <v/>
      </c>
      <c r="C98" s="173"/>
      <c r="D98" s="173"/>
      <c r="E98" s="173"/>
      <c r="F98" s="173"/>
      <c r="G98" s="173"/>
      <c r="H98" s="177" t="str">
        <f t="shared" ca="1" si="23"/>
        <v/>
      </c>
      <c r="I98" s="177"/>
      <c r="J98" s="177"/>
      <c r="K98" s="177"/>
      <c r="L98" s="177"/>
      <c r="M98" s="177"/>
      <c r="N98" s="177"/>
      <c r="O98" s="177"/>
      <c r="P98" s="13">
        <f t="shared" si="18"/>
        <v>0</v>
      </c>
      <c r="Q98" s="8" t="str">
        <f t="shared" si="24"/>
        <v/>
      </c>
      <c r="R98" s="22">
        <v>93</v>
      </c>
      <c r="S98" s="14" t="str">
        <f ca="1">IF(LEFT(AG98,1)="G","",IF(LEFT(P98,1)="D","",IF(H98="","",COUNTIF($T$6:T98,T98))))</f>
        <v/>
      </c>
      <c r="T98" s="14" t="str">
        <f t="shared" ca="1" si="19"/>
        <v/>
      </c>
      <c r="U98" s="15" t="str">
        <f t="shared" ca="1" si="25"/>
        <v/>
      </c>
      <c r="V98" s="14">
        <f t="shared" si="20"/>
        <v>93</v>
      </c>
      <c r="W98" s="14" t="str">
        <f t="shared" ca="1" si="26"/>
        <v/>
      </c>
      <c r="X98" s="14" t="str">
        <f>IF(Home!J98=0,"",Home!J98)</f>
        <v/>
      </c>
      <c r="Y98" s="16" t="str">
        <f t="shared" ca="1" si="30"/>
        <v/>
      </c>
      <c r="Z98" s="16" t="str">
        <f t="shared" ca="1" si="30"/>
        <v/>
      </c>
      <c r="AA98" s="16" t="str">
        <f t="shared" ca="1" si="30"/>
        <v/>
      </c>
      <c r="AB98" s="16" t="str">
        <f t="shared" ca="1" si="30"/>
        <v/>
      </c>
      <c r="AC98" s="16" t="str">
        <f t="shared" ca="1" si="21"/>
        <v/>
      </c>
      <c r="AD98" s="14" t="str">
        <f t="shared" ca="1" si="27"/>
        <v/>
      </c>
      <c r="AE98" s="17" t="str">
        <f t="shared" ca="1" si="28"/>
        <v/>
      </c>
      <c r="AF98" s="18" t="str">
        <f t="shared" ca="1" si="29"/>
        <v/>
      </c>
      <c r="AG98" s="12"/>
      <c r="AH98" s="19"/>
    </row>
    <row r="99" spans="1:34" s="10" customFormat="1" ht="15" customHeight="1" x14ac:dyDescent="0.2">
      <c r="A99" s="10">
        <f t="shared" si="17"/>
        <v>94</v>
      </c>
      <c r="B99" s="173" t="str">
        <f t="shared" ca="1" si="22"/>
        <v/>
      </c>
      <c r="C99" s="173"/>
      <c r="D99" s="173"/>
      <c r="E99" s="173"/>
      <c r="F99" s="173"/>
      <c r="G99" s="173"/>
      <c r="H99" s="177" t="str">
        <f t="shared" ca="1" si="23"/>
        <v/>
      </c>
      <c r="I99" s="177"/>
      <c r="J99" s="177"/>
      <c r="K99" s="177"/>
      <c r="L99" s="177"/>
      <c r="M99" s="177"/>
      <c r="N99" s="177"/>
      <c r="O99" s="177"/>
      <c r="P99" s="13">
        <f t="shared" si="18"/>
        <v>0</v>
      </c>
      <c r="Q99" s="8" t="str">
        <f t="shared" si="24"/>
        <v/>
      </c>
      <c r="R99" s="22">
        <v>94</v>
      </c>
      <c r="S99" s="14" t="str">
        <f ca="1">IF(LEFT(AG99,1)="G","",IF(LEFT(P99,1)="D","",IF(H99="","",COUNTIF($T$6:T99,T99))))</f>
        <v/>
      </c>
      <c r="T99" s="14" t="str">
        <f t="shared" ca="1" si="19"/>
        <v/>
      </c>
      <c r="U99" s="15" t="str">
        <f t="shared" ca="1" si="25"/>
        <v/>
      </c>
      <c r="V99" s="14">
        <f t="shared" si="20"/>
        <v>94</v>
      </c>
      <c r="W99" s="14" t="str">
        <f t="shared" ca="1" si="26"/>
        <v/>
      </c>
      <c r="X99" s="14" t="str">
        <f>IF(Home!J99=0,"",Home!J99)</f>
        <v/>
      </c>
      <c r="Y99" s="16" t="str">
        <f t="shared" ca="1" si="30"/>
        <v/>
      </c>
      <c r="Z99" s="16" t="str">
        <f t="shared" ca="1" si="30"/>
        <v/>
      </c>
      <c r="AA99" s="16" t="str">
        <f t="shared" ca="1" si="30"/>
        <v/>
      </c>
      <c r="AB99" s="16" t="str">
        <f t="shared" ca="1" si="30"/>
        <v/>
      </c>
      <c r="AC99" s="16" t="str">
        <f t="shared" ca="1" si="21"/>
        <v/>
      </c>
      <c r="AD99" s="14" t="str">
        <f t="shared" ca="1" si="27"/>
        <v/>
      </c>
      <c r="AE99" s="17" t="str">
        <f t="shared" ca="1" si="28"/>
        <v/>
      </c>
      <c r="AF99" s="18" t="str">
        <f t="shared" ca="1" si="29"/>
        <v/>
      </c>
      <c r="AG99" s="12"/>
      <c r="AH99" s="19"/>
    </row>
    <row r="100" spans="1:34" s="10" customFormat="1" ht="15" customHeight="1" x14ac:dyDescent="0.2">
      <c r="A100" s="10">
        <f t="shared" si="17"/>
        <v>95</v>
      </c>
      <c r="B100" s="173" t="str">
        <f t="shared" ca="1" si="22"/>
        <v/>
      </c>
      <c r="C100" s="173"/>
      <c r="D100" s="173"/>
      <c r="E100" s="173"/>
      <c r="F100" s="173"/>
      <c r="G100" s="173"/>
      <c r="H100" s="177" t="str">
        <f t="shared" ca="1" si="23"/>
        <v/>
      </c>
      <c r="I100" s="177"/>
      <c r="J100" s="177"/>
      <c r="K100" s="177"/>
      <c r="L100" s="177"/>
      <c r="M100" s="177"/>
      <c r="N100" s="177"/>
      <c r="O100" s="177"/>
      <c r="P100" s="13">
        <f t="shared" si="18"/>
        <v>0</v>
      </c>
      <c r="Q100" s="8" t="str">
        <f t="shared" si="24"/>
        <v/>
      </c>
      <c r="R100" s="22">
        <v>95</v>
      </c>
      <c r="S100" s="14" t="str">
        <f ca="1">IF(LEFT(AG100,1)="G","",IF(LEFT(P100,1)="D","",IF(H100="","",COUNTIF($T$6:T100,T100))))</f>
        <v/>
      </c>
      <c r="T100" s="14" t="str">
        <f t="shared" ca="1" si="19"/>
        <v/>
      </c>
      <c r="U100" s="15" t="str">
        <f t="shared" ca="1" si="25"/>
        <v/>
      </c>
      <c r="V100" s="14">
        <f t="shared" si="20"/>
        <v>95</v>
      </c>
      <c r="W100" s="14" t="str">
        <f t="shared" ca="1" si="26"/>
        <v/>
      </c>
      <c r="X100" s="14" t="str">
        <f>IF(Home!J100=0,"",Home!J100)</f>
        <v/>
      </c>
      <c r="Y100" s="16" t="str">
        <f t="shared" ca="1" si="30"/>
        <v/>
      </c>
      <c r="Z100" s="16" t="str">
        <f t="shared" ca="1" si="30"/>
        <v/>
      </c>
      <c r="AA100" s="16" t="str">
        <f t="shared" ca="1" si="30"/>
        <v/>
      </c>
      <c r="AB100" s="16" t="str">
        <f t="shared" ca="1" si="30"/>
        <v/>
      </c>
      <c r="AC100" s="16" t="str">
        <f t="shared" ca="1" si="21"/>
        <v/>
      </c>
      <c r="AD100" s="14" t="str">
        <f t="shared" ca="1" si="27"/>
        <v/>
      </c>
      <c r="AE100" s="17" t="str">
        <f t="shared" ca="1" si="28"/>
        <v/>
      </c>
      <c r="AF100" s="18" t="str">
        <f t="shared" ca="1" si="29"/>
        <v/>
      </c>
      <c r="AG100" s="12"/>
      <c r="AH100" s="19"/>
    </row>
    <row r="101" spans="1:34" s="10" customFormat="1" ht="15" customHeight="1" x14ac:dyDescent="0.2">
      <c r="A101" s="10">
        <f t="shared" si="17"/>
        <v>96</v>
      </c>
      <c r="B101" s="173" t="str">
        <f t="shared" ca="1" si="22"/>
        <v/>
      </c>
      <c r="C101" s="173"/>
      <c r="D101" s="173"/>
      <c r="E101" s="173"/>
      <c r="F101" s="173"/>
      <c r="G101" s="173"/>
      <c r="H101" s="177" t="str">
        <f t="shared" ca="1" si="23"/>
        <v/>
      </c>
      <c r="I101" s="177"/>
      <c r="J101" s="177"/>
      <c r="K101" s="177"/>
      <c r="L101" s="177"/>
      <c r="M101" s="177"/>
      <c r="N101" s="177"/>
      <c r="O101" s="177"/>
      <c r="P101" s="13">
        <f t="shared" si="18"/>
        <v>0</v>
      </c>
      <c r="Q101" s="8" t="str">
        <f t="shared" si="24"/>
        <v/>
      </c>
      <c r="R101" s="22">
        <v>96</v>
      </c>
      <c r="S101" s="14" t="str">
        <f ca="1">IF(LEFT(AG101,1)="G","",IF(LEFT(P101,1)="D","",IF(H101="","",COUNTIF($T$6:T101,T101))))</f>
        <v/>
      </c>
      <c r="T101" s="14" t="str">
        <f t="shared" ca="1" si="19"/>
        <v/>
      </c>
      <c r="U101" s="15" t="str">
        <f t="shared" ca="1" si="25"/>
        <v/>
      </c>
      <c r="V101" s="14">
        <f t="shared" si="20"/>
        <v>96</v>
      </c>
      <c r="W101" s="14" t="str">
        <f t="shared" ca="1" si="26"/>
        <v/>
      </c>
      <c r="X101" s="14" t="str">
        <f>IF(Home!J101=0,"",Home!J101)</f>
        <v/>
      </c>
      <c r="Y101" s="16" t="str">
        <f t="shared" ca="1" si="30"/>
        <v/>
      </c>
      <c r="Z101" s="16" t="str">
        <f t="shared" ca="1" si="30"/>
        <v/>
      </c>
      <c r="AA101" s="16" t="str">
        <f t="shared" ca="1" si="30"/>
        <v/>
      </c>
      <c r="AB101" s="16" t="str">
        <f t="shared" ca="1" si="30"/>
        <v/>
      </c>
      <c r="AC101" s="16" t="str">
        <f t="shared" ca="1" si="21"/>
        <v/>
      </c>
      <c r="AD101" s="14" t="str">
        <f t="shared" ca="1" si="27"/>
        <v/>
      </c>
      <c r="AE101" s="17" t="str">
        <f t="shared" ca="1" si="28"/>
        <v/>
      </c>
      <c r="AF101" s="18" t="str">
        <f t="shared" ca="1" si="29"/>
        <v/>
      </c>
      <c r="AG101" s="12"/>
      <c r="AH101" s="19"/>
    </row>
    <row r="102" spans="1:34" s="10" customFormat="1" ht="15" customHeight="1" x14ac:dyDescent="0.2">
      <c r="A102" s="10">
        <f t="shared" si="17"/>
        <v>97</v>
      </c>
      <c r="B102" s="173" t="str">
        <f t="shared" ca="1" si="22"/>
        <v/>
      </c>
      <c r="C102" s="173"/>
      <c r="D102" s="173"/>
      <c r="E102" s="173"/>
      <c r="F102" s="173"/>
      <c r="G102" s="173"/>
      <c r="H102" s="177" t="str">
        <f t="shared" ca="1" si="23"/>
        <v/>
      </c>
      <c r="I102" s="177"/>
      <c r="J102" s="177"/>
      <c r="K102" s="177"/>
      <c r="L102" s="177"/>
      <c r="M102" s="177"/>
      <c r="N102" s="177"/>
      <c r="O102" s="177"/>
      <c r="P102" s="13">
        <f t="shared" si="18"/>
        <v>0</v>
      </c>
      <c r="Q102" s="8" t="str">
        <f t="shared" si="24"/>
        <v/>
      </c>
      <c r="R102" s="22">
        <v>97</v>
      </c>
      <c r="S102" s="14" t="str">
        <f ca="1">IF(LEFT(AG102,1)="G","",IF(LEFT(P102,1)="D","",IF(H102="","",COUNTIF($T$6:T102,T102))))</f>
        <v/>
      </c>
      <c r="T102" s="14" t="str">
        <f t="shared" ca="1" si="19"/>
        <v/>
      </c>
      <c r="U102" s="15" t="str">
        <f t="shared" ca="1" si="25"/>
        <v/>
      </c>
      <c r="V102" s="14">
        <f t="shared" si="20"/>
        <v>97</v>
      </c>
      <c r="W102" s="14" t="str">
        <f t="shared" ca="1" si="26"/>
        <v/>
      </c>
      <c r="X102" s="14" t="str">
        <f>IF(Home!J102=0,"",Home!J102)</f>
        <v/>
      </c>
      <c r="Y102" s="16" t="str">
        <f t="shared" ca="1" si="30"/>
        <v/>
      </c>
      <c r="Z102" s="16" t="str">
        <f t="shared" ca="1" si="30"/>
        <v/>
      </c>
      <c r="AA102" s="16" t="str">
        <f t="shared" ca="1" si="30"/>
        <v/>
      </c>
      <c r="AB102" s="16" t="str">
        <f t="shared" ca="1" si="30"/>
        <v/>
      </c>
      <c r="AC102" s="16" t="str">
        <f t="shared" ca="1" si="21"/>
        <v/>
      </c>
      <c r="AD102" s="14" t="str">
        <f t="shared" ca="1" si="27"/>
        <v/>
      </c>
      <c r="AE102" s="17" t="str">
        <f t="shared" ca="1" si="28"/>
        <v/>
      </c>
      <c r="AF102" s="18" t="str">
        <f t="shared" ca="1" si="29"/>
        <v/>
      </c>
      <c r="AG102" s="12"/>
      <c r="AH102" s="19"/>
    </row>
    <row r="103" spans="1:34" s="10" customFormat="1" ht="15" customHeight="1" x14ac:dyDescent="0.2">
      <c r="A103" s="10">
        <f t="shared" si="17"/>
        <v>98</v>
      </c>
      <c r="B103" s="173" t="str">
        <f t="shared" ca="1" si="22"/>
        <v/>
      </c>
      <c r="C103" s="173"/>
      <c r="D103" s="173"/>
      <c r="E103" s="173"/>
      <c r="F103" s="173"/>
      <c r="G103" s="173"/>
      <c r="H103" s="177" t="str">
        <f t="shared" ca="1" si="23"/>
        <v/>
      </c>
      <c r="I103" s="177"/>
      <c r="J103" s="177"/>
      <c r="K103" s="177"/>
      <c r="L103" s="177"/>
      <c r="M103" s="177"/>
      <c r="N103" s="177"/>
      <c r="O103" s="177"/>
      <c r="P103" s="13">
        <f t="shared" si="18"/>
        <v>0</v>
      </c>
      <c r="Q103" s="8" t="str">
        <f t="shared" si="24"/>
        <v/>
      </c>
      <c r="R103" s="22">
        <v>98</v>
      </c>
      <c r="S103" s="14" t="str">
        <f ca="1">IF(LEFT(AG103,1)="G","",IF(LEFT(P103,1)="D","",IF(H103="","",COUNTIF($T$6:T103,T103))))</f>
        <v/>
      </c>
      <c r="T103" s="14" t="str">
        <f t="shared" ca="1" si="19"/>
        <v/>
      </c>
      <c r="U103" s="15" t="str">
        <f t="shared" ca="1" si="25"/>
        <v/>
      </c>
      <c r="V103" s="14">
        <f t="shared" si="20"/>
        <v>98</v>
      </c>
      <c r="W103" s="14" t="str">
        <f t="shared" ca="1" si="26"/>
        <v/>
      </c>
      <c r="X103" s="14" t="str">
        <f>IF(Home!J103=0,"",Home!J103)</f>
        <v/>
      </c>
      <c r="Y103" s="16" t="str">
        <f t="shared" ca="1" si="30"/>
        <v/>
      </c>
      <c r="Z103" s="16" t="str">
        <f t="shared" ca="1" si="30"/>
        <v/>
      </c>
      <c r="AA103" s="16" t="str">
        <f t="shared" ca="1" si="30"/>
        <v/>
      </c>
      <c r="AB103" s="16" t="str">
        <f t="shared" ca="1" si="30"/>
        <v/>
      </c>
      <c r="AC103" s="16" t="str">
        <f t="shared" ca="1" si="21"/>
        <v/>
      </c>
      <c r="AD103" s="14" t="str">
        <f t="shared" ca="1" si="27"/>
        <v/>
      </c>
      <c r="AE103" s="17" t="str">
        <f t="shared" ca="1" si="28"/>
        <v/>
      </c>
      <c r="AF103" s="18" t="str">
        <f t="shared" ca="1" si="29"/>
        <v/>
      </c>
      <c r="AG103" s="12"/>
      <c r="AH103" s="19"/>
    </row>
    <row r="104" spans="1:34" s="10" customFormat="1" ht="15" customHeight="1" x14ac:dyDescent="0.2">
      <c r="A104" s="10">
        <f t="shared" si="17"/>
        <v>99</v>
      </c>
      <c r="B104" s="173" t="str">
        <f t="shared" ca="1" si="22"/>
        <v/>
      </c>
      <c r="C104" s="173"/>
      <c r="D104" s="173"/>
      <c r="E104" s="173"/>
      <c r="F104" s="173"/>
      <c r="G104" s="173"/>
      <c r="H104" s="177" t="str">
        <f t="shared" ca="1" si="23"/>
        <v/>
      </c>
      <c r="I104" s="177"/>
      <c r="J104" s="177"/>
      <c r="K104" s="177"/>
      <c r="L104" s="177"/>
      <c r="M104" s="177"/>
      <c r="N104" s="177"/>
      <c r="O104" s="177"/>
      <c r="P104" s="13">
        <f t="shared" si="18"/>
        <v>0</v>
      </c>
      <c r="Q104" s="8" t="str">
        <f t="shared" si="24"/>
        <v/>
      </c>
      <c r="R104" s="22">
        <v>99</v>
      </c>
      <c r="S104" s="14" t="str">
        <f ca="1">IF(LEFT(AG104,1)="G","",IF(LEFT(P104,1)="D","",IF(H104="","",COUNTIF($T$6:T104,T104))))</f>
        <v/>
      </c>
      <c r="T104" s="14" t="str">
        <f t="shared" ca="1" si="19"/>
        <v/>
      </c>
      <c r="U104" s="15" t="str">
        <f t="shared" ca="1" si="25"/>
        <v/>
      </c>
      <c r="V104" s="14">
        <f t="shared" si="20"/>
        <v>99</v>
      </c>
      <c r="W104" s="14" t="str">
        <f t="shared" ca="1" si="26"/>
        <v/>
      </c>
      <c r="X104" s="14" t="str">
        <f>IF(Home!J104=0,"",Home!J104)</f>
        <v/>
      </c>
      <c r="Y104" s="16" t="str">
        <f t="shared" ca="1" si="30"/>
        <v/>
      </c>
      <c r="Z104" s="16" t="str">
        <f t="shared" ca="1" si="30"/>
        <v/>
      </c>
      <c r="AA104" s="16" t="str">
        <f t="shared" ca="1" si="30"/>
        <v/>
      </c>
      <c r="AB104" s="16" t="str">
        <f t="shared" ca="1" si="30"/>
        <v/>
      </c>
      <c r="AC104" s="16" t="str">
        <f t="shared" ca="1" si="21"/>
        <v/>
      </c>
      <c r="AD104" s="14" t="str">
        <f t="shared" ca="1" si="27"/>
        <v/>
      </c>
      <c r="AE104" s="17" t="str">
        <f t="shared" ca="1" si="28"/>
        <v/>
      </c>
      <c r="AF104" s="18" t="str">
        <f t="shared" ca="1" si="29"/>
        <v/>
      </c>
      <c r="AG104" s="12"/>
      <c r="AH104" s="19"/>
    </row>
    <row r="105" spans="1:34" s="10" customFormat="1" ht="15" customHeight="1" x14ac:dyDescent="0.2">
      <c r="A105" s="10">
        <f t="shared" si="17"/>
        <v>100</v>
      </c>
      <c r="B105" s="173" t="str">
        <f t="shared" ca="1" si="22"/>
        <v/>
      </c>
      <c r="C105" s="173"/>
      <c r="D105" s="173"/>
      <c r="E105" s="173"/>
      <c r="F105" s="173"/>
      <c r="G105" s="173"/>
      <c r="H105" s="177" t="str">
        <f t="shared" ca="1" si="23"/>
        <v/>
      </c>
      <c r="I105" s="177"/>
      <c r="J105" s="177"/>
      <c r="K105" s="177"/>
      <c r="L105" s="177"/>
      <c r="M105" s="177"/>
      <c r="N105" s="177"/>
      <c r="O105" s="177"/>
      <c r="P105" s="13">
        <f t="shared" si="18"/>
        <v>0</v>
      </c>
      <c r="Q105" s="8" t="str">
        <f t="shared" si="24"/>
        <v/>
      </c>
      <c r="R105" s="22">
        <v>100</v>
      </c>
      <c r="S105" s="14" t="str">
        <f ca="1">IF(LEFT(AG105,1)="G","",IF(LEFT(P105,1)="D","",IF(H105="","",COUNTIF($T$6:T105,T105))))</f>
        <v/>
      </c>
      <c r="T105" s="14" t="str">
        <f t="shared" ca="1" si="19"/>
        <v/>
      </c>
      <c r="U105" s="15" t="str">
        <f t="shared" ca="1" si="25"/>
        <v/>
      </c>
      <c r="V105" s="14">
        <f t="shared" si="20"/>
        <v>100</v>
      </c>
      <c r="W105" s="14" t="str">
        <f t="shared" ca="1" si="26"/>
        <v/>
      </c>
      <c r="X105" s="14" t="str">
        <f>IF(Home!J105=0,"",Home!J105)</f>
        <v/>
      </c>
      <c r="Y105" s="16" t="str">
        <f t="shared" ca="1" si="30"/>
        <v/>
      </c>
      <c r="Z105" s="16" t="str">
        <f t="shared" ca="1" si="30"/>
        <v/>
      </c>
      <c r="AA105" s="16" t="str">
        <f t="shared" ca="1" si="30"/>
        <v/>
      </c>
      <c r="AB105" s="16" t="str">
        <f t="shared" ca="1" si="30"/>
        <v/>
      </c>
      <c r="AC105" s="16" t="str">
        <f t="shared" ca="1" si="21"/>
        <v/>
      </c>
      <c r="AD105" s="14" t="str">
        <f t="shared" ca="1" si="27"/>
        <v/>
      </c>
      <c r="AE105" s="17" t="str">
        <f t="shared" ca="1" si="28"/>
        <v/>
      </c>
      <c r="AF105" s="18" t="str">
        <f t="shared" ca="1" si="29"/>
        <v/>
      </c>
      <c r="AG105" s="12"/>
      <c r="AH105" s="19"/>
    </row>
    <row r="106" spans="1:34" s="10" customFormat="1" ht="15" customHeight="1" x14ac:dyDescent="0.2">
      <c r="A106" s="10">
        <f t="shared" si="17"/>
        <v>101</v>
      </c>
      <c r="B106" s="173" t="str">
        <f t="shared" ca="1" si="22"/>
        <v/>
      </c>
      <c r="C106" s="173"/>
      <c r="D106" s="173"/>
      <c r="E106" s="173"/>
      <c r="F106" s="173"/>
      <c r="G106" s="173"/>
      <c r="H106" s="177" t="str">
        <f t="shared" ca="1" si="23"/>
        <v/>
      </c>
      <c r="I106" s="177"/>
      <c r="J106" s="177"/>
      <c r="K106" s="177"/>
      <c r="L106" s="177"/>
      <c r="M106" s="177"/>
      <c r="N106" s="177"/>
      <c r="O106" s="177"/>
      <c r="P106" s="13">
        <f t="shared" si="18"/>
        <v>0</v>
      </c>
      <c r="Q106" s="8" t="str">
        <f t="shared" si="24"/>
        <v/>
      </c>
      <c r="R106" s="22">
        <v>101</v>
      </c>
      <c r="S106" s="14" t="str">
        <f ca="1">IF(LEFT(AG106,1)="G","",IF(LEFT(P106,1)="D","",IF(H106="","",COUNTIF($T$6:T106,T106))))</f>
        <v/>
      </c>
      <c r="T106" s="14" t="str">
        <f t="shared" ca="1" si="19"/>
        <v/>
      </c>
      <c r="U106" s="15" t="str">
        <f t="shared" ca="1" si="25"/>
        <v/>
      </c>
      <c r="V106" s="14">
        <f t="shared" si="20"/>
        <v>101</v>
      </c>
      <c r="W106" s="14" t="str">
        <f t="shared" ca="1" si="26"/>
        <v/>
      </c>
      <c r="X106" s="14" t="str">
        <f>IF(Home!J106=0,"",Home!J106)</f>
        <v/>
      </c>
      <c r="Y106" s="16" t="str">
        <f t="shared" ref="Y106:AB125" ca="1" si="31">IFERROR(VLOOKUP(CONCATENATE($X106,Y$5),$U$6:$V$255,2,0),"")</f>
        <v/>
      </c>
      <c r="Z106" s="16" t="str">
        <f t="shared" ca="1" si="31"/>
        <v/>
      </c>
      <c r="AA106" s="16" t="str">
        <f t="shared" ca="1" si="31"/>
        <v/>
      </c>
      <c r="AB106" s="16" t="str">
        <f t="shared" ca="1" si="31"/>
        <v/>
      </c>
      <c r="AC106" s="16" t="str">
        <f t="shared" ca="1" si="21"/>
        <v/>
      </c>
      <c r="AD106" s="14" t="str">
        <f t="shared" ca="1" si="27"/>
        <v/>
      </c>
      <c r="AE106" s="17" t="str">
        <f t="shared" ca="1" si="28"/>
        <v/>
      </c>
      <c r="AF106" s="18" t="str">
        <f t="shared" ca="1" si="29"/>
        <v/>
      </c>
      <c r="AG106" s="12"/>
      <c r="AH106" s="19"/>
    </row>
    <row r="107" spans="1:34" s="10" customFormat="1" ht="15" customHeight="1" x14ac:dyDescent="0.2">
      <c r="A107" s="10">
        <f t="shared" si="17"/>
        <v>102</v>
      </c>
      <c r="B107" s="173" t="str">
        <f t="shared" ca="1" si="22"/>
        <v/>
      </c>
      <c r="C107" s="173"/>
      <c r="D107" s="173"/>
      <c r="E107" s="173"/>
      <c r="F107" s="173"/>
      <c r="G107" s="173"/>
      <c r="H107" s="177" t="str">
        <f t="shared" ca="1" si="23"/>
        <v/>
      </c>
      <c r="I107" s="177"/>
      <c r="J107" s="177"/>
      <c r="K107" s="177"/>
      <c r="L107" s="177"/>
      <c r="M107" s="177"/>
      <c r="N107" s="177"/>
      <c r="O107" s="177"/>
      <c r="P107" s="13">
        <f t="shared" si="18"/>
        <v>0</v>
      </c>
      <c r="Q107" s="8" t="str">
        <f t="shared" si="24"/>
        <v/>
      </c>
      <c r="R107" s="22">
        <v>102</v>
      </c>
      <c r="S107" s="14" t="str">
        <f ca="1">IF(LEFT(AG107,1)="G","",IF(LEFT(P107,1)="D","",IF(H107="","",COUNTIF($T$6:T107,T107))))</f>
        <v/>
      </c>
      <c r="T107" s="14" t="str">
        <f t="shared" ca="1" si="19"/>
        <v/>
      </c>
      <c r="U107" s="15" t="str">
        <f t="shared" ca="1" si="25"/>
        <v/>
      </c>
      <c r="V107" s="14">
        <f t="shared" si="20"/>
        <v>102</v>
      </c>
      <c r="W107" s="14" t="str">
        <f t="shared" ca="1" si="26"/>
        <v/>
      </c>
      <c r="X107" s="14" t="str">
        <f>IF(Home!J107=0,"",Home!J107)</f>
        <v/>
      </c>
      <c r="Y107" s="16" t="str">
        <f t="shared" ca="1" si="31"/>
        <v/>
      </c>
      <c r="Z107" s="16" t="str">
        <f t="shared" ca="1" si="31"/>
        <v/>
      </c>
      <c r="AA107" s="16" t="str">
        <f t="shared" ca="1" si="31"/>
        <v/>
      </c>
      <c r="AB107" s="16" t="str">
        <f t="shared" ca="1" si="31"/>
        <v/>
      </c>
      <c r="AC107" s="16" t="str">
        <f t="shared" ca="1" si="21"/>
        <v/>
      </c>
      <c r="AD107" s="14" t="str">
        <f t="shared" ca="1" si="27"/>
        <v/>
      </c>
      <c r="AE107" s="17" t="str">
        <f t="shared" ca="1" si="28"/>
        <v/>
      </c>
      <c r="AF107" s="18" t="str">
        <f t="shared" ca="1" si="29"/>
        <v/>
      </c>
      <c r="AG107" s="12"/>
      <c r="AH107" s="19"/>
    </row>
    <row r="108" spans="1:34" s="10" customFormat="1" ht="15" customHeight="1" x14ac:dyDescent="0.2">
      <c r="A108" s="10">
        <f t="shared" si="17"/>
        <v>103</v>
      </c>
      <c r="B108" s="173" t="str">
        <f t="shared" ca="1" si="22"/>
        <v/>
      </c>
      <c r="C108" s="173"/>
      <c r="D108" s="173"/>
      <c r="E108" s="173"/>
      <c r="F108" s="173"/>
      <c r="G108" s="173"/>
      <c r="H108" s="177" t="str">
        <f t="shared" ca="1" si="23"/>
        <v/>
      </c>
      <c r="I108" s="177"/>
      <c r="J108" s="177"/>
      <c r="K108" s="177"/>
      <c r="L108" s="177"/>
      <c r="M108" s="177"/>
      <c r="N108" s="177"/>
      <c r="O108" s="177"/>
      <c r="P108" s="13">
        <f t="shared" si="18"/>
        <v>0</v>
      </c>
      <c r="Q108" s="8" t="str">
        <f t="shared" si="24"/>
        <v/>
      </c>
      <c r="R108" s="22">
        <v>103</v>
      </c>
      <c r="S108" s="14" t="str">
        <f ca="1">IF(LEFT(AG108,1)="G","",IF(LEFT(P108,1)="D","",IF(H108="","",COUNTIF($T$6:T108,T108))))</f>
        <v/>
      </c>
      <c r="T108" s="14" t="str">
        <f t="shared" ca="1" si="19"/>
        <v/>
      </c>
      <c r="U108" s="15" t="str">
        <f t="shared" ca="1" si="25"/>
        <v/>
      </c>
      <c r="V108" s="14">
        <f t="shared" si="20"/>
        <v>103</v>
      </c>
      <c r="W108" s="14" t="str">
        <f t="shared" ca="1" si="26"/>
        <v/>
      </c>
      <c r="X108" s="14" t="str">
        <f>IF(Home!J108=0,"",Home!J108)</f>
        <v/>
      </c>
      <c r="Y108" s="16" t="str">
        <f t="shared" ca="1" si="31"/>
        <v/>
      </c>
      <c r="Z108" s="16" t="str">
        <f t="shared" ca="1" si="31"/>
        <v/>
      </c>
      <c r="AA108" s="16" t="str">
        <f t="shared" ca="1" si="31"/>
        <v/>
      </c>
      <c r="AB108" s="16" t="str">
        <f t="shared" ca="1" si="31"/>
        <v/>
      </c>
      <c r="AC108" s="16" t="str">
        <f t="shared" ca="1" si="21"/>
        <v/>
      </c>
      <c r="AD108" s="14" t="str">
        <f t="shared" ca="1" si="27"/>
        <v/>
      </c>
      <c r="AE108" s="17" t="str">
        <f t="shared" ca="1" si="28"/>
        <v/>
      </c>
      <c r="AF108" s="18" t="str">
        <f t="shared" ca="1" si="29"/>
        <v/>
      </c>
      <c r="AG108" s="12"/>
      <c r="AH108" s="19"/>
    </row>
    <row r="109" spans="1:34" s="10" customFormat="1" ht="15" customHeight="1" x14ac:dyDescent="0.2">
      <c r="A109" s="10">
        <f t="shared" si="17"/>
        <v>104</v>
      </c>
      <c r="B109" s="173" t="str">
        <f t="shared" ca="1" si="22"/>
        <v/>
      </c>
      <c r="C109" s="173"/>
      <c r="D109" s="173"/>
      <c r="E109" s="173"/>
      <c r="F109" s="173"/>
      <c r="G109" s="173"/>
      <c r="H109" s="177" t="str">
        <f t="shared" ca="1" si="23"/>
        <v/>
      </c>
      <c r="I109" s="177"/>
      <c r="J109" s="177"/>
      <c r="K109" s="177"/>
      <c r="L109" s="177"/>
      <c r="M109" s="177"/>
      <c r="N109" s="177"/>
      <c r="O109" s="177"/>
      <c r="P109" s="13">
        <f t="shared" si="18"/>
        <v>0</v>
      </c>
      <c r="Q109" s="8" t="str">
        <f t="shared" si="24"/>
        <v/>
      </c>
      <c r="R109" s="22">
        <v>104</v>
      </c>
      <c r="S109" s="14" t="str">
        <f ca="1">IF(LEFT(AG109,1)="G","",IF(LEFT(P109,1)="D","",IF(H109="","",COUNTIF($T$6:T109,T109))))</f>
        <v/>
      </c>
      <c r="T109" s="14" t="str">
        <f t="shared" ca="1" si="19"/>
        <v/>
      </c>
      <c r="U109" s="15" t="str">
        <f t="shared" ca="1" si="25"/>
        <v/>
      </c>
      <c r="V109" s="14">
        <f t="shared" si="20"/>
        <v>104</v>
      </c>
      <c r="W109" s="14" t="str">
        <f t="shared" ca="1" si="26"/>
        <v/>
      </c>
      <c r="X109" s="14" t="str">
        <f>IF(Home!J109=0,"",Home!J109)</f>
        <v/>
      </c>
      <c r="Y109" s="16" t="str">
        <f t="shared" ca="1" si="31"/>
        <v/>
      </c>
      <c r="Z109" s="16" t="str">
        <f t="shared" ca="1" si="31"/>
        <v/>
      </c>
      <c r="AA109" s="16" t="str">
        <f t="shared" ca="1" si="31"/>
        <v/>
      </c>
      <c r="AB109" s="16" t="str">
        <f t="shared" ca="1" si="31"/>
        <v/>
      </c>
      <c r="AC109" s="16" t="str">
        <f t="shared" ca="1" si="21"/>
        <v/>
      </c>
      <c r="AD109" s="14" t="str">
        <f t="shared" ca="1" si="27"/>
        <v/>
      </c>
      <c r="AE109" s="17" t="str">
        <f t="shared" ca="1" si="28"/>
        <v/>
      </c>
      <c r="AF109" s="18" t="str">
        <f t="shared" ca="1" si="29"/>
        <v/>
      </c>
      <c r="AG109" s="12"/>
      <c r="AH109" s="19"/>
    </row>
    <row r="110" spans="1:34" s="10" customFormat="1" ht="15" customHeight="1" x14ac:dyDescent="0.2">
      <c r="A110" s="10">
        <f t="shared" si="17"/>
        <v>105</v>
      </c>
      <c r="B110" s="173" t="str">
        <f t="shared" ca="1" si="22"/>
        <v/>
      </c>
      <c r="C110" s="173"/>
      <c r="D110" s="173"/>
      <c r="E110" s="173"/>
      <c r="F110" s="173"/>
      <c r="G110" s="173"/>
      <c r="H110" s="177" t="str">
        <f t="shared" ca="1" si="23"/>
        <v/>
      </c>
      <c r="I110" s="177"/>
      <c r="J110" s="177"/>
      <c r="K110" s="177"/>
      <c r="L110" s="177"/>
      <c r="M110" s="177"/>
      <c r="N110" s="177"/>
      <c r="O110" s="177"/>
      <c r="P110" s="13">
        <f t="shared" si="18"/>
        <v>0</v>
      </c>
      <c r="Q110" s="8" t="str">
        <f t="shared" si="24"/>
        <v/>
      </c>
      <c r="R110" s="22">
        <v>105</v>
      </c>
      <c r="S110" s="14" t="str">
        <f ca="1">IF(LEFT(AG110,1)="G","",IF(LEFT(P110,1)="D","",IF(H110="","",COUNTIF($T$6:T110,T110))))</f>
        <v/>
      </c>
      <c r="T110" s="14" t="str">
        <f t="shared" ca="1" si="19"/>
        <v/>
      </c>
      <c r="U110" s="15" t="str">
        <f t="shared" ca="1" si="25"/>
        <v/>
      </c>
      <c r="V110" s="14">
        <f t="shared" si="20"/>
        <v>105</v>
      </c>
      <c r="W110" s="14" t="str">
        <f t="shared" ca="1" si="26"/>
        <v/>
      </c>
      <c r="X110" s="14" t="str">
        <f>IF(Home!J110=0,"",Home!J110)</f>
        <v/>
      </c>
      <c r="Y110" s="16" t="str">
        <f t="shared" ca="1" si="31"/>
        <v/>
      </c>
      <c r="Z110" s="16" t="str">
        <f t="shared" ca="1" si="31"/>
        <v/>
      </c>
      <c r="AA110" s="16" t="str">
        <f t="shared" ca="1" si="31"/>
        <v/>
      </c>
      <c r="AB110" s="16" t="str">
        <f t="shared" ca="1" si="31"/>
        <v/>
      </c>
      <c r="AC110" s="16" t="str">
        <f t="shared" ca="1" si="21"/>
        <v/>
      </c>
      <c r="AD110" s="14" t="str">
        <f t="shared" ca="1" si="27"/>
        <v/>
      </c>
      <c r="AE110" s="17" t="str">
        <f t="shared" ca="1" si="28"/>
        <v/>
      </c>
      <c r="AF110" s="18" t="str">
        <f t="shared" ca="1" si="29"/>
        <v/>
      </c>
      <c r="AG110" s="12"/>
      <c r="AH110" s="19"/>
    </row>
    <row r="111" spans="1:34" s="10" customFormat="1" ht="15" customHeight="1" x14ac:dyDescent="0.2">
      <c r="A111" s="10">
        <f t="shared" si="17"/>
        <v>106</v>
      </c>
      <c r="B111" s="173" t="str">
        <f t="shared" ca="1" si="22"/>
        <v/>
      </c>
      <c r="C111" s="173"/>
      <c r="D111" s="173"/>
      <c r="E111" s="173"/>
      <c r="F111" s="173"/>
      <c r="G111" s="173"/>
      <c r="H111" s="177" t="str">
        <f t="shared" ca="1" si="23"/>
        <v/>
      </c>
      <c r="I111" s="177"/>
      <c r="J111" s="177"/>
      <c r="K111" s="177"/>
      <c r="L111" s="177"/>
      <c r="M111" s="177"/>
      <c r="N111" s="177"/>
      <c r="O111" s="177"/>
      <c r="P111" s="13">
        <f t="shared" si="18"/>
        <v>0</v>
      </c>
      <c r="Q111" s="8" t="str">
        <f t="shared" si="24"/>
        <v/>
      </c>
      <c r="R111" s="22">
        <v>106</v>
      </c>
      <c r="S111" s="14" t="str">
        <f ca="1">IF(LEFT(AG111,1)="G","",IF(LEFT(P111,1)="D","",IF(H111="","",COUNTIF($T$6:T111,T111))))</f>
        <v/>
      </c>
      <c r="T111" s="14" t="str">
        <f t="shared" ca="1" si="19"/>
        <v/>
      </c>
      <c r="U111" s="15" t="str">
        <f t="shared" ca="1" si="25"/>
        <v/>
      </c>
      <c r="V111" s="14">
        <f t="shared" si="20"/>
        <v>106</v>
      </c>
      <c r="W111" s="14" t="str">
        <f t="shared" ca="1" si="26"/>
        <v/>
      </c>
      <c r="X111" s="14" t="str">
        <f>IF(Home!J111=0,"",Home!J111)</f>
        <v/>
      </c>
      <c r="Y111" s="16" t="str">
        <f t="shared" ca="1" si="31"/>
        <v/>
      </c>
      <c r="Z111" s="16" t="str">
        <f t="shared" ca="1" si="31"/>
        <v/>
      </c>
      <c r="AA111" s="16" t="str">
        <f t="shared" ca="1" si="31"/>
        <v/>
      </c>
      <c r="AB111" s="16" t="str">
        <f t="shared" ca="1" si="31"/>
        <v/>
      </c>
      <c r="AC111" s="16" t="str">
        <f t="shared" ca="1" si="21"/>
        <v/>
      </c>
      <c r="AD111" s="14" t="str">
        <f t="shared" ca="1" si="27"/>
        <v/>
      </c>
      <c r="AE111" s="17" t="str">
        <f t="shared" ca="1" si="28"/>
        <v/>
      </c>
      <c r="AF111" s="18" t="str">
        <f t="shared" ca="1" si="29"/>
        <v/>
      </c>
      <c r="AG111" s="12"/>
      <c r="AH111" s="19"/>
    </row>
    <row r="112" spans="1:34" s="10" customFormat="1" ht="15" customHeight="1" x14ac:dyDescent="0.2">
      <c r="A112" s="10">
        <f t="shared" si="17"/>
        <v>107</v>
      </c>
      <c r="B112" s="173" t="str">
        <f t="shared" ca="1" si="22"/>
        <v/>
      </c>
      <c r="C112" s="173"/>
      <c r="D112" s="173"/>
      <c r="E112" s="173"/>
      <c r="F112" s="173"/>
      <c r="G112" s="173"/>
      <c r="H112" s="177" t="str">
        <f t="shared" ca="1" si="23"/>
        <v/>
      </c>
      <c r="I112" s="177"/>
      <c r="J112" s="177"/>
      <c r="K112" s="177"/>
      <c r="L112" s="177"/>
      <c r="M112" s="177"/>
      <c r="N112" s="177"/>
      <c r="O112" s="177"/>
      <c r="P112" s="13">
        <f t="shared" si="18"/>
        <v>0</v>
      </c>
      <c r="Q112" s="8" t="str">
        <f t="shared" si="24"/>
        <v/>
      </c>
      <c r="R112" s="22">
        <v>107</v>
      </c>
      <c r="S112" s="14" t="str">
        <f ca="1">IF(LEFT(AG112,1)="G","",IF(LEFT(P112,1)="D","",IF(H112="","",COUNTIF($T$6:T112,T112))))</f>
        <v/>
      </c>
      <c r="T112" s="14" t="str">
        <f t="shared" ca="1" si="19"/>
        <v/>
      </c>
      <c r="U112" s="15" t="str">
        <f t="shared" ca="1" si="25"/>
        <v/>
      </c>
      <c r="V112" s="14">
        <f t="shared" si="20"/>
        <v>107</v>
      </c>
      <c r="W112" s="14" t="str">
        <f t="shared" ca="1" si="26"/>
        <v/>
      </c>
      <c r="X112" s="14" t="str">
        <f>IF(Home!J112=0,"",Home!J112)</f>
        <v/>
      </c>
      <c r="Y112" s="16" t="str">
        <f t="shared" ca="1" si="31"/>
        <v/>
      </c>
      <c r="Z112" s="16" t="str">
        <f t="shared" ca="1" si="31"/>
        <v/>
      </c>
      <c r="AA112" s="16" t="str">
        <f t="shared" ca="1" si="31"/>
        <v/>
      </c>
      <c r="AB112" s="16" t="str">
        <f t="shared" ca="1" si="31"/>
        <v/>
      </c>
      <c r="AC112" s="16" t="str">
        <f t="shared" ca="1" si="21"/>
        <v/>
      </c>
      <c r="AD112" s="14" t="str">
        <f t="shared" ca="1" si="27"/>
        <v/>
      </c>
      <c r="AE112" s="17" t="str">
        <f t="shared" ca="1" si="28"/>
        <v/>
      </c>
      <c r="AF112" s="18" t="str">
        <f t="shared" ca="1" si="29"/>
        <v/>
      </c>
      <c r="AG112" s="12"/>
      <c r="AH112" s="19"/>
    </row>
    <row r="113" spans="1:34" s="10" customFormat="1" ht="15" customHeight="1" x14ac:dyDescent="0.2">
      <c r="A113" s="10">
        <f t="shared" si="17"/>
        <v>108</v>
      </c>
      <c r="B113" s="173" t="str">
        <f t="shared" ca="1" si="22"/>
        <v/>
      </c>
      <c r="C113" s="173"/>
      <c r="D113" s="173"/>
      <c r="E113" s="173"/>
      <c r="F113" s="173"/>
      <c r="G113" s="173"/>
      <c r="H113" s="177" t="str">
        <f t="shared" ca="1" si="23"/>
        <v/>
      </c>
      <c r="I113" s="177"/>
      <c r="J113" s="177"/>
      <c r="K113" s="177"/>
      <c r="L113" s="177"/>
      <c r="M113" s="177"/>
      <c r="N113" s="177"/>
      <c r="O113" s="177"/>
      <c r="P113" s="13">
        <f t="shared" si="18"/>
        <v>0</v>
      </c>
      <c r="Q113" s="8" t="str">
        <f t="shared" si="24"/>
        <v/>
      </c>
      <c r="R113" s="22">
        <v>108</v>
      </c>
      <c r="S113" s="14" t="str">
        <f ca="1">IF(LEFT(AG113,1)="G","",IF(LEFT(P113,1)="D","",IF(H113="","",COUNTIF($T$6:T113,T113))))</f>
        <v/>
      </c>
      <c r="T113" s="14" t="str">
        <f t="shared" ca="1" si="19"/>
        <v/>
      </c>
      <c r="U113" s="15" t="str">
        <f t="shared" ca="1" si="25"/>
        <v/>
      </c>
      <c r="V113" s="14">
        <f t="shared" si="20"/>
        <v>108</v>
      </c>
      <c r="W113" s="14" t="str">
        <f t="shared" ca="1" si="26"/>
        <v/>
      </c>
      <c r="X113" s="14" t="str">
        <f>IF(Home!J113=0,"",Home!J113)</f>
        <v/>
      </c>
      <c r="Y113" s="16" t="str">
        <f t="shared" ca="1" si="31"/>
        <v/>
      </c>
      <c r="Z113" s="16" t="str">
        <f t="shared" ca="1" si="31"/>
        <v/>
      </c>
      <c r="AA113" s="16" t="str">
        <f t="shared" ca="1" si="31"/>
        <v/>
      </c>
      <c r="AB113" s="16" t="str">
        <f t="shared" ca="1" si="31"/>
        <v/>
      </c>
      <c r="AC113" s="16" t="str">
        <f t="shared" ca="1" si="21"/>
        <v/>
      </c>
      <c r="AD113" s="14" t="str">
        <f t="shared" ca="1" si="27"/>
        <v/>
      </c>
      <c r="AE113" s="17" t="str">
        <f t="shared" ca="1" si="28"/>
        <v/>
      </c>
      <c r="AF113" s="18" t="str">
        <f t="shared" ca="1" si="29"/>
        <v/>
      </c>
      <c r="AG113" s="12"/>
      <c r="AH113" s="19"/>
    </row>
    <row r="114" spans="1:34" s="10" customFormat="1" ht="15" customHeight="1" x14ac:dyDescent="0.2">
      <c r="A114" s="10">
        <f t="shared" si="17"/>
        <v>109</v>
      </c>
      <c r="B114" s="173" t="str">
        <f t="shared" ca="1" si="22"/>
        <v/>
      </c>
      <c r="C114" s="173"/>
      <c r="D114" s="173"/>
      <c r="E114" s="173"/>
      <c r="F114" s="173"/>
      <c r="G114" s="173"/>
      <c r="H114" s="177" t="str">
        <f t="shared" ca="1" si="23"/>
        <v/>
      </c>
      <c r="I114" s="177"/>
      <c r="J114" s="177"/>
      <c r="K114" s="177"/>
      <c r="L114" s="177"/>
      <c r="M114" s="177"/>
      <c r="N114" s="177"/>
      <c r="O114" s="177"/>
      <c r="P114" s="13">
        <f t="shared" si="18"/>
        <v>0</v>
      </c>
      <c r="Q114" s="8" t="str">
        <f t="shared" si="24"/>
        <v/>
      </c>
      <c r="R114" s="22">
        <v>109</v>
      </c>
      <c r="S114" s="14" t="str">
        <f ca="1">IF(LEFT(AG114,1)="G","",IF(LEFT(P114,1)="D","",IF(H114="","",COUNTIF($T$6:T114,T114))))</f>
        <v/>
      </c>
      <c r="T114" s="14" t="str">
        <f t="shared" ca="1" si="19"/>
        <v/>
      </c>
      <c r="U114" s="15" t="str">
        <f t="shared" ca="1" si="25"/>
        <v/>
      </c>
      <c r="V114" s="14">
        <f t="shared" si="20"/>
        <v>109</v>
      </c>
      <c r="W114" s="14" t="str">
        <f t="shared" ca="1" si="26"/>
        <v/>
      </c>
      <c r="X114" s="14" t="str">
        <f>IF(Home!J114=0,"",Home!J114)</f>
        <v/>
      </c>
      <c r="Y114" s="16" t="str">
        <f t="shared" ca="1" si="31"/>
        <v/>
      </c>
      <c r="Z114" s="16" t="str">
        <f t="shared" ca="1" si="31"/>
        <v/>
      </c>
      <c r="AA114" s="16" t="str">
        <f t="shared" ca="1" si="31"/>
        <v/>
      </c>
      <c r="AB114" s="16" t="str">
        <f t="shared" ca="1" si="31"/>
        <v/>
      </c>
      <c r="AC114" s="16" t="str">
        <f t="shared" ca="1" si="21"/>
        <v/>
      </c>
      <c r="AD114" s="14" t="str">
        <f t="shared" ca="1" si="27"/>
        <v/>
      </c>
      <c r="AE114" s="17" t="str">
        <f t="shared" ca="1" si="28"/>
        <v/>
      </c>
      <c r="AF114" s="18" t="str">
        <f t="shared" ca="1" si="29"/>
        <v/>
      </c>
      <c r="AG114" s="12"/>
      <c r="AH114" s="19"/>
    </row>
    <row r="115" spans="1:34" s="10" customFormat="1" ht="15" customHeight="1" x14ac:dyDescent="0.2">
      <c r="A115" s="10">
        <f t="shared" si="17"/>
        <v>110</v>
      </c>
      <c r="B115" s="173" t="str">
        <f t="shared" ca="1" si="22"/>
        <v/>
      </c>
      <c r="C115" s="173"/>
      <c r="D115" s="173"/>
      <c r="E115" s="173"/>
      <c r="F115" s="173"/>
      <c r="G115" s="173"/>
      <c r="H115" s="177" t="str">
        <f t="shared" ca="1" si="23"/>
        <v/>
      </c>
      <c r="I115" s="177"/>
      <c r="J115" s="177"/>
      <c r="K115" s="177"/>
      <c r="L115" s="177"/>
      <c r="M115" s="177"/>
      <c r="N115" s="177"/>
      <c r="O115" s="177"/>
      <c r="P115" s="13">
        <f t="shared" si="18"/>
        <v>0</v>
      </c>
      <c r="Q115" s="8" t="str">
        <f t="shared" si="24"/>
        <v/>
      </c>
      <c r="R115" s="22">
        <v>110</v>
      </c>
      <c r="S115" s="14" t="str">
        <f ca="1">IF(LEFT(AG115,1)="G","",IF(LEFT(P115,1)="D","",IF(H115="","",COUNTIF($T$6:T115,T115))))</f>
        <v/>
      </c>
      <c r="T115" s="14" t="str">
        <f t="shared" ca="1" si="19"/>
        <v/>
      </c>
      <c r="U115" s="15" t="str">
        <f t="shared" ca="1" si="25"/>
        <v/>
      </c>
      <c r="V115" s="14">
        <f t="shared" si="20"/>
        <v>110</v>
      </c>
      <c r="W115" s="14" t="str">
        <f t="shared" ca="1" si="26"/>
        <v/>
      </c>
      <c r="X115" s="14" t="str">
        <f>IF(Home!J115=0,"",Home!J115)</f>
        <v/>
      </c>
      <c r="Y115" s="16" t="str">
        <f t="shared" ca="1" si="31"/>
        <v/>
      </c>
      <c r="Z115" s="16" t="str">
        <f t="shared" ca="1" si="31"/>
        <v/>
      </c>
      <c r="AA115" s="16" t="str">
        <f t="shared" ca="1" si="31"/>
        <v/>
      </c>
      <c r="AB115" s="16" t="str">
        <f t="shared" ca="1" si="31"/>
        <v/>
      </c>
      <c r="AC115" s="16" t="str">
        <f t="shared" ca="1" si="21"/>
        <v/>
      </c>
      <c r="AD115" s="14" t="str">
        <f t="shared" ca="1" si="27"/>
        <v/>
      </c>
      <c r="AE115" s="17" t="str">
        <f t="shared" ca="1" si="28"/>
        <v/>
      </c>
      <c r="AF115" s="18" t="str">
        <f t="shared" ca="1" si="29"/>
        <v/>
      </c>
      <c r="AG115" s="12"/>
      <c r="AH115" s="19"/>
    </row>
    <row r="116" spans="1:34" s="10" customFormat="1" ht="15" customHeight="1" x14ac:dyDescent="0.2">
      <c r="A116" s="10">
        <f t="shared" si="17"/>
        <v>111</v>
      </c>
      <c r="B116" s="173" t="str">
        <f t="shared" ca="1" si="22"/>
        <v/>
      </c>
      <c r="C116" s="173"/>
      <c r="D116" s="173"/>
      <c r="E116" s="173"/>
      <c r="F116" s="173"/>
      <c r="G116" s="173"/>
      <c r="H116" s="177" t="str">
        <f t="shared" ca="1" si="23"/>
        <v/>
      </c>
      <c r="I116" s="177"/>
      <c r="J116" s="177"/>
      <c r="K116" s="177"/>
      <c r="L116" s="177"/>
      <c r="M116" s="177"/>
      <c r="N116" s="177"/>
      <c r="O116" s="177"/>
      <c r="P116" s="13">
        <f t="shared" si="18"/>
        <v>0</v>
      </c>
      <c r="Q116" s="8" t="str">
        <f t="shared" si="24"/>
        <v/>
      </c>
      <c r="R116" s="22">
        <v>111</v>
      </c>
      <c r="S116" s="14" t="str">
        <f ca="1">IF(LEFT(AG116,1)="G","",IF(LEFT(P116,1)="D","",IF(H116="","",COUNTIF($T$6:T116,T116))))</f>
        <v/>
      </c>
      <c r="T116" s="14" t="str">
        <f t="shared" ca="1" si="19"/>
        <v/>
      </c>
      <c r="U116" s="15" t="str">
        <f t="shared" ca="1" si="25"/>
        <v/>
      </c>
      <c r="V116" s="14">
        <f t="shared" si="20"/>
        <v>111</v>
      </c>
      <c r="W116" s="14" t="str">
        <f t="shared" ca="1" si="26"/>
        <v/>
      </c>
      <c r="X116" s="14" t="str">
        <f>IF(Home!J116=0,"",Home!J116)</f>
        <v/>
      </c>
      <c r="Y116" s="16" t="str">
        <f t="shared" ca="1" si="31"/>
        <v/>
      </c>
      <c r="Z116" s="16" t="str">
        <f t="shared" ca="1" si="31"/>
        <v/>
      </c>
      <c r="AA116" s="16" t="str">
        <f t="shared" ca="1" si="31"/>
        <v/>
      </c>
      <c r="AB116" s="16" t="str">
        <f t="shared" ca="1" si="31"/>
        <v/>
      </c>
      <c r="AC116" s="16" t="str">
        <f t="shared" ca="1" si="21"/>
        <v/>
      </c>
      <c r="AD116" s="14" t="str">
        <f t="shared" ca="1" si="27"/>
        <v/>
      </c>
      <c r="AE116" s="17" t="str">
        <f t="shared" ca="1" si="28"/>
        <v/>
      </c>
      <c r="AF116" s="18" t="str">
        <f t="shared" ca="1" si="29"/>
        <v/>
      </c>
      <c r="AG116" s="12"/>
      <c r="AH116" s="19"/>
    </row>
    <row r="117" spans="1:34" s="10" customFormat="1" ht="15" customHeight="1" x14ac:dyDescent="0.2">
      <c r="A117" s="10">
        <f t="shared" si="17"/>
        <v>112</v>
      </c>
      <c r="B117" s="173" t="str">
        <f t="shared" ca="1" si="22"/>
        <v/>
      </c>
      <c r="C117" s="173"/>
      <c r="D117" s="173"/>
      <c r="E117" s="173"/>
      <c r="F117" s="173"/>
      <c r="G117" s="173"/>
      <c r="H117" s="177" t="str">
        <f t="shared" ca="1" si="23"/>
        <v/>
      </c>
      <c r="I117" s="177"/>
      <c r="J117" s="177"/>
      <c r="K117" s="177"/>
      <c r="L117" s="177"/>
      <c r="M117" s="177"/>
      <c r="N117" s="177"/>
      <c r="O117" s="177"/>
      <c r="P117" s="13">
        <f t="shared" si="18"/>
        <v>0</v>
      </c>
      <c r="Q117" s="8" t="str">
        <f t="shared" si="24"/>
        <v/>
      </c>
      <c r="R117" s="22">
        <v>112</v>
      </c>
      <c r="S117" s="14" t="str">
        <f ca="1">IF(LEFT(AG117,1)="G","",IF(LEFT(P117,1)="D","",IF(H117="","",COUNTIF($T$6:T117,T117))))</f>
        <v/>
      </c>
      <c r="T117" s="14" t="str">
        <f t="shared" ca="1" si="19"/>
        <v/>
      </c>
      <c r="U117" s="15" t="str">
        <f t="shared" ca="1" si="25"/>
        <v/>
      </c>
      <c r="V117" s="14">
        <f t="shared" si="20"/>
        <v>112</v>
      </c>
      <c r="W117" s="14" t="str">
        <f t="shared" ca="1" si="26"/>
        <v/>
      </c>
      <c r="X117" s="14" t="str">
        <f>IF(Home!J117=0,"",Home!J117)</f>
        <v/>
      </c>
      <c r="Y117" s="16" t="str">
        <f t="shared" ca="1" si="31"/>
        <v/>
      </c>
      <c r="Z117" s="16" t="str">
        <f t="shared" ca="1" si="31"/>
        <v/>
      </c>
      <c r="AA117" s="16" t="str">
        <f t="shared" ca="1" si="31"/>
        <v/>
      </c>
      <c r="AB117" s="16" t="str">
        <f t="shared" ca="1" si="31"/>
        <v/>
      </c>
      <c r="AC117" s="16" t="str">
        <f t="shared" ca="1" si="21"/>
        <v/>
      </c>
      <c r="AD117" s="14" t="str">
        <f t="shared" ca="1" si="27"/>
        <v/>
      </c>
      <c r="AE117" s="17" t="str">
        <f t="shared" ca="1" si="28"/>
        <v/>
      </c>
      <c r="AF117" s="18" t="str">
        <f t="shared" ca="1" si="29"/>
        <v/>
      </c>
      <c r="AG117" s="12"/>
      <c r="AH117" s="19"/>
    </row>
    <row r="118" spans="1:34" s="10" customFormat="1" ht="15" customHeight="1" x14ac:dyDescent="0.2">
      <c r="A118" s="10">
        <f t="shared" si="17"/>
        <v>113</v>
      </c>
      <c r="B118" s="173" t="str">
        <f t="shared" ca="1" si="22"/>
        <v/>
      </c>
      <c r="C118" s="173"/>
      <c r="D118" s="173"/>
      <c r="E118" s="173"/>
      <c r="F118" s="173"/>
      <c r="G118" s="173"/>
      <c r="H118" s="177" t="str">
        <f t="shared" ca="1" si="23"/>
        <v/>
      </c>
      <c r="I118" s="177"/>
      <c r="J118" s="177"/>
      <c r="K118" s="177"/>
      <c r="L118" s="177"/>
      <c r="M118" s="177"/>
      <c r="N118" s="177"/>
      <c r="O118" s="177"/>
      <c r="P118" s="13">
        <f t="shared" si="18"/>
        <v>0</v>
      </c>
      <c r="Q118" s="8" t="str">
        <f t="shared" si="24"/>
        <v/>
      </c>
      <c r="R118" s="22">
        <v>113</v>
      </c>
      <c r="S118" s="14" t="str">
        <f ca="1">IF(LEFT(AG118,1)="G","",IF(LEFT(P118,1)="D","",IF(H118="","",COUNTIF($T$6:T118,T118))))</f>
        <v/>
      </c>
      <c r="T118" s="14" t="str">
        <f t="shared" ca="1" si="19"/>
        <v/>
      </c>
      <c r="U118" s="15" t="str">
        <f t="shared" ca="1" si="25"/>
        <v/>
      </c>
      <c r="V118" s="14">
        <f t="shared" si="20"/>
        <v>113</v>
      </c>
      <c r="W118" s="14" t="str">
        <f t="shared" ca="1" si="26"/>
        <v/>
      </c>
      <c r="X118" s="14" t="str">
        <f>IF(Home!J118=0,"",Home!J118)</f>
        <v/>
      </c>
      <c r="Y118" s="16" t="str">
        <f t="shared" ca="1" si="31"/>
        <v/>
      </c>
      <c r="Z118" s="16" t="str">
        <f t="shared" ca="1" si="31"/>
        <v/>
      </c>
      <c r="AA118" s="16" t="str">
        <f t="shared" ca="1" si="31"/>
        <v/>
      </c>
      <c r="AB118" s="16" t="str">
        <f t="shared" ca="1" si="31"/>
        <v/>
      </c>
      <c r="AC118" s="16" t="str">
        <f t="shared" ca="1" si="21"/>
        <v/>
      </c>
      <c r="AD118" s="14" t="str">
        <f t="shared" ca="1" si="27"/>
        <v/>
      </c>
      <c r="AE118" s="17" t="str">
        <f t="shared" ca="1" si="28"/>
        <v/>
      </c>
      <c r="AF118" s="18" t="str">
        <f t="shared" ca="1" si="29"/>
        <v/>
      </c>
      <c r="AG118" s="12"/>
      <c r="AH118" s="19"/>
    </row>
    <row r="119" spans="1:34" s="10" customFormat="1" ht="15" customHeight="1" x14ac:dyDescent="0.2">
      <c r="A119" s="10">
        <f t="shared" si="17"/>
        <v>114</v>
      </c>
      <c r="B119" s="173" t="str">
        <f t="shared" ca="1" si="22"/>
        <v/>
      </c>
      <c r="C119" s="173"/>
      <c r="D119" s="173"/>
      <c r="E119" s="173"/>
      <c r="F119" s="173"/>
      <c r="G119" s="173"/>
      <c r="H119" s="177" t="str">
        <f t="shared" ca="1" si="23"/>
        <v/>
      </c>
      <c r="I119" s="177"/>
      <c r="J119" s="177"/>
      <c r="K119" s="177"/>
      <c r="L119" s="177"/>
      <c r="M119" s="177"/>
      <c r="N119" s="177"/>
      <c r="O119" s="177"/>
      <c r="P119" s="13">
        <f t="shared" si="18"/>
        <v>0</v>
      </c>
      <c r="Q119" s="8" t="str">
        <f t="shared" si="24"/>
        <v/>
      </c>
      <c r="R119" s="22">
        <v>114</v>
      </c>
      <c r="S119" s="14" t="str">
        <f ca="1">IF(LEFT(AG119,1)="G","",IF(LEFT(P119,1)="D","",IF(H119="","",COUNTIF($T$6:T119,T119))))</f>
        <v/>
      </c>
      <c r="T119" s="14" t="str">
        <f t="shared" ca="1" si="19"/>
        <v/>
      </c>
      <c r="U119" s="15" t="str">
        <f t="shared" ca="1" si="25"/>
        <v/>
      </c>
      <c r="V119" s="14">
        <f t="shared" si="20"/>
        <v>114</v>
      </c>
      <c r="W119" s="14" t="str">
        <f t="shared" ca="1" si="26"/>
        <v/>
      </c>
      <c r="X119" s="14" t="str">
        <f>IF(Home!J119=0,"",Home!J119)</f>
        <v/>
      </c>
      <c r="Y119" s="16" t="str">
        <f t="shared" ca="1" si="31"/>
        <v/>
      </c>
      <c r="Z119" s="16" t="str">
        <f t="shared" ca="1" si="31"/>
        <v/>
      </c>
      <c r="AA119" s="16" t="str">
        <f t="shared" ca="1" si="31"/>
        <v/>
      </c>
      <c r="AB119" s="16" t="str">
        <f t="shared" ca="1" si="31"/>
        <v/>
      </c>
      <c r="AC119" s="16" t="str">
        <f t="shared" ca="1" si="21"/>
        <v/>
      </c>
      <c r="AD119" s="14" t="str">
        <f t="shared" ca="1" si="27"/>
        <v/>
      </c>
      <c r="AE119" s="17" t="str">
        <f t="shared" ca="1" si="28"/>
        <v/>
      </c>
      <c r="AF119" s="18" t="str">
        <f t="shared" ca="1" si="29"/>
        <v/>
      </c>
      <c r="AG119" s="12"/>
      <c r="AH119" s="19"/>
    </row>
    <row r="120" spans="1:34" s="10" customFormat="1" ht="15" customHeight="1" x14ac:dyDescent="0.2">
      <c r="A120" s="10">
        <f t="shared" si="17"/>
        <v>115</v>
      </c>
      <c r="B120" s="173" t="str">
        <f t="shared" ca="1" si="22"/>
        <v/>
      </c>
      <c r="C120" s="173"/>
      <c r="D120" s="173"/>
      <c r="E120" s="173"/>
      <c r="F120" s="173"/>
      <c r="G120" s="173"/>
      <c r="H120" s="177" t="str">
        <f t="shared" ca="1" si="23"/>
        <v/>
      </c>
      <c r="I120" s="177"/>
      <c r="J120" s="177"/>
      <c r="K120" s="177"/>
      <c r="L120" s="177"/>
      <c r="M120" s="177"/>
      <c r="N120" s="177"/>
      <c r="O120" s="177"/>
      <c r="P120" s="13">
        <f t="shared" si="18"/>
        <v>0</v>
      </c>
      <c r="Q120" s="8" t="str">
        <f t="shared" si="24"/>
        <v/>
      </c>
      <c r="R120" s="22">
        <v>115</v>
      </c>
      <c r="S120" s="14" t="str">
        <f ca="1">IF(LEFT(AG120,1)="G","",IF(LEFT(P120,1)="D","",IF(H120="","",COUNTIF($T$6:T120,T120))))</f>
        <v/>
      </c>
      <c r="T120" s="14" t="str">
        <f t="shared" ca="1" si="19"/>
        <v/>
      </c>
      <c r="U120" s="15" t="str">
        <f t="shared" ca="1" si="25"/>
        <v/>
      </c>
      <c r="V120" s="14">
        <f t="shared" si="20"/>
        <v>115</v>
      </c>
      <c r="W120" s="14" t="str">
        <f t="shared" ca="1" si="26"/>
        <v/>
      </c>
      <c r="X120" s="14" t="str">
        <f>IF(Home!J120=0,"",Home!J120)</f>
        <v/>
      </c>
      <c r="Y120" s="16" t="str">
        <f t="shared" ca="1" si="31"/>
        <v/>
      </c>
      <c r="Z120" s="16" t="str">
        <f t="shared" ca="1" si="31"/>
        <v/>
      </c>
      <c r="AA120" s="16" t="str">
        <f t="shared" ca="1" si="31"/>
        <v/>
      </c>
      <c r="AB120" s="16" t="str">
        <f t="shared" ca="1" si="31"/>
        <v/>
      </c>
      <c r="AC120" s="16" t="str">
        <f t="shared" ca="1" si="21"/>
        <v/>
      </c>
      <c r="AD120" s="14" t="str">
        <f t="shared" ca="1" si="27"/>
        <v/>
      </c>
      <c r="AE120" s="17" t="str">
        <f t="shared" ca="1" si="28"/>
        <v/>
      </c>
      <c r="AF120" s="18" t="str">
        <f t="shared" ca="1" si="29"/>
        <v/>
      </c>
      <c r="AG120" s="12"/>
      <c r="AH120" s="19"/>
    </row>
    <row r="121" spans="1:34" s="10" customFormat="1" ht="15" customHeight="1" x14ac:dyDescent="0.2">
      <c r="A121" s="10">
        <f t="shared" si="17"/>
        <v>116</v>
      </c>
      <c r="B121" s="173" t="str">
        <f t="shared" ca="1" si="22"/>
        <v/>
      </c>
      <c r="C121" s="173"/>
      <c r="D121" s="173"/>
      <c r="E121" s="173"/>
      <c r="F121" s="173"/>
      <c r="G121" s="173"/>
      <c r="H121" s="177" t="str">
        <f t="shared" ca="1" si="23"/>
        <v/>
      </c>
      <c r="I121" s="177"/>
      <c r="J121" s="177"/>
      <c r="K121" s="177"/>
      <c r="L121" s="177"/>
      <c r="M121" s="177"/>
      <c r="N121" s="177"/>
      <c r="O121" s="177"/>
      <c r="P121" s="13">
        <f t="shared" si="18"/>
        <v>0</v>
      </c>
      <c r="Q121" s="8" t="str">
        <f t="shared" si="24"/>
        <v/>
      </c>
      <c r="R121" s="22">
        <v>116</v>
      </c>
      <c r="S121" s="14" t="str">
        <f ca="1">IF(LEFT(AG121,1)="G","",IF(LEFT(P121,1)="D","",IF(H121="","",COUNTIF($T$6:T121,T121))))</f>
        <v/>
      </c>
      <c r="T121" s="14" t="str">
        <f t="shared" ca="1" si="19"/>
        <v/>
      </c>
      <c r="U121" s="15" t="str">
        <f t="shared" ca="1" si="25"/>
        <v/>
      </c>
      <c r="V121" s="14">
        <f t="shared" si="20"/>
        <v>116</v>
      </c>
      <c r="W121" s="14" t="str">
        <f t="shared" ca="1" si="26"/>
        <v/>
      </c>
      <c r="X121" s="14" t="str">
        <f>IF(Home!J121=0,"",Home!J121)</f>
        <v/>
      </c>
      <c r="Y121" s="16" t="str">
        <f t="shared" ca="1" si="31"/>
        <v/>
      </c>
      <c r="Z121" s="16" t="str">
        <f t="shared" ca="1" si="31"/>
        <v/>
      </c>
      <c r="AA121" s="16" t="str">
        <f t="shared" ca="1" si="31"/>
        <v/>
      </c>
      <c r="AB121" s="16" t="str">
        <f t="shared" ca="1" si="31"/>
        <v/>
      </c>
      <c r="AC121" s="16" t="str">
        <f t="shared" ca="1" si="21"/>
        <v/>
      </c>
      <c r="AD121" s="14" t="str">
        <f t="shared" ca="1" si="27"/>
        <v/>
      </c>
      <c r="AE121" s="17" t="str">
        <f t="shared" ca="1" si="28"/>
        <v/>
      </c>
      <c r="AF121" s="18" t="str">
        <f t="shared" ca="1" si="29"/>
        <v/>
      </c>
      <c r="AG121" s="12"/>
      <c r="AH121" s="19"/>
    </row>
    <row r="122" spans="1:34" s="10" customFormat="1" ht="15" customHeight="1" x14ac:dyDescent="0.2">
      <c r="A122" s="10">
        <f t="shared" si="17"/>
        <v>117</v>
      </c>
      <c r="B122" s="173" t="str">
        <f t="shared" ca="1" si="22"/>
        <v/>
      </c>
      <c r="C122" s="173"/>
      <c r="D122" s="173"/>
      <c r="E122" s="173"/>
      <c r="F122" s="173"/>
      <c r="G122" s="173"/>
      <c r="H122" s="177" t="str">
        <f t="shared" ca="1" si="23"/>
        <v/>
      </c>
      <c r="I122" s="177"/>
      <c r="J122" s="177"/>
      <c r="K122" s="177"/>
      <c r="L122" s="177"/>
      <c r="M122" s="177"/>
      <c r="N122" s="177"/>
      <c r="O122" s="177"/>
      <c r="P122" s="13">
        <f t="shared" si="18"/>
        <v>0</v>
      </c>
      <c r="Q122" s="8" t="str">
        <f t="shared" si="24"/>
        <v/>
      </c>
      <c r="R122" s="22">
        <v>117</v>
      </c>
      <c r="S122" s="14" t="str">
        <f ca="1">IF(LEFT(AG122,1)="G","",IF(LEFT(P122,1)="D","",IF(H122="","",COUNTIF($T$6:T122,T122))))</f>
        <v/>
      </c>
      <c r="T122" s="14" t="str">
        <f t="shared" ca="1" si="19"/>
        <v/>
      </c>
      <c r="U122" s="15" t="str">
        <f t="shared" ca="1" si="25"/>
        <v/>
      </c>
      <c r="V122" s="14">
        <f t="shared" si="20"/>
        <v>117</v>
      </c>
      <c r="W122" s="14" t="str">
        <f t="shared" ca="1" si="26"/>
        <v/>
      </c>
      <c r="X122" s="14" t="str">
        <f>IF(Home!J122=0,"",Home!J122)</f>
        <v/>
      </c>
      <c r="Y122" s="16" t="str">
        <f t="shared" ca="1" si="31"/>
        <v/>
      </c>
      <c r="Z122" s="16" t="str">
        <f t="shared" ca="1" si="31"/>
        <v/>
      </c>
      <c r="AA122" s="16" t="str">
        <f t="shared" ca="1" si="31"/>
        <v/>
      </c>
      <c r="AB122" s="16" t="str">
        <f t="shared" ca="1" si="31"/>
        <v/>
      </c>
      <c r="AC122" s="16" t="str">
        <f t="shared" ca="1" si="21"/>
        <v/>
      </c>
      <c r="AD122" s="14" t="str">
        <f t="shared" ca="1" si="27"/>
        <v/>
      </c>
      <c r="AE122" s="17" t="str">
        <f t="shared" ca="1" si="28"/>
        <v/>
      </c>
      <c r="AF122" s="18" t="str">
        <f t="shared" ca="1" si="29"/>
        <v/>
      </c>
      <c r="AG122" s="12"/>
      <c r="AH122" s="19"/>
    </row>
    <row r="123" spans="1:34" s="10" customFormat="1" ht="15" customHeight="1" x14ac:dyDescent="0.2">
      <c r="A123" s="10">
        <f t="shared" si="17"/>
        <v>118</v>
      </c>
      <c r="B123" s="173" t="str">
        <f t="shared" ca="1" si="22"/>
        <v/>
      </c>
      <c r="C123" s="173"/>
      <c r="D123" s="173"/>
      <c r="E123" s="173"/>
      <c r="F123" s="173"/>
      <c r="G123" s="173"/>
      <c r="H123" s="177" t="str">
        <f t="shared" ca="1" si="23"/>
        <v/>
      </c>
      <c r="I123" s="177"/>
      <c r="J123" s="177"/>
      <c r="K123" s="177"/>
      <c r="L123" s="177"/>
      <c r="M123" s="177"/>
      <c r="N123" s="177"/>
      <c r="O123" s="177"/>
      <c r="P123" s="13">
        <f t="shared" si="18"/>
        <v>0</v>
      </c>
      <c r="Q123" s="8" t="str">
        <f t="shared" si="24"/>
        <v/>
      </c>
      <c r="R123" s="22">
        <v>118</v>
      </c>
      <c r="S123" s="14" t="str">
        <f ca="1">IF(LEFT(AG123,1)="G","",IF(LEFT(P123,1)="D","",IF(H123="","",COUNTIF($T$6:T123,T123))))</f>
        <v/>
      </c>
      <c r="T123" s="14" t="str">
        <f t="shared" ca="1" si="19"/>
        <v/>
      </c>
      <c r="U123" s="15" t="str">
        <f t="shared" ca="1" si="25"/>
        <v/>
      </c>
      <c r="V123" s="14">
        <f t="shared" si="20"/>
        <v>118</v>
      </c>
      <c r="W123" s="14" t="str">
        <f t="shared" ca="1" si="26"/>
        <v/>
      </c>
      <c r="X123" s="14" t="str">
        <f>IF(Home!J123=0,"",Home!J123)</f>
        <v/>
      </c>
      <c r="Y123" s="16" t="str">
        <f t="shared" ca="1" si="31"/>
        <v/>
      </c>
      <c r="Z123" s="16" t="str">
        <f t="shared" ca="1" si="31"/>
        <v/>
      </c>
      <c r="AA123" s="16" t="str">
        <f t="shared" ca="1" si="31"/>
        <v/>
      </c>
      <c r="AB123" s="16" t="str">
        <f t="shared" ca="1" si="31"/>
        <v/>
      </c>
      <c r="AC123" s="16" t="str">
        <f t="shared" ca="1" si="21"/>
        <v/>
      </c>
      <c r="AD123" s="14" t="str">
        <f t="shared" ca="1" si="27"/>
        <v/>
      </c>
      <c r="AE123" s="17" t="str">
        <f t="shared" ca="1" si="28"/>
        <v/>
      </c>
      <c r="AF123" s="18" t="str">
        <f t="shared" ca="1" si="29"/>
        <v/>
      </c>
      <c r="AG123" s="12"/>
      <c r="AH123" s="19"/>
    </row>
    <row r="124" spans="1:34" s="10" customFormat="1" ht="15" customHeight="1" x14ac:dyDescent="0.2">
      <c r="A124" s="10">
        <f t="shared" si="17"/>
        <v>119</v>
      </c>
      <c r="B124" s="173" t="str">
        <f t="shared" ca="1" si="22"/>
        <v/>
      </c>
      <c r="C124" s="173"/>
      <c r="D124" s="173"/>
      <c r="E124" s="173"/>
      <c r="F124" s="173"/>
      <c r="G124" s="173"/>
      <c r="H124" s="177" t="str">
        <f t="shared" ca="1" si="23"/>
        <v/>
      </c>
      <c r="I124" s="177"/>
      <c r="J124" s="177"/>
      <c r="K124" s="177"/>
      <c r="L124" s="177"/>
      <c r="M124" s="177"/>
      <c r="N124" s="177"/>
      <c r="O124" s="177"/>
      <c r="P124" s="13">
        <f t="shared" si="18"/>
        <v>0</v>
      </c>
      <c r="Q124" s="8" t="str">
        <f t="shared" si="24"/>
        <v/>
      </c>
      <c r="R124" s="22">
        <v>119</v>
      </c>
      <c r="S124" s="14" t="str">
        <f ca="1">IF(LEFT(AG124,1)="G","",IF(LEFT(P124,1)="D","",IF(H124="","",COUNTIF($T$6:T124,T124))))</f>
        <v/>
      </c>
      <c r="T124" s="14" t="str">
        <f t="shared" ca="1" si="19"/>
        <v/>
      </c>
      <c r="U124" s="15" t="str">
        <f t="shared" ca="1" si="25"/>
        <v/>
      </c>
      <c r="V124" s="14">
        <f t="shared" si="20"/>
        <v>119</v>
      </c>
      <c r="W124" s="14" t="str">
        <f t="shared" ca="1" si="26"/>
        <v/>
      </c>
      <c r="X124" s="14" t="str">
        <f>IF(Home!J124=0,"",Home!J124)</f>
        <v/>
      </c>
      <c r="Y124" s="16" t="str">
        <f t="shared" ca="1" si="31"/>
        <v/>
      </c>
      <c r="Z124" s="16" t="str">
        <f t="shared" ca="1" si="31"/>
        <v/>
      </c>
      <c r="AA124" s="16" t="str">
        <f t="shared" ca="1" si="31"/>
        <v/>
      </c>
      <c r="AB124" s="16" t="str">
        <f t="shared" ca="1" si="31"/>
        <v/>
      </c>
      <c r="AC124" s="16" t="str">
        <f t="shared" ca="1" si="21"/>
        <v/>
      </c>
      <c r="AD124" s="14" t="str">
        <f t="shared" ca="1" si="27"/>
        <v/>
      </c>
      <c r="AE124" s="17" t="str">
        <f t="shared" ca="1" si="28"/>
        <v/>
      </c>
      <c r="AF124" s="18" t="str">
        <f t="shared" ca="1" si="29"/>
        <v/>
      </c>
      <c r="AG124" s="12"/>
      <c r="AH124" s="19"/>
    </row>
    <row r="125" spans="1:34" s="10" customFormat="1" ht="15" customHeight="1" x14ac:dyDescent="0.2">
      <c r="A125" s="10">
        <f t="shared" si="17"/>
        <v>120</v>
      </c>
      <c r="B125" s="173" t="str">
        <f t="shared" ca="1" si="22"/>
        <v/>
      </c>
      <c r="C125" s="173"/>
      <c r="D125" s="173"/>
      <c r="E125" s="173"/>
      <c r="F125" s="173"/>
      <c r="G125" s="173"/>
      <c r="H125" s="177" t="str">
        <f t="shared" ca="1" si="23"/>
        <v/>
      </c>
      <c r="I125" s="177"/>
      <c r="J125" s="177"/>
      <c r="K125" s="177"/>
      <c r="L125" s="177"/>
      <c r="M125" s="177"/>
      <c r="N125" s="177"/>
      <c r="O125" s="177"/>
      <c r="P125" s="13">
        <f t="shared" si="18"/>
        <v>0</v>
      </c>
      <c r="Q125" s="8" t="str">
        <f t="shared" si="24"/>
        <v/>
      </c>
      <c r="R125" s="22">
        <v>120</v>
      </c>
      <c r="S125" s="14" t="str">
        <f ca="1">IF(LEFT(AG125,1)="G","",IF(LEFT(P125,1)="D","",IF(H125="","",COUNTIF($T$6:T125,T125))))</f>
        <v/>
      </c>
      <c r="T125" s="14" t="str">
        <f t="shared" ca="1" si="19"/>
        <v/>
      </c>
      <c r="U125" s="15" t="str">
        <f t="shared" ca="1" si="25"/>
        <v/>
      </c>
      <c r="V125" s="14">
        <f t="shared" si="20"/>
        <v>120</v>
      </c>
      <c r="W125" s="14" t="str">
        <f t="shared" ca="1" si="26"/>
        <v/>
      </c>
      <c r="X125" s="14" t="str">
        <f>IF(Home!J125=0,"",Home!J125)</f>
        <v/>
      </c>
      <c r="Y125" s="16" t="str">
        <f t="shared" ca="1" si="31"/>
        <v/>
      </c>
      <c r="Z125" s="16" t="str">
        <f t="shared" ca="1" si="31"/>
        <v/>
      </c>
      <c r="AA125" s="16" t="str">
        <f t="shared" ca="1" si="31"/>
        <v/>
      </c>
      <c r="AB125" s="16" t="str">
        <f t="shared" ca="1" si="31"/>
        <v/>
      </c>
      <c r="AC125" s="16" t="str">
        <f t="shared" ca="1" si="21"/>
        <v/>
      </c>
      <c r="AD125" s="14" t="str">
        <f t="shared" ca="1" si="27"/>
        <v/>
      </c>
      <c r="AE125" s="17" t="str">
        <f t="shared" ca="1" si="28"/>
        <v/>
      </c>
      <c r="AF125" s="18" t="str">
        <f t="shared" ca="1" si="29"/>
        <v/>
      </c>
      <c r="AG125" s="12"/>
      <c r="AH125" s="19"/>
    </row>
    <row r="126" spans="1:34" s="10" customFormat="1" ht="15" customHeight="1" x14ac:dyDescent="0.2">
      <c r="A126" s="10">
        <f t="shared" si="17"/>
        <v>121</v>
      </c>
      <c r="B126" s="173" t="str">
        <f t="shared" ca="1" si="22"/>
        <v/>
      </c>
      <c r="C126" s="173"/>
      <c r="D126" s="173"/>
      <c r="E126" s="173"/>
      <c r="F126" s="173"/>
      <c r="G126" s="173"/>
      <c r="H126" s="177" t="str">
        <f t="shared" ca="1" si="23"/>
        <v/>
      </c>
      <c r="I126" s="177"/>
      <c r="J126" s="177"/>
      <c r="K126" s="177"/>
      <c r="L126" s="177"/>
      <c r="M126" s="177"/>
      <c r="N126" s="177"/>
      <c r="O126" s="177"/>
      <c r="P126" s="13">
        <f t="shared" si="18"/>
        <v>0</v>
      </c>
      <c r="Q126" s="8" t="str">
        <f t="shared" si="24"/>
        <v/>
      </c>
      <c r="R126" s="22">
        <v>121</v>
      </c>
      <c r="S126" s="14" t="str">
        <f ca="1">IF(LEFT(AG126,1)="G","",IF(LEFT(P126,1)="D","",IF(H126="","",COUNTIF($T$6:T126,T126))))</f>
        <v/>
      </c>
      <c r="T126" s="14" t="str">
        <f t="shared" ca="1" si="19"/>
        <v/>
      </c>
      <c r="U126" s="15" t="str">
        <f t="shared" ca="1" si="25"/>
        <v/>
      </c>
      <c r="V126" s="14">
        <f t="shared" si="20"/>
        <v>121</v>
      </c>
      <c r="W126" s="14" t="str">
        <f t="shared" ca="1" si="26"/>
        <v/>
      </c>
      <c r="X126" s="14" t="str">
        <f>IF(Home!J126=0,"",Home!J126)</f>
        <v/>
      </c>
      <c r="Y126" s="16" t="str">
        <f t="shared" ref="Y126:AB145" ca="1" si="32">IFERROR(VLOOKUP(CONCATENATE($X126,Y$5),$U$6:$V$255,2,0),"")</f>
        <v/>
      </c>
      <c r="Z126" s="16" t="str">
        <f t="shared" ca="1" si="32"/>
        <v/>
      </c>
      <c r="AA126" s="16" t="str">
        <f t="shared" ca="1" si="32"/>
        <v/>
      </c>
      <c r="AB126" s="16" t="str">
        <f t="shared" ca="1" si="32"/>
        <v/>
      </c>
      <c r="AC126" s="16" t="str">
        <f t="shared" ca="1" si="21"/>
        <v/>
      </c>
      <c r="AD126" s="14" t="str">
        <f t="shared" ca="1" si="27"/>
        <v/>
      </c>
      <c r="AE126" s="17" t="str">
        <f t="shared" ca="1" si="28"/>
        <v/>
      </c>
      <c r="AF126" s="18" t="str">
        <f t="shared" ca="1" si="29"/>
        <v/>
      </c>
      <c r="AG126" s="12"/>
      <c r="AH126" s="19"/>
    </row>
    <row r="127" spans="1:34" s="10" customFormat="1" ht="15" customHeight="1" x14ac:dyDescent="0.2">
      <c r="A127" s="10">
        <f t="shared" si="17"/>
        <v>122</v>
      </c>
      <c r="B127" s="173" t="str">
        <f t="shared" ca="1" si="22"/>
        <v/>
      </c>
      <c r="C127" s="173"/>
      <c r="D127" s="173"/>
      <c r="E127" s="173"/>
      <c r="F127" s="173"/>
      <c r="G127" s="173"/>
      <c r="H127" s="177" t="str">
        <f t="shared" ca="1" si="23"/>
        <v/>
      </c>
      <c r="I127" s="177"/>
      <c r="J127" s="177"/>
      <c r="K127" s="177"/>
      <c r="L127" s="177"/>
      <c r="M127" s="177"/>
      <c r="N127" s="177"/>
      <c r="O127" s="177"/>
      <c r="P127" s="13">
        <f t="shared" si="18"/>
        <v>0</v>
      </c>
      <c r="Q127" s="8" t="str">
        <f t="shared" si="24"/>
        <v/>
      </c>
      <c r="R127" s="22">
        <v>122</v>
      </c>
      <c r="S127" s="14" t="str">
        <f ca="1">IF(LEFT(AG127,1)="G","",IF(LEFT(P127,1)="D","",IF(H127="","",COUNTIF($T$6:T127,T127))))</f>
        <v/>
      </c>
      <c r="T127" s="14" t="str">
        <f t="shared" ca="1" si="19"/>
        <v/>
      </c>
      <c r="U127" s="15" t="str">
        <f t="shared" ca="1" si="25"/>
        <v/>
      </c>
      <c r="V127" s="14">
        <f t="shared" si="20"/>
        <v>122</v>
      </c>
      <c r="W127" s="14" t="str">
        <f t="shared" ca="1" si="26"/>
        <v/>
      </c>
      <c r="X127" s="14" t="str">
        <f>IF(Home!J127=0,"",Home!J127)</f>
        <v/>
      </c>
      <c r="Y127" s="16" t="str">
        <f t="shared" ca="1" si="32"/>
        <v/>
      </c>
      <c r="Z127" s="16" t="str">
        <f t="shared" ca="1" si="32"/>
        <v/>
      </c>
      <c r="AA127" s="16" t="str">
        <f t="shared" ca="1" si="32"/>
        <v/>
      </c>
      <c r="AB127" s="16" t="str">
        <f t="shared" ca="1" si="32"/>
        <v/>
      </c>
      <c r="AC127" s="16" t="str">
        <f t="shared" ca="1" si="21"/>
        <v/>
      </c>
      <c r="AD127" s="14" t="str">
        <f t="shared" ca="1" si="27"/>
        <v/>
      </c>
      <c r="AE127" s="17" t="str">
        <f t="shared" ca="1" si="28"/>
        <v/>
      </c>
      <c r="AF127" s="18" t="str">
        <f t="shared" ca="1" si="29"/>
        <v/>
      </c>
      <c r="AG127" s="12"/>
      <c r="AH127" s="19"/>
    </row>
    <row r="128" spans="1:34" s="10" customFormat="1" ht="15" customHeight="1" x14ac:dyDescent="0.2">
      <c r="A128" s="10">
        <f t="shared" si="17"/>
        <v>123</v>
      </c>
      <c r="B128" s="173" t="str">
        <f t="shared" ca="1" si="22"/>
        <v/>
      </c>
      <c r="C128" s="173"/>
      <c r="D128" s="173"/>
      <c r="E128" s="173"/>
      <c r="F128" s="173"/>
      <c r="G128" s="173"/>
      <c r="H128" s="177" t="str">
        <f t="shared" ca="1" si="23"/>
        <v/>
      </c>
      <c r="I128" s="177"/>
      <c r="J128" s="177"/>
      <c r="K128" s="177"/>
      <c r="L128" s="177"/>
      <c r="M128" s="177"/>
      <c r="N128" s="177"/>
      <c r="O128" s="177"/>
      <c r="P128" s="13">
        <f t="shared" si="18"/>
        <v>0</v>
      </c>
      <c r="Q128" s="8" t="str">
        <f t="shared" si="24"/>
        <v/>
      </c>
      <c r="R128" s="22">
        <v>123</v>
      </c>
      <c r="S128" s="14" t="str">
        <f ca="1">IF(LEFT(AG128,1)="G","",IF(LEFT(P128,1)="D","",IF(H128="","",COUNTIF($T$6:T128,T128))))</f>
        <v/>
      </c>
      <c r="T128" s="14" t="str">
        <f t="shared" ca="1" si="19"/>
        <v/>
      </c>
      <c r="U128" s="15" t="str">
        <f t="shared" ca="1" si="25"/>
        <v/>
      </c>
      <c r="V128" s="14">
        <f t="shared" si="20"/>
        <v>123</v>
      </c>
      <c r="W128" s="14" t="str">
        <f t="shared" ca="1" si="26"/>
        <v/>
      </c>
      <c r="X128" s="14" t="str">
        <f>IF(Home!J128=0,"",Home!J128)</f>
        <v/>
      </c>
      <c r="Y128" s="16" t="str">
        <f t="shared" ca="1" si="32"/>
        <v/>
      </c>
      <c r="Z128" s="16" t="str">
        <f t="shared" ca="1" si="32"/>
        <v/>
      </c>
      <c r="AA128" s="16" t="str">
        <f t="shared" ca="1" si="32"/>
        <v/>
      </c>
      <c r="AB128" s="16" t="str">
        <f t="shared" ca="1" si="32"/>
        <v/>
      </c>
      <c r="AC128" s="16" t="str">
        <f t="shared" ca="1" si="21"/>
        <v/>
      </c>
      <c r="AD128" s="14" t="str">
        <f t="shared" ca="1" si="27"/>
        <v/>
      </c>
      <c r="AE128" s="17" t="str">
        <f t="shared" ca="1" si="28"/>
        <v/>
      </c>
      <c r="AF128" s="18" t="str">
        <f t="shared" ca="1" si="29"/>
        <v/>
      </c>
      <c r="AG128" s="12"/>
      <c r="AH128" s="19"/>
    </row>
    <row r="129" spans="1:34" s="10" customFormat="1" ht="15" customHeight="1" x14ac:dyDescent="0.2">
      <c r="A129" s="10">
        <f t="shared" si="17"/>
        <v>124</v>
      </c>
      <c r="B129" s="173" t="str">
        <f t="shared" ca="1" si="22"/>
        <v/>
      </c>
      <c r="C129" s="173"/>
      <c r="D129" s="173"/>
      <c r="E129" s="173"/>
      <c r="F129" s="173"/>
      <c r="G129" s="173"/>
      <c r="H129" s="177" t="str">
        <f t="shared" ca="1" si="23"/>
        <v/>
      </c>
      <c r="I129" s="177"/>
      <c r="J129" s="177"/>
      <c r="K129" s="177"/>
      <c r="L129" s="177"/>
      <c r="M129" s="177"/>
      <c r="N129" s="177"/>
      <c r="O129" s="177"/>
      <c r="P129" s="13">
        <f t="shared" si="18"/>
        <v>0</v>
      </c>
      <c r="Q129" s="8" t="str">
        <f t="shared" si="24"/>
        <v/>
      </c>
      <c r="R129" s="22">
        <v>124</v>
      </c>
      <c r="S129" s="14" t="str">
        <f ca="1">IF(LEFT(AG129,1)="G","",IF(LEFT(P129,1)="D","",IF(H129="","",COUNTIF($T$6:T129,T129))))</f>
        <v/>
      </c>
      <c r="T129" s="14" t="str">
        <f t="shared" ca="1" si="19"/>
        <v/>
      </c>
      <c r="U129" s="15" t="str">
        <f t="shared" ca="1" si="25"/>
        <v/>
      </c>
      <c r="V129" s="14">
        <f t="shared" si="20"/>
        <v>124</v>
      </c>
      <c r="W129" s="14" t="str">
        <f t="shared" ca="1" si="26"/>
        <v/>
      </c>
      <c r="X129" s="14" t="str">
        <f>IF(Home!J129=0,"",Home!J129)</f>
        <v/>
      </c>
      <c r="Y129" s="16" t="str">
        <f t="shared" ca="1" si="32"/>
        <v/>
      </c>
      <c r="Z129" s="16" t="str">
        <f t="shared" ca="1" si="32"/>
        <v/>
      </c>
      <c r="AA129" s="16" t="str">
        <f t="shared" ca="1" si="32"/>
        <v/>
      </c>
      <c r="AB129" s="16" t="str">
        <f t="shared" ca="1" si="32"/>
        <v/>
      </c>
      <c r="AC129" s="16" t="str">
        <f t="shared" ca="1" si="21"/>
        <v/>
      </c>
      <c r="AD129" s="14" t="str">
        <f t="shared" ca="1" si="27"/>
        <v/>
      </c>
      <c r="AE129" s="17" t="str">
        <f t="shared" ca="1" si="28"/>
        <v/>
      </c>
      <c r="AF129" s="18" t="str">
        <f t="shared" ca="1" si="29"/>
        <v/>
      </c>
      <c r="AG129" s="12"/>
      <c r="AH129" s="19"/>
    </row>
    <row r="130" spans="1:34" s="10" customFormat="1" ht="15" customHeight="1" x14ac:dyDescent="0.2">
      <c r="A130" s="10">
        <f t="shared" si="17"/>
        <v>125</v>
      </c>
      <c r="B130" s="173" t="str">
        <f t="shared" ca="1" si="22"/>
        <v/>
      </c>
      <c r="C130" s="173"/>
      <c r="D130" s="173"/>
      <c r="E130" s="173"/>
      <c r="F130" s="173"/>
      <c r="G130" s="173"/>
      <c r="H130" s="177" t="str">
        <f t="shared" ca="1" si="23"/>
        <v/>
      </c>
      <c r="I130" s="177"/>
      <c r="J130" s="177"/>
      <c r="K130" s="177"/>
      <c r="L130" s="177"/>
      <c r="M130" s="177"/>
      <c r="N130" s="177"/>
      <c r="O130" s="177"/>
      <c r="P130" s="13">
        <f t="shared" si="18"/>
        <v>0</v>
      </c>
      <c r="Q130" s="8" t="str">
        <f t="shared" si="24"/>
        <v/>
      </c>
      <c r="R130" s="22">
        <v>125</v>
      </c>
      <c r="S130" s="14" t="str">
        <f ca="1">IF(LEFT(AG130,1)="G","",IF(LEFT(P130,1)="D","",IF(H130="","",COUNTIF($T$6:T130,T130))))</f>
        <v/>
      </c>
      <c r="T130" s="14" t="str">
        <f t="shared" ca="1" si="19"/>
        <v/>
      </c>
      <c r="U130" s="15" t="str">
        <f t="shared" ca="1" si="25"/>
        <v/>
      </c>
      <c r="V130" s="14">
        <f t="shared" si="20"/>
        <v>125</v>
      </c>
      <c r="W130" s="14" t="str">
        <f t="shared" ca="1" si="26"/>
        <v/>
      </c>
      <c r="X130" s="14" t="str">
        <f>IF(Home!J130=0,"",Home!J130)</f>
        <v/>
      </c>
      <c r="Y130" s="16" t="str">
        <f t="shared" ca="1" si="32"/>
        <v/>
      </c>
      <c r="Z130" s="16" t="str">
        <f t="shared" ca="1" si="32"/>
        <v/>
      </c>
      <c r="AA130" s="16" t="str">
        <f t="shared" ca="1" si="32"/>
        <v/>
      </c>
      <c r="AB130" s="16" t="str">
        <f t="shared" ca="1" si="32"/>
        <v/>
      </c>
      <c r="AC130" s="16" t="str">
        <f t="shared" ca="1" si="21"/>
        <v/>
      </c>
      <c r="AD130" s="14" t="str">
        <f t="shared" ca="1" si="27"/>
        <v/>
      </c>
      <c r="AE130" s="17" t="str">
        <f t="shared" ca="1" si="28"/>
        <v/>
      </c>
      <c r="AF130" s="18" t="str">
        <f t="shared" ca="1" si="29"/>
        <v/>
      </c>
      <c r="AG130" s="12"/>
      <c r="AH130" s="19"/>
    </row>
    <row r="131" spans="1:34" s="10" customFormat="1" ht="15" customHeight="1" x14ac:dyDescent="0.2">
      <c r="A131" s="10">
        <f t="shared" si="17"/>
        <v>126</v>
      </c>
      <c r="B131" s="173" t="str">
        <f t="shared" ca="1" si="22"/>
        <v/>
      </c>
      <c r="C131" s="173"/>
      <c r="D131" s="173"/>
      <c r="E131" s="173"/>
      <c r="F131" s="173"/>
      <c r="G131" s="173"/>
      <c r="H131" s="177" t="str">
        <f t="shared" ca="1" si="23"/>
        <v/>
      </c>
      <c r="I131" s="177"/>
      <c r="J131" s="177"/>
      <c r="K131" s="177"/>
      <c r="L131" s="177"/>
      <c r="M131" s="177"/>
      <c r="N131" s="177"/>
      <c r="O131" s="177"/>
      <c r="P131" s="13">
        <f t="shared" si="18"/>
        <v>0</v>
      </c>
      <c r="Q131" s="8" t="str">
        <f t="shared" si="24"/>
        <v/>
      </c>
      <c r="R131" s="22">
        <v>126</v>
      </c>
      <c r="S131" s="14" t="str">
        <f ca="1">IF(LEFT(AG131,1)="G","",IF(LEFT(P131,1)="D","",IF(H131="","",COUNTIF($T$6:T131,T131))))</f>
        <v/>
      </c>
      <c r="T131" s="14" t="str">
        <f t="shared" ca="1" si="19"/>
        <v/>
      </c>
      <c r="U131" s="15" t="str">
        <f t="shared" ca="1" si="25"/>
        <v/>
      </c>
      <c r="V131" s="14">
        <f t="shared" si="20"/>
        <v>126</v>
      </c>
      <c r="W131" s="14" t="str">
        <f t="shared" ca="1" si="26"/>
        <v/>
      </c>
      <c r="X131" s="14" t="str">
        <f>IF(Home!J131=0,"",Home!J131)</f>
        <v/>
      </c>
      <c r="Y131" s="16" t="str">
        <f t="shared" ca="1" si="32"/>
        <v/>
      </c>
      <c r="Z131" s="16" t="str">
        <f t="shared" ca="1" si="32"/>
        <v/>
      </c>
      <c r="AA131" s="16" t="str">
        <f t="shared" ca="1" si="32"/>
        <v/>
      </c>
      <c r="AB131" s="16" t="str">
        <f t="shared" ca="1" si="32"/>
        <v/>
      </c>
      <c r="AC131" s="16" t="str">
        <f t="shared" ca="1" si="21"/>
        <v/>
      </c>
      <c r="AD131" s="14" t="str">
        <f t="shared" ca="1" si="27"/>
        <v/>
      </c>
      <c r="AE131" s="17" t="str">
        <f t="shared" ca="1" si="28"/>
        <v/>
      </c>
      <c r="AF131" s="18" t="str">
        <f t="shared" ca="1" si="29"/>
        <v/>
      </c>
      <c r="AG131" s="12"/>
      <c r="AH131" s="19"/>
    </row>
    <row r="132" spans="1:34" s="10" customFormat="1" ht="15" customHeight="1" x14ac:dyDescent="0.2">
      <c r="A132" s="10">
        <f t="shared" si="17"/>
        <v>127</v>
      </c>
      <c r="B132" s="173" t="str">
        <f t="shared" ca="1" si="22"/>
        <v/>
      </c>
      <c r="C132" s="173"/>
      <c r="D132" s="173"/>
      <c r="E132" s="173"/>
      <c r="F132" s="173"/>
      <c r="G132" s="173"/>
      <c r="H132" s="177" t="str">
        <f t="shared" ca="1" si="23"/>
        <v/>
      </c>
      <c r="I132" s="177"/>
      <c r="J132" s="177"/>
      <c r="K132" s="177"/>
      <c r="L132" s="177"/>
      <c r="M132" s="177"/>
      <c r="N132" s="177"/>
      <c r="O132" s="177"/>
      <c r="P132" s="13">
        <f t="shared" si="18"/>
        <v>0</v>
      </c>
      <c r="Q132" s="8" t="str">
        <f t="shared" si="24"/>
        <v/>
      </c>
      <c r="R132" s="22">
        <v>127</v>
      </c>
      <c r="S132" s="14" t="str">
        <f ca="1">IF(LEFT(AG132,1)="G","",IF(LEFT(P132,1)="D","",IF(H132="","",COUNTIF($T$6:T132,T132))))</f>
        <v/>
      </c>
      <c r="T132" s="14" t="str">
        <f t="shared" ca="1" si="19"/>
        <v/>
      </c>
      <c r="U132" s="15" t="str">
        <f t="shared" ca="1" si="25"/>
        <v/>
      </c>
      <c r="V132" s="14">
        <f t="shared" si="20"/>
        <v>127</v>
      </c>
      <c r="W132" s="14" t="str">
        <f t="shared" ca="1" si="26"/>
        <v/>
      </c>
      <c r="X132" s="14" t="str">
        <f>IF(Home!J132=0,"",Home!J132)</f>
        <v/>
      </c>
      <c r="Y132" s="16" t="str">
        <f t="shared" ca="1" si="32"/>
        <v/>
      </c>
      <c r="Z132" s="16" t="str">
        <f t="shared" ca="1" si="32"/>
        <v/>
      </c>
      <c r="AA132" s="16" t="str">
        <f t="shared" ca="1" si="32"/>
        <v/>
      </c>
      <c r="AB132" s="16" t="str">
        <f t="shared" ca="1" si="32"/>
        <v/>
      </c>
      <c r="AC132" s="16" t="str">
        <f t="shared" ca="1" si="21"/>
        <v/>
      </c>
      <c r="AD132" s="14" t="str">
        <f t="shared" ca="1" si="27"/>
        <v/>
      </c>
      <c r="AE132" s="17" t="str">
        <f t="shared" ca="1" si="28"/>
        <v/>
      </c>
      <c r="AF132" s="18" t="str">
        <f t="shared" ca="1" si="29"/>
        <v/>
      </c>
      <c r="AG132" s="12"/>
      <c r="AH132" s="19"/>
    </row>
    <row r="133" spans="1:34" s="10" customFormat="1" ht="15" customHeight="1" x14ac:dyDescent="0.2">
      <c r="A133" s="10">
        <f t="shared" si="17"/>
        <v>128</v>
      </c>
      <c r="B133" s="173" t="str">
        <f t="shared" ca="1" si="22"/>
        <v/>
      </c>
      <c r="C133" s="173"/>
      <c r="D133" s="173"/>
      <c r="E133" s="173"/>
      <c r="F133" s="173"/>
      <c r="G133" s="173"/>
      <c r="H133" s="177" t="str">
        <f t="shared" ca="1" si="23"/>
        <v/>
      </c>
      <c r="I133" s="177"/>
      <c r="J133" s="177"/>
      <c r="K133" s="177"/>
      <c r="L133" s="177"/>
      <c r="M133" s="177"/>
      <c r="N133" s="177"/>
      <c r="O133" s="177"/>
      <c r="P133" s="13">
        <f t="shared" si="18"/>
        <v>0</v>
      </c>
      <c r="Q133" s="8" t="str">
        <f t="shared" si="24"/>
        <v/>
      </c>
      <c r="R133" s="22">
        <v>128</v>
      </c>
      <c r="S133" s="14" t="str">
        <f ca="1">IF(LEFT(AG133,1)="G","",IF(LEFT(P133,1)="D","",IF(H133="","",COUNTIF($T$6:T133,T133))))</f>
        <v/>
      </c>
      <c r="T133" s="14" t="str">
        <f t="shared" ca="1" si="19"/>
        <v/>
      </c>
      <c r="U133" s="15" t="str">
        <f t="shared" ca="1" si="25"/>
        <v/>
      </c>
      <c r="V133" s="14">
        <f t="shared" si="20"/>
        <v>128</v>
      </c>
      <c r="W133" s="14" t="str">
        <f t="shared" ca="1" si="26"/>
        <v/>
      </c>
      <c r="X133" s="14" t="str">
        <f>IF(Home!J133=0,"",Home!J133)</f>
        <v/>
      </c>
      <c r="Y133" s="16" t="str">
        <f t="shared" ca="1" si="32"/>
        <v/>
      </c>
      <c r="Z133" s="16" t="str">
        <f t="shared" ca="1" si="32"/>
        <v/>
      </c>
      <c r="AA133" s="16" t="str">
        <f t="shared" ca="1" si="32"/>
        <v/>
      </c>
      <c r="AB133" s="16" t="str">
        <f t="shared" ca="1" si="32"/>
        <v/>
      </c>
      <c r="AC133" s="16" t="str">
        <f t="shared" ca="1" si="21"/>
        <v/>
      </c>
      <c r="AD133" s="14" t="str">
        <f t="shared" ca="1" si="27"/>
        <v/>
      </c>
      <c r="AE133" s="17" t="str">
        <f t="shared" ca="1" si="28"/>
        <v/>
      </c>
      <c r="AF133" s="18" t="str">
        <f t="shared" ca="1" si="29"/>
        <v/>
      </c>
      <c r="AG133" s="12"/>
      <c r="AH133" s="19"/>
    </row>
    <row r="134" spans="1:34" s="10" customFormat="1" ht="15" customHeight="1" x14ac:dyDescent="0.2">
      <c r="A134" s="10">
        <f t="shared" ref="A134:A197" si="33">IF(LEFT(P134,1)="D","",R134)</f>
        <v>129</v>
      </c>
      <c r="B134" s="173" t="str">
        <f t="shared" ca="1" si="22"/>
        <v/>
      </c>
      <c r="C134" s="173"/>
      <c r="D134" s="173"/>
      <c r="E134" s="173"/>
      <c r="F134" s="173"/>
      <c r="G134" s="173"/>
      <c r="H134" s="177" t="str">
        <f t="shared" ca="1" si="23"/>
        <v/>
      </c>
      <c r="I134" s="177"/>
      <c r="J134" s="177"/>
      <c r="K134" s="177"/>
      <c r="L134" s="177"/>
      <c r="M134" s="177"/>
      <c r="N134" s="177"/>
      <c r="O134" s="177"/>
      <c r="P134" s="13">
        <f t="shared" ref="P134:P197" si="34">IF(AH134="",0,IF(LEFT(AH134,1)="D",AH134,(INT(AH134)*60+(AH134-INT(AH134))*100)/86400))</f>
        <v>0</v>
      </c>
      <c r="Q134" s="8" t="str">
        <f t="shared" si="24"/>
        <v/>
      </c>
      <c r="R134" s="22">
        <v>129</v>
      </c>
      <c r="S134" s="14" t="str">
        <f ca="1">IF(LEFT(AG134,1)="G","",IF(LEFT(P134,1)="D","",IF(H134="","",COUNTIF($T$6:T134,T134))))</f>
        <v/>
      </c>
      <c r="T134" s="14" t="str">
        <f t="shared" ref="T134:T197" ca="1" si="35">IF(LEFT(AG134,1)="G","",IF(LEFT(P134,1)="D","",H134))</f>
        <v/>
      </c>
      <c r="U134" s="15" t="str">
        <f t="shared" ca="1" si="25"/>
        <v/>
      </c>
      <c r="V134" s="14">
        <f t="shared" ref="V134:V197" si="36">A134</f>
        <v>129</v>
      </c>
      <c r="W134" s="14" t="str">
        <f t="shared" ca="1" si="26"/>
        <v/>
      </c>
      <c r="X134" s="14" t="str">
        <f>IF(Home!J134=0,"",Home!J134)</f>
        <v/>
      </c>
      <c r="Y134" s="16" t="str">
        <f t="shared" ca="1" si="32"/>
        <v/>
      </c>
      <c r="Z134" s="16" t="str">
        <f t="shared" ca="1" si="32"/>
        <v/>
      </c>
      <c r="AA134" s="16" t="str">
        <f t="shared" ca="1" si="32"/>
        <v/>
      </c>
      <c r="AB134" s="16" t="str">
        <f t="shared" ca="1" si="32"/>
        <v/>
      </c>
      <c r="AC134" s="16" t="str">
        <f t="shared" ref="AC134:AC197" ca="1" si="37">IF(AB134="","",SUM(Y134:AB134))</f>
        <v/>
      </c>
      <c r="AD134" s="14" t="str">
        <f t="shared" ca="1" si="27"/>
        <v/>
      </c>
      <c r="AE134" s="17" t="str">
        <f t="shared" ca="1" si="28"/>
        <v/>
      </c>
      <c r="AF134" s="18" t="str">
        <f t="shared" ca="1" si="29"/>
        <v/>
      </c>
      <c r="AG134" s="12"/>
      <c r="AH134" s="19"/>
    </row>
    <row r="135" spans="1:34" s="10" customFormat="1" ht="15" customHeight="1" x14ac:dyDescent="0.2">
      <c r="A135" s="10">
        <f t="shared" si="33"/>
        <v>130</v>
      </c>
      <c r="B135" s="173" t="str">
        <f t="shared" ref="B135:B198" ca="1" si="38">IFERROR(VLOOKUP(AG135,INDIRECT($U$1),2,0),"")</f>
        <v/>
      </c>
      <c r="C135" s="173"/>
      <c r="D135" s="173"/>
      <c r="E135" s="173"/>
      <c r="F135" s="173"/>
      <c r="G135" s="173"/>
      <c r="H135" s="177" t="str">
        <f t="shared" ref="H135:H198" ca="1" si="39">IFERROR(VLOOKUP(AG135,INDIRECT($U$1),3,0),"")</f>
        <v/>
      </c>
      <c r="I135" s="177"/>
      <c r="J135" s="177"/>
      <c r="K135" s="177"/>
      <c r="L135" s="177"/>
      <c r="M135" s="177"/>
      <c r="N135" s="177"/>
      <c r="O135" s="177"/>
      <c r="P135" s="13">
        <f t="shared" si="34"/>
        <v>0</v>
      </c>
      <c r="Q135" s="8" t="str">
        <f t="shared" ref="Q135:Q198" si="40">IF(AG135="","",1)</f>
        <v/>
      </c>
      <c r="R135" s="22">
        <v>130</v>
      </c>
      <c r="S135" s="14" t="str">
        <f ca="1">IF(LEFT(AG135,1)="G","",IF(LEFT(P135,1)="D","",IF(H135="","",COUNTIF($T$6:T135,T135))))</f>
        <v/>
      </c>
      <c r="T135" s="14" t="str">
        <f t="shared" ca="1" si="35"/>
        <v/>
      </c>
      <c r="U135" s="15" t="str">
        <f t="shared" ref="U135:U198" ca="1" si="41">CONCATENATE(T135,S135)</f>
        <v/>
      </c>
      <c r="V135" s="14">
        <f t="shared" si="36"/>
        <v>130</v>
      </c>
      <c r="W135" s="14" t="str">
        <f t="shared" ref="W135:W198" ca="1" si="42">IF($AF135="","",RANK($AF135,$AF$6:$AF$255,1))</f>
        <v/>
      </c>
      <c r="X135" s="14" t="str">
        <f>IF(Home!J135=0,"",Home!J135)</f>
        <v/>
      </c>
      <c r="Y135" s="16" t="str">
        <f t="shared" ca="1" si="32"/>
        <v/>
      </c>
      <c r="Z135" s="16" t="str">
        <f t="shared" ca="1" si="32"/>
        <v/>
      </c>
      <c r="AA135" s="16" t="str">
        <f t="shared" ca="1" si="32"/>
        <v/>
      </c>
      <c r="AB135" s="16" t="str">
        <f t="shared" ca="1" si="32"/>
        <v/>
      </c>
      <c r="AC135" s="16" t="str">
        <f t="shared" ca="1" si="37"/>
        <v/>
      </c>
      <c r="AD135" s="14" t="str">
        <f t="shared" ref="AD135:AD198" ca="1" si="43">IF($AC135="","",RANK($AC135,$AC$6:$AC$255,1))</f>
        <v/>
      </c>
      <c r="AE135" s="17" t="str">
        <f t="shared" ref="AE135:AE198" ca="1" si="44">IF($Y135="","",RANK($Y135,$Y$6:$Y$255,1)/100)</f>
        <v/>
      </c>
      <c r="AF135" s="18" t="str">
        <f t="shared" ref="AF135:AF198" ca="1" si="45">IF(AD135="","",AD135+AE135)</f>
        <v/>
      </c>
      <c r="AG135" s="12"/>
      <c r="AH135" s="19"/>
    </row>
    <row r="136" spans="1:34" s="10" customFormat="1" ht="15" customHeight="1" x14ac:dyDescent="0.2">
      <c r="A136" s="10">
        <f t="shared" si="33"/>
        <v>131</v>
      </c>
      <c r="B136" s="173" t="str">
        <f t="shared" ca="1" si="38"/>
        <v/>
      </c>
      <c r="C136" s="173"/>
      <c r="D136" s="173"/>
      <c r="E136" s="173"/>
      <c r="F136" s="173"/>
      <c r="G136" s="173"/>
      <c r="H136" s="177" t="str">
        <f t="shared" ca="1" si="39"/>
        <v/>
      </c>
      <c r="I136" s="177"/>
      <c r="J136" s="177"/>
      <c r="K136" s="177"/>
      <c r="L136" s="177"/>
      <c r="M136" s="177"/>
      <c r="N136" s="177"/>
      <c r="O136" s="177"/>
      <c r="P136" s="13">
        <f t="shared" si="34"/>
        <v>0</v>
      </c>
      <c r="Q136" s="8" t="str">
        <f t="shared" si="40"/>
        <v/>
      </c>
      <c r="R136" s="22">
        <v>131</v>
      </c>
      <c r="S136" s="14" t="str">
        <f ca="1">IF(LEFT(AG136,1)="G","",IF(LEFT(P136,1)="D","",IF(H136="","",COUNTIF($T$6:T136,T136))))</f>
        <v/>
      </c>
      <c r="T136" s="14" t="str">
        <f t="shared" ca="1" si="35"/>
        <v/>
      </c>
      <c r="U136" s="15" t="str">
        <f t="shared" ca="1" si="41"/>
        <v/>
      </c>
      <c r="V136" s="14">
        <f t="shared" si="36"/>
        <v>131</v>
      </c>
      <c r="W136" s="14" t="str">
        <f t="shared" ca="1" si="42"/>
        <v/>
      </c>
      <c r="X136" s="14" t="str">
        <f>IF(Home!J136=0,"",Home!J136)</f>
        <v/>
      </c>
      <c r="Y136" s="16" t="str">
        <f t="shared" ca="1" si="32"/>
        <v/>
      </c>
      <c r="Z136" s="16" t="str">
        <f t="shared" ca="1" si="32"/>
        <v/>
      </c>
      <c r="AA136" s="16" t="str">
        <f t="shared" ca="1" si="32"/>
        <v/>
      </c>
      <c r="AB136" s="16" t="str">
        <f t="shared" ca="1" si="32"/>
        <v/>
      </c>
      <c r="AC136" s="16" t="str">
        <f t="shared" ca="1" si="37"/>
        <v/>
      </c>
      <c r="AD136" s="14" t="str">
        <f t="shared" ca="1" si="43"/>
        <v/>
      </c>
      <c r="AE136" s="17" t="str">
        <f t="shared" ca="1" si="44"/>
        <v/>
      </c>
      <c r="AF136" s="18" t="str">
        <f t="shared" ca="1" si="45"/>
        <v/>
      </c>
      <c r="AG136" s="12"/>
      <c r="AH136" s="19"/>
    </row>
    <row r="137" spans="1:34" s="10" customFormat="1" ht="15" customHeight="1" x14ac:dyDescent="0.2">
      <c r="A137" s="10">
        <f t="shared" si="33"/>
        <v>132</v>
      </c>
      <c r="B137" s="173" t="str">
        <f t="shared" ca="1" si="38"/>
        <v/>
      </c>
      <c r="C137" s="173"/>
      <c r="D137" s="173"/>
      <c r="E137" s="173"/>
      <c r="F137" s="173"/>
      <c r="G137" s="173"/>
      <c r="H137" s="177" t="str">
        <f t="shared" ca="1" si="39"/>
        <v/>
      </c>
      <c r="I137" s="177"/>
      <c r="J137" s="177"/>
      <c r="K137" s="177"/>
      <c r="L137" s="177"/>
      <c r="M137" s="177"/>
      <c r="N137" s="177"/>
      <c r="O137" s="177"/>
      <c r="P137" s="13">
        <f t="shared" si="34"/>
        <v>0</v>
      </c>
      <c r="Q137" s="8" t="str">
        <f t="shared" si="40"/>
        <v/>
      </c>
      <c r="R137" s="22">
        <v>132</v>
      </c>
      <c r="S137" s="14" t="str">
        <f ca="1">IF(LEFT(AG137,1)="G","",IF(LEFT(P137,1)="D","",IF(H137="","",COUNTIF($T$6:T137,T137))))</f>
        <v/>
      </c>
      <c r="T137" s="14" t="str">
        <f t="shared" ca="1" si="35"/>
        <v/>
      </c>
      <c r="U137" s="15" t="str">
        <f t="shared" ca="1" si="41"/>
        <v/>
      </c>
      <c r="V137" s="14">
        <f t="shared" si="36"/>
        <v>132</v>
      </c>
      <c r="W137" s="14" t="str">
        <f t="shared" ca="1" si="42"/>
        <v/>
      </c>
      <c r="X137" s="14" t="str">
        <f>IF(Home!J137=0,"",Home!J137)</f>
        <v/>
      </c>
      <c r="Y137" s="16" t="str">
        <f t="shared" ca="1" si="32"/>
        <v/>
      </c>
      <c r="Z137" s="16" t="str">
        <f t="shared" ca="1" si="32"/>
        <v/>
      </c>
      <c r="AA137" s="16" t="str">
        <f t="shared" ca="1" si="32"/>
        <v/>
      </c>
      <c r="AB137" s="16" t="str">
        <f t="shared" ca="1" si="32"/>
        <v/>
      </c>
      <c r="AC137" s="16" t="str">
        <f t="shared" ca="1" si="37"/>
        <v/>
      </c>
      <c r="AD137" s="14" t="str">
        <f t="shared" ca="1" si="43"/>
        <v/>
      </c>
      <c r="AE137" s="17" t="str">
        <f t="shared" ca="1" si="44"/>
        <v/>
      </c>
      <c r="AF137" s="18" t="str">
        <f t="shared" ca="1" si="45"/>
        <v/>
      </c>
      <c r="AG137" s="12"/>
      <c r="AH137" s="19"/>
    </row>
    <row r="138" spans="1:34" s="10" customFormat="1" ht="15" customHeight="1" x14ac:dyDescent="0.2">
      <c r="A138" s="10">
        <f t="shared" si="33"/>
        <v>133</v>
      </c>
      <c r="B138" s="173" t="str">
        <f t="shared" ca="1" si="38"/>
        <v/>
      </c>
      <c r="C138" s="173"/>
      <c r="D138" s="173"/>
      <c r="E138" s="173"/>
      <c r="F138" s="173"/>
      <c r="G138" s="173"/>
      <c r="H138" s="177" t="str">
        <f t="shared" ca="1" si="39"/>
        <v/>
      </c>
      <c r="I138" s="177"/>
      <c r="J138" s="177"/>
      <c r="K138" s="177"/>
      <c r="L138" s="177"/>
      <c r="M138" s="177"/>
      <c r="N138" s="177"/>
      <c r="O138" s="177"/>
      <c r="P138" s="13">
        <f t="shared" si="34"/>
        <v>0</v>
      </c>
      <c r="Q138" s="8" t="str">
        <f t="shared" si="40"/>
        <v/>
      </c>
      <c r="R138" s="22">
        <v>133</v>
      </c>
      <c r="S138" s="14" t="str">
        <f ca="1">IF(LEFT(AG138,1)="G","",IF(LEFT(P138,1)="D","",IF(H138="","",COUNTIF($T$6:T138,T138))))</f>
        <v/>
      </c>
      <c r="T138" s="14" t="str">
        <f t="shared" ca="1" si="35"/>
        <v/>
      </c>
      <c r="U138" s="15" t="str">
        <f t="shared" ca="1" si="41"/>
        <v/>
      </c>
      <c r="V138" s="14">
        <f t="shared" si="36"/>
        <v>133</v>
      </c>
      <c r="W138" s="14" t="str">
        <f t="shared" ca="1" si="42"/>
        <v/>
      </c>
      <c r="X138" s="14" t="str">
        <f>IF(Home!J138=0,"",Home!J138)</f>
        <v/>
      </c>
      <c r="Y138" s="16" t="str">
        <f t="shared" ca="1" si="32"/>
        <v/>
      </c>
      <c r="Z138" s="16" t="str">
        <f t="shared" ca="1" si="32"/>
        <v/>
      </c>
      <c r="AA138" s="16" t="str">
        <f t="shared" ca="1" si="32"/>
        <v/>
      </c>
      <c r="AB138" s="16" t="str">
        <f t="shared" ca="1" si="32"/>
        <v/>
      </c>
      <c r="AC138" s="16" t="str">
        <f t="shared" ca="1" si="37"/>
        <v/>
      </c>
      <c r="AD138" s="14" t="str">
        <f t="shared" ca="1" si="43"/>
        <v/>
      </c>
      <c r="AE138" s="17" t="str">
        <f t="shared" ca="1" si="44"/>
        <v/>
      </c>
      <c r="AF138" s="18" t="str">
        <f t="shared" ca="1" si="45"/>
        <v/>
      </c>
      <c r="AG138" s="12"/>
      <c r="AH138" s="19"/>
    </row>
    <row r="139" spans="1:34" s="10" customFormat="1" ht="15" customHeight="1" x14ac:dyDescent="0.2">
      <c r="A139" s="10">
        <f t="shared" si="33"/>
        <v>134</v>
      </c>
      <c r="B139" s="173" t="str">
        <f t="shared" ca="1" si="38"/>
        <v/>
      </c>
      <c r="C139" s="173"/>
      <c r="D139" s="173"/>
      <c r="E139" s="173"/>
      <c r="F139" s="173"/>
      <c r="G139" s="173"/>
      <c r="H139" s="177" t="str">
        <f t="shared" ca="1" si="39"/>
        <v/>
      </c>
      <c r="I139" s="177"/>
      <c r="J139" s="177"/>
      <c r="K139" s="177"/>
      <c r="L139" s="177"/>
      <c r="M139" s="177"/>
      <c r="N139" s="177"/>
      <c r="O139" s="177"/>
      <c r="P139" s="13">
        <f t="shared" si="34"/>
        <v>0</v>
      </c>
      <c r="Q139" s="8" t="str">
        <f t="shared" si="40"/>
        <v/>
      </c>
      <c r="R139" s="22">
        <v>134</v>
      </c>
      <c r="S139" s="14" t="str">
        <f ca="1">IF(LEFT(AG139,1)="G","",IF(LEFT(P139,1)="D","",IF(H139="","",COUNTIF($T$6:T139,T139))))</f>
        <v/>
      </c>
      <c r="T139" s="14" t="str">
        <f t="shared" ca="1" si="35"/>
        <v/>
      </c>
      <c r="U139" s="15" t="str">
        <f t="shared" ca="1" si="41"/>
        <v/>
      </c>
      <c r="V139" s="14">
        <f t="shared" si="36"/>
        <v>134</v>
      </c>
      <c r="W139" s="14" t="str">
        <f t="shared" ca="1" si="42"/>
        <v/>
      </c>
      <c r="X139" s="14" t="str">
        <f>IF(Home!J139=0,"",Home!J139)</f>
        <v/>
      </c>
      <c r="Y139" s="16" t="str">
        <f t="shared" ca="1" si="32"/>
        <v/>
      </c>
      <c r="Z139" s="16" t="str">
        <f t="shared" ca="1" si="32"/>
        <v/>
      </c>
      <c r="AA139" s="16" t="str">
        <f t="shared" ca="1" si="32"/>
        <v/>
      </c>
      <c r="AB139" s="16" t="str">
        <f t="shared" ca="1" si="32"/>
        <v/>
      </c>
      <c r="AC139" s="16" t="str">
        <f t="shared" ca="1" si="37"/>
        <v/>
      </c>
      <c r="AD139" s="14" t="str">
        <f t="shared" ca="1" si="43"/>
        <v/>
      </c>
      <c r="AE139" s="17" t="str">
        <f t="shared" ca="1" si="44"/>
        <v/>
      </c>
      <c r="AF139" s="18" t="str">
        <f t="shared" ca="1" si="45"/>
        <v/>
      </c>
      <c r="AG139" s="12"/>
      <c r="AH139" s="19"/>
    </row>
    <row r="140" spans="1:34" s="10" customFormat="1" ht="15" customHeight="1" x14ac:dyDescent="0.2">
      <c r="A140" s="10">
        <f t="shared" si="33"/>
        <v>135</v>
      </c>
      <c r="B140" s="173" t="str">
        <f t="shared" ca="1" si="38"/>
        <v/>
      </c>
      <c r="C140" s="173"/>
      <c r="D140" s="173"/>
      <c r="E140" s="173"/>
      <c r="F140" s="173"/>
      <c r="G140" s="173"/>
      <c r="H140" s="177" t="str">
        <f t="shared" ca="1" si="39"/>
        <v/>
      </c>
      <c r="I140" s="177"/>
      <c r="J140" s="177"/>
      <c r="K140" s="177"/>
      <c r="L140" s="177"/>
      <c r="M140" s="177"/>
      <c r="N140" s="177"/>
      <c r="O140" s="177"/>
      <c r="P140" s="13">
        <f t="shared" si="34"/>
        <v>0</v>
      </c>
      <c r="Q140" s="8" t="str">
        <f t="shared" si="40"/>
        <v/>
      </c>
      <c r="R140" s="22">
        <v>135</v>
      </c>
      <c r="S140" s="14" t="str">
        <f ca="1">IF(LEFT(AG140,1)="G","",IF(LEFT(P140,1)="D","",IF(H140="","",COUNTIF($T$6:T140,T140))))</f>
        <v/>
      </c>
      <c r="T140" s="14" t="str">
        <f t="shared" ca="1" si="35"/>
        <v/>
      </c>
      <c r="U140" s="15" t="str">
        <f t="shared" ca="1" si="41"/>
        <v/>
      </c>
      <c r="V140" s="14">
        <f t="shared" si="36"/>
        <v>135</v>
      </c>
      <c r="W140" s="14" t="str">
        <f t="shared" ca="1" si="42"/>
        <v/>
      </c>
      <c r="X140" s="14" t="str">
        <f>IF(Home!J140=0,"",Home!J140)</f>
        <v/>
      </c>
      <c r="Y140" s="16" t="str">
        <f t="shared" ca="1" si="32"/>
        <v/>
      </c>
      <c r="Z140" s="16" t="str">
        <f t="shared" ca="1" si="32"/>
        <v/>
      </c>
      <c r="AA140" s="16" t="str">
        <f t="shared" ca="1" si="32"/>
        <v/>
      </c>
      <c r="AB140" s="16" t="str">
        <f t="shared" ca="1" si="32"/>
        <v/>
      </c>
      <c r="AC140" s="16" t="str">
        <f t="shared" ca="1" si="37"/>
        <v/>
      </c>
      <c r="AD140" s="14" t="str">
        <f t="shared" ca="1" si="43"/>
        <v/>
      </c>
      <c r="AE140" s="17" t="str">
        <f t="shared" ca="1" si="44"/>
        <v/>
      </c>
      <c r="AF140" s="18" t="str">
        <f t="shared" ca="1" si="45"/>
        <v/>
      </c>
      <c r="AG140" s="12"/>
      <c r="AH140" s="19"/>
    </row>
    <row r="141" spans="1:34" s="10" customFormat="1" ht="15" customHeight="1" x14ac:dyDescent="0.2">
      <c r="A141" s="10">
        <f t="shared" si="33"/>
        <v>136</v>
      </c>
      <c r="B141" s="173" t="str">
        <f t="shared" ca="1" si="38"/>
        <v/>
      </c>
      <c r="C141" s="173"/>
      <c r="D141" s="173"/>
      <c r="E141" s="173"/>
      <c r="F141" s="173"/>
      <c r="G141" s="173"/>
      <c r="H141" s="177" t="str">
        <f t="shared" ca="1" si="39"/>
        <v/>
      </c>
      <c r="I141" s="177"/>
      <c r="J141" s="177"/>
      <c r="K141" s="177"/>
      <c r="L141" s="177"/>
      <c r="M141" s="177"/>
      <c r="N141" s="177"/>
      <c r="O141" s="177"/>
      <c r="P141" s="13">
        <f t="shared" si="34"/>
        <v>0</v>
      </c>
      <c r="Q141" s="8" t="str">
        <f t="shared" si="40"/>
        <v/>
      </c>
      <c r="R141" s="22">
        <v>136</v>
      </c>
      <c r="S141" s="14" t="str">
        <f ca="1">IF(LEFT(AG141,1)="G","",IF(LEFT(P141,1)="D","",IF(H141="","",COUNTIF($T$6:T141,T141))))</f>
        <v/>
      </c>
      <c r="T141" s="14" t="str">
        <f t="shared" ca="1" si="35"/>
        <v/>
      </c>
      <c r="U141" s="15" t="str">
        <f t="shared" ca="1" si="41"/>
        <v/>
      </c>
      <c r="V141" s="14">
        <f t="shared" si="36"/>
        <v>136</v>
      </c>
      <c r="W141" s="14" t="str">
        <f t="shared" ca="1" si="42"/>
        <v/>
      </c>
      <c r="X141" s="14" t="str">
        <f>IF(Home!J141=0,"",Home!J141)</f>
        <v/>
      </c>
      <c r="Y141" s="16" t="str">
        <f t="shared" ca="1" si="32"/>
        <v/>
      </c>
      <c r="Z141" s="16" t="str">
        <f t="shared" ca="1" si="32"/>
        <v/>
      </c>
      <c r="AA141" s="16" t="str">
        <f t="shared" ca="1" si="32"/>
        <v/>
      </c>
      <c r="AB141" s="16" t="str">
        <f t="shared" ca="1" si="32"/>
        <v/>
      </c>
      <c r="AC141" s="16" t="str">
        <f t="shared" ca="1" si="37"/>
        <v/>
      </c>
      <c r="AD141" s="14" t="str">
        <f t="shared" ca="1" si="43"/>
        <v/>
      </c>
      <c r="AE141" s="17" t="str">
        <f t="shared" ca="1" si="44"/>
        <v/>
      </c>
      <c r="AF141" s="18" t="str">
        <f t="shared" ca="1" si="45"/>
        <v/>
      </c>
      <c r="AG141" s="12"/>
      <c r="AH141" s="19"/>
    </row>
    <row r="142" spans="1:34" s="10" customFormat="1" ht="15" customHeight="1" x14ac:dyDescent="0.2">
      <c r="A142" s="10">
        <f t="shared" si="33"/>
        <v>137</v>
      </c>
      <c r="B142" s="173" t="str">
        <f t="shared" ca="1" si="38"/>
        <v/>
      </c>
      <c r="C142" s="173"/>
      <c r="D142" s="173"/>
      <c r="E142" s="173"/>
      <c r="F142" s="173"/>
      <c r="G142" s="173"/>
      <c r="H142" s="177" t="str">
        <f t="shared" ca="1" si="39"/>
        <v/>
      </c>
      <c r="I142" s="177"/>
      <c r="J142" s="177"/>
      <c r="K142" s="177"/>
      <c r="L142" s="177"/>
      <c r="M142" s="177"/>
      <c r="N142" s="177"/>
      <c r="O142" s="177"/>
      <c r="P142" s="13">
        <f t="shared" si="34"/>
        <v>0</v>
      </c>
      <c r="Q142" s="8" t="str">
        <f t="shared" si="40"/>
        <v/>
      </c>
      <c r="R142" s="22">
        <v>137</v>
      </c>
      <c r="S142" s="14" t="str">
        <f ca="1">IF(LEFT(AG142,1)="G","",IF(LEFT(P142,1)="D","",IF(H142="","",COUNTIF($T$6:T142,T142))))</f>
        <v/>
      </c>
      <c r="T142" s="14" t="str">
        <f t="shared" ca="1" si="35"/>
        <v/>
      </c>
      <c r="U142" s="15" t="str">
        <f t="shared" ca="1" si="41"/>
        <v/>
      </c>
      <c r="V142" s="14">
        <f t="shared" si="36"/>
        <v>137</v>
      </c>
      <c r="W142" s="14" t="str">
        <f t="shared" ca="1" si="42"/>
        <v/>
      </c>
      <c r="X142" s="14" t="str">
        <f>IF(Home!J142=0,"",Home!J142)</f>
        <v/>
      </c>
      <c r="Y142" s="16" t="str">
        <f t="shared" ca="1" si="32"/>
        <v/>
      </c>
      <c r="Z142" s="16" t="str">
        <f t="shared" ca="1" si="32"/>
        <v/>
      </c>
      <c r="AA142" s="16" t="str">
        <f t="shared" ca="1" si="32"/>
        <v/>
      </c>
      <c r="AB142" s="16" t="str">
        <f t="shared" ca="1" si="32"/>
        <v/>
      </c>
      <c r="AC142" s="16" t="str">
        <f t="shared" ca="1" si="37"/>
        <v/>
      </c>
      <c r="AD142" s="14" t="str">
        <f t="shared" ca="1" si="43"/>
        <v/>
      </c>
      <c r="AE142" s="17" t="str">
        <f t="shared" ca="1" si="44"/>
        <v/>
      </c>
      <c r="AF142" s="18" t="str">
        <f t="shared" ca="1" si="45"/>
        <v/>
      </c>
      <c r="AG142" s="12"/>
      <c r="AH142" s="19"/>
    </row>
    <row r="143" spans="1:34" s="10" customFormat="1" ht="15" customHeight="1" x14ac:dyDescent="0.2">
      <c r="A143" s="10">
        <f t="shared" si="33"/>
        <v>138</v>
      </c>
      <c r="B143" s="173" t="str">
        <f t="shared" ca="1" si="38"/>
        <v/>
      </c>
      <c r="C143" s="173"/>
      <c r="D143" s="173"/>
      <c r="E143" s="173"/>
      <c r="F143" s="173"/>
      <c r="G143" s="173"/>
      <c r="H143" s="177" t="str">
        <f t="shared" ca="1" si="39"/>
        <v/>
      </c>
      <c r="I143" s="177"/>
      <c r="J143" s="177"/>
      <c r="K143" s="177"/>
      <c r="L143" s="177"/>
      <c r="M143" s="177"/>
      <c r="N143" s="177"/>
      <c r="O143" s="177"/>
      <c r="P143" s="13">
        <f t="shared" si="34"/>
        <v>0</v>
      </c>
      <c r="Q143" s="8" t="str">
        <f t="shared" si="40"/>
        <v/>
      </c>
      <c r="R143" s="22">
        <v>138</v>
      </c>
      <c r="S143" s="14" t="str">
        <f ca="1">IF(LEFT(AG143,1)="G","",IF(LEFT(P143,1)="D","",IF(H143="","",COUNTIF($T$6:T143,T143))))</f>
        <v/>
      </c>
      <c r="T143" s="14" t="str">
        <f t="shared" ca="1" si="35"/>
        <v/>
      </c>
      <c r="U143" s="15" t="str">
        <f t="shared" ca="1" si="41"/>
        <v/>
      </c>
      <c r="V143" s="14">
        <f t="shared" si="36"/>
        <v>138</v>
      </c>
      <c r="W143" s="14" t="str">
        <f t="shared" ca="1" si="42"/>
        <v/>
      </c>
      <c r="X143" s="14" t="str">
        <f>IF(Home!J143=0,"",Home!J143)</f>
        <v/>
      </c>
      <c r="Y143" s="16" t="str">
        <f t="shared" ca="1" si="32"/>
        <v/>
      </c>
      <c r="Z143" s="16" t="str">
        <f t="shared" ca="1" si="32"/>
        <v/>
      </c>
      <c r="AA143" s="16" t="str">
        <f t="shared" ca="1" si="32"/>
        <v/>
      </c>
      <c r="AB143" s="16" t="str">
        <f t="shared" ca="1" si="32"/>
        <v/>
      </c>
      <c r="AC143" s="16" t="str">
        <f t="shared" ca="1" si="37"/>
        <v/>
      </c>
      <c r="AD143" s="14" t="str">
        <f t="shared" ca="1" si="43"/>
        <v/>
      </c>
      <c r="AE143" s="17" t="str">
        <f t="shared" ca="1" si="44"/>
        <v/>
      </c>
      <c r="AF143" s="18" t="str">
        <f t="shared" ca="1" si="45"/>
        <v/>
      </c>
      <c r="AG143" s="12"/>
      <c r="AH143" s="19"/>
    </row>
    <row r="144" spans="1:34" s="10" customFormat="1" ht="15" customHeight="1" x14ac:dyDescent="0.2">
      <c r="A144" s="10">
        <f t="shared" si="33"/>
        <v>139</v>
      </c>
      <c r="B144" s="173" t="str">
        <f t="shared" ca="1" si="38"/>
        <v/>
      </c>
      <c r="C144" s="173"/>
      <c r="D144" s="173"/>
      <c r="E144" s="173"/>
      <c r="F144" s="173"/>
      <c r="G144" s="173"/>
      <c r="H144" s="177" t="str">
        <f t="shared" ca="1" si="39"/>
        <v/>
      </c>
      <c r="I144" s="177"/>
      <c r="J144" s="177"/>
      <c r="K144" s="177"/>
      <c r="L144" s="177"/>
      <c r="M144" s="177"/>
      <c r="N144" s="177"/>
      <c r="O144" s="177"/>
      <c r="P144" s="13">
        <f t="shared" si="34"/>
        <v>0</v>
      </c>
      <c r="Q144" s="8" t="str">
        <f t="shared" si="40"/>
        <v/>
      </c>
      <c r="R144" s="22">
        <v>139</v>
      </c>
      <c r="S144" s="14" t="str">
        <f ca="1">IF(LEFT(AG144,1)="G","",IF(LEFT(P144,1)="D","",IF(H144="","",COUNTIF($T$6:T144,T144))))</f>
        <v/>
      </c>
      <c r="T144" s="14" t="str">
        <f t="shared" ca="1" si="35"/>
        <v/>
      </c>
      <c r="U144" s="15" t="str">
        <f t="shared" ca="1" si="41"/>
        <v/>
      </c>
      <c r="V144" s="14">
        <f t="shared" si="36"/>
        <v>139</v>
      </c>
      <c r="W144" s="14" t="str">
        <f t="shared" ca="1" si="42"/>
        <v/>
      </c>
      <c r="X144" s="14" t="str">
        <f>IF(Home!J144=0,"",Home!J144)</f>
        <v/>
      </c>
      <c r="Y144" s="16" t="str">
        <f t="shared" ca="1" si="32"/>
        <v/>
      </c>
      <c r="Z144" s="16" t="str">
        <f t="shared" ca="1" si="32"/>
        <v/>
      </c>
      <c r="AA144" s="16" t="str">
        <f t="shared" ca="1" si="32"/>
        <v/>
      </c>
      <c r="AB144" s="16" t="str">
        <f t="shared" ca="1" si="32"/>
        <v/>
      </c>
      <c r="AC144" s="16" t="str">
        <f t="shared" ca="1" si="37"/>
        <v/>
      </c>
      <c r="AD144" s="14" t="str">
        <f t="shared" ca="1" si="43"/>
        <v/>
      </c>
      <c r="AE144" s="17" t="str">
        <f t="shared" ca="1" si="44"/>
        <v/>
      </c>
      <c r="AF144" s="18" t="str">
        <f t="shared" ca="1" si="45"/>
        <v/>
      </c>
      <c r="AG144" s="12"/>
      <c r="AH144" s="19"/>
    </row>
    <row r="145" spans="1:34" s="10" customFormat="1" ht="15" customHeight="1" x14ac:dyDescent="0.2">
      <c r="A145" s="10">
        <f t="shared" si="33"/>
        <v>140</v>
      </c>
      <c r="B145" s="173" t="str">
        <f t="shared" ca="1" si="38"/>
        <v/>
      </c>
      <c r="C145" s="173"/>
      <c r="D145" s="173"/>
      <c r="E145" s="173"/>
      <c r="F145" s="173"/>
      <c r="G145" s="173"/>
      <c r="H145" s="177" t="str">
        <f t="shared" ca="1" si="39"/>
        <v/>
      </c>
      <c r="I145" s="177"/>
      <c r="J145" s="177"/>
      <c r="K145" s="177"/>
      <c r="L145" s="177"/>
      <c r="M145" s="177"/>
      <c r="N145" s="177"/>
      <c r="O145" s="177"/>
      <c r="P145" s="13">
        <f t="shared" si="34"/>
        <v>0</v>
      </c>
      <c r="Q145" s="8" t="str">
        <f t="shared" si="40"/>
        <v/>
      </c>
      <c r="R145" s="22">
        <v>140</v>
      </c>
      <c r="S145" s="14" t="str">
        <f ca="1">IF(LEFT(AG145,1)="G","",IF(LEFT(P145,1)="D","",IF(H145="","",COUNTIF($T$6:T145,T145))))</f>
        <v/>
      </c>
      <c r="T145" s="14" t="str">
        <f t="shared" ca="1" si="35"/>
        <v/>
      </c>
      <c r="U145" s="15" t="str">
        <f t="shared" ca="1" si="41"/>
        <v/>
      </c>
      <c r="V145" s="14">
        <f t="shared" si="36"/>
        <v>140</v>
      </c>
      <c r="W145" s="14" t="str">
        <f t="shared" ca="1" si="42"/>
        <v/>
      </c>
      <c r="X145" s="14" t="str">
        <f>IF(Home!J145=0,"",Home!J145)</f>
        <v/>
      </c>
      <c r="Y145" s="16" t="str">
        <f t="shared" ca="1" si="32"/>
        <v/>
      </c>
      <c r="Z145" s="16" t="str">
        <f t="shared" ca="1" si="32"/>
        <v/>
      </c>
      <c r="AA145" s="16" t="str">
        <f t="shared" ca="1" si="32"/>
        <v/>
      </c>
      <c r="AB145" s="16" t="str">
        <f t="shared" ca="1" si="32"/>
        <v/>
      </c>
      <c r="AC145" s="16" t="str">
        <f t="shared" ca="1" si="37"/>
        <v/>
      </c>
      <c r="AD145" s="14" t="str">
        <f t="shared" ca="1" si="43"/>
        <v/>
      </c>
      <c r="AE145" s="17" t="str">
        <f t="shared" ca="1" si="44"/>
        <v/>
      </c>
      <c r="AF145" s="18" t="str">
        <f t="shared" ca="1" si="45"/>
        <v/>
      </c>
      <c r="AG145" s="12"/>
      <c r="AH145" s="19"/>
    </row>
    <row r="146" spans="1:34" s="10" customFormat="1" ht="15" customHeight="1" x14ac:dyDescent="0.2">
      <c r="A146" s="10">
        <f t="shared" si="33"/>
        <v>141</v>
      </c>
      <c r="B146" s="173" t="str">
        <f t="shared" ca="1" si="38"/>
        <v/>
      </c>
      <c r="C146" s="173"/>
      <c r="D146" s="173"/>
      <c r="E146" s="173"/>
      <c r="F146" s="173"/>
      <c r="G146" s="173"/>
      <c r="H146" s="177" t="str">
        <f t="shared" ca="1" si="39"/>
        <v/>
      </c>
      <c r="I146" s="177"/>
      <c r="J146" s="177"/>
      <c r="K146" s="177"/>
      <c r="L146" s="177"/>
      <c r="M146" s="177"/>
      <c r="N146" s="177"/>
      <c r="O146" s="177"/>
      <c r="P146" s="13">
        <f t="shared" si="34"/>
        <v>0</v>
      </c>
      <c r="Q146" s="8" t="str">
        <f t="shared" si="40"/>
        <v/>
      </c>
      <c r="R146" s="22">
        <v>141</v>
      </c>
      <c r="S146" s="14" t="str">
        <f ca="1">IF(LEFT(AG146,1)="G","",IF(LEFT(P146,1)="D","",IF(H146="","",COUNTIF($T$6:T146,T146))))</f>
        <v/>
      </c>
      <c r="T146" s="14" t="str">
        <f t="shared" ca="1" si="35"/>
        <v/>
      </c>
      <c r="U146" s="15" t="str">
        <f t="shared" ca="1" si="41"/>
        <v/>
      </c>
      <c r="V146" s="14">
        <f t="shared" si="36"/>
        <v>141</v>
      </c>
      <c r="W146" s="14" t="str">
        <f t="shared" ca="1" si="42"/>
        <v/>
      </c>
      <c r="X146" s="14" t="str">
        <f>IF(Home!J146=0,"",Home!J146)</f>
        <v/>
      </c>
      <c r="Y146" s="16" t="str">
        <f t="shared" ref="Y146:AB165" ca="1" si="46">IFERROR(VLOOKUP(CONCATENATE($X146,Y$5),$U$6:$V$255,2,0),"")</f>
        <v/>
      </c>
      <c r="Z146" s="16" t="str">
        <f t="shared" ca="1" si="46"/>
        <v/>
      </c>
      <c r="AA146" s="16" t="str">
        <f t="shared" ca="1" si="46"/>
        <v/>
      </c>
      <c r="AB146" s="16" t="str">
        <f t="shared" ca="1" si="46"/>
        <v/>
      </c>
      <c r="AC146" s="16" t="str">
        <f t="shared" ca="1" si="37"/>
        <v/>
      </c>
      <c r="AD146" s="14" t="str">
        <f t="shared" ca="1" si="43"/>
        <v/>
      </c>
      <c r="AE146" s="17" t="str">
        <f t="shared" ca="1" si="44"/>
        <v/>
      </c>
      <c r="AF146" s="18" t="str">
        <f t="shared" ca="1" si="45"/>
        <v/>
      </c>
      <c r="AG146" s="12"/>
      <c r="AH146" s="19"/>
    </row>
    <row r="147" spans="1:34" s="10" customFormat="1" ht="15" customHeight="1" x14ac:dyDescent="0.2">
      <c r="A147" s="10">
        <f t="shared" si="33"/>
        <v>142</v>
      </c>
      <c r="B147" s="173" t="str">
        <f t="shared" ca="1" si="38"/>
        <v/>
      </c>
      <c r="C147" s="173"/>
      <c r="D147" s="173"/>
      <c r="E147" s="173"/>
      <c r="F147" s="173"/>
      <c r="G147" s="173"/>
      <c r="H147" s="177" t="str">
        <f t="shared" ca="1" si="39"/>
        <v/>
      </c>
      <c r="I147" s="177"/>
      <c r="J147" s="177"/>
      <c r="K147" s="177"/>
      <c r="L147" s="177"/>
      <c r="M147" s="177"/>
      <c r="N147" s="177"/>
      <c r="O147" s="177"/>
      <c r="P147" s="13">
        <f t="shared" si="34"/>
        <v>0</v>
      </c>
      <c r="Q147" s="8" t="str">
        <f t="shared" si="40"/>
        <v/>
      </c>
      <c r="R147" s="22">
        <v>142</v>
      </c>
      <c r="S147" s="14" t="str">
        <f ca="1">IF(LEFT(AG147,1)="G","",IF(LEFT(P147,1)="D","",IF(H147="","",COUNTIF($T$6:T147,T147))))</f>
        <v/>
      </c>
      <c r="T147" s="14" t="str">
        <f t="shared" ca="1" si="35"/>
        <v/>
      </c>
      <c r="U147" s="15" t="str">
        <f t="shared" ca="1" si="41"/>
        <v/>
      </c>
      <c r="V147" s="14">
        <f t="shared" si="36"/>
        <v>142</v>
      </c>
      <c r="W147" s="14" t="str">
        <f t="shared" ca="1" si="42"/>
        <v/>
      </c>
      <c r="X147" s="14" t="str">
        <f>IF(Home!J147=0,"",Home!J147)</f>
        <v/>
      </c>
      <c r="Y147" s="16" t="str">
        <f t="shared" ca="1" si="46"/>
        <v/>
      </c>
      <c r="Z147" s="16" t="str">
        <f t="shared" ca="1" si="46"/>
        <v/>
      </c>
      <c r="AA147" s="16" t="str">
        <f t="shared" ca="1" si="46"/>
        <v/>
      </c>
      <c r="AB147" s="16" t="str">
        <f t="shared" ca="1" si="46"/>
        <v/>
      </c>
      <c r="AC147" s="16" t="str">
        <f t="shared" ca="1" si="37"/>
        <v/>
      </c>
      <c r="AD147" s="14" t="str">
        <f t="shared" ca="1" si="43"/>
        <v/>
      </c>
      <c r="AE147" s="17" t="str">
        <f t="shared" ca="1" si="44"/>
        <v/>
      </c>
      <c r="AF147" s="18" t="str">
        <f t="shared" ca="1" si="45"/>
        <v/>
      </c>
      <c r="AG147" s="12"/>
      <c r="AH147" s="19"/>
    </row>
    <row r="148" spans="1:34" s="10" customFormat="1" ht="15" customHeight="1" x14ac:dyDescent="0.2">
      <c r="A148" s="10">
        <f t="shared" si="33"/>
        <v>143</v>
      </c>
      <c r="B148" s="173" t="str">
        <f t="shared" ca="1" si="38"/>
        <v/>
      </c>
      <c r="C148" s="173"/>
      <c r="D148" s="173"/>
      <c r="E148" s="173"/>
      <c r="F148" s="173"/>
      <c r="G148" s="173"/>
      <c r="H148" s="177" t="str">
        <f t="shared" ca="1" si="39"/>
        <v/>
      </c>
      <c r="I148" s="177"/>
      <c r="J148" s="177"/>
      <c r="K148" s="177"/>
      <c r="L148" s="177"/>
      <c r="M148" s="177"/>
      <c r="N148" s="177"/>
      <c r="O148" s="177"/>
      <c r="P148" s="13">
        <f t="shared" si="34"/>
        <v>0</v>
      </c>
      <c r="Q148" s="8" t="str">
        <f t="shared" si="40"/>
        <v/>
      </c>
      <c r="R148" s="22">
        <v>143</v>
      </c>
      <c r="S148" s="14" t="str">
        <f ca="1">IF(LEFT(AG148,1)="G","",IF(LEFT(P148,1)="D","",IF(H148="","",COUNTIF($T$6:T148,T148))))</f>
        <v/>
      </c>
      <c r="T148" s="14" t="str">
        <f t="shared" ca="1" si="35"/>
        <v/>
      </c>
      <c r="U148" s="15" t="str">
        <f t="shared" ca="1" si="41"/>
        <v/>
      </c>
      <c r="V148" s="14">
        <f t="shared" si="36"/>
        <v>143</v>
      </c>
      <c r="W148" s="14" t="str">
        <f t="shared" ca="1" si="42"/>
        <v/>
      </c>
      <c r="X148" s="14" t="str">
        <f>IF(Home!J148=0,"",Home!J148)</f>
        <v/>
      </c>
      <c r="Y148" s="16" t="str">
        <f t="shared" ca="1" si="46"/>
        <v/>
      </c>
      <c r="Z148" s="16" t="str">
        <f t="shared" ca="1" si="46"/>
        <v/>
      </c>
      <c r="AA148" s="16" t="str">
        <f t="shared" ca="1" si="46"/>
        <v/>
      </c>
      <c r="AB148" s="16" t="str">
        <f t="shared" ca="1" si="46"/>
        <v/>
      </c>
      <c r="AC148" s="16" t="str">
        <f t="shared" ca="1" si="37"/>
        <v/>
      </c>
      <c r="AD148" s="14" t="str">
        <f t="shared" ca="1" si="43"/>
        <v/>
      </c>
      <c r="AE148" s="17" t="str">
        <f t="shared" ca="1" si="44"/>
        <v/>
      </c>
      <c r="AF148" s="18" t="str">
        <f t="shared" ca="1" si="45"/>
        <v/>
      </c>
      <c r="AG148" s="12"/>
      <c r="AH148" s="19"/>
    </row>
    <row r="149" spans="1:34" s="10" customFormat="1" ht="15" customHeight="1" x14ac:dyDescent="0.2">
      <c r="A149" s="10">
        <f t="shared" si="33"/>
        <v>144</v>
      </c>
      <c r="B149" s="173" t="str">
        <f t="shared" ca="1" si="38"/>
        <v/>
      </c>
      <c r="C149" s="173"/>
      <c r="D149" s="173"/>
      <c r="E149" s="173"/>
      <c r="F149" s="173"/>
      <c r="G149" s="173"/>
      <c r="H149" s="177" t="str">
        <f t="shared" ca="1" si="39"/>
        <v/>
      </c>
      <c r="I149" s="177"/>
      <c r="J149" s="177"/>
      <c r="K149" s="177"/>
      <c r="L149" s="177"/>
      <c r="M149" s="177"/>
      <c r="N149" s="177"/>
      <c r="O149" s="177"/>
      <c r="P149" s="13">
        <f t="shared" si="34"/>
        <v>0</v>
      </c>
      <c r="Q149" s="8" t="str">
        <f t="shared" si="40"/>
        <v/>
      </c>
      <c r="R149" s="22">
        <v>144</v>
      </c>
      <c r="S149" s="14" t="str">
        <f ca="1">IF(LEFT(AG149,1)="G","",IF(LEFT(P149,1)="D","",IF(H149="","",COUNTIF($T$6:T149,T149))))</f>
        <v/>
      </c>
      <c r="T149" s="14" t="str">
        <f t="shared" ca="1" si="35"/>
        <v/>
      </c>
      <c r="U149" s="15" t="str">
        <f t="shared" ca="1" si="41"/>
        <v/>
      </c>
      <c r="V149" s="14">
        <f t="shared" si="36"/>
        <v>144</v>
      </c>
      <c r="W149" s="14" t="str">
        <f t="shared" ca="1" si="42"/>
        <v/>
      </c>
      <c r="X149" s="14" t="str">
        <f>IF(Home!J149=0,"",Home!J149)</f>
        <v/>
      </c>
      <c r="Y149" s="16" t="str">
        <f t="shared" ca="1" si="46"/>
        <v/>
      </c>
      <c r="Z149" s="16" t="str">
        <f t="shared" ca="1" si="46"/>
        <v/>
      </c>
      <c r="AA149" s="16" t="str">
        <f t="shared" ca="1" si="46"/>
        <v/>
      </c>
      <c r="AB149" s="16" t="str">
        <f t="shared" ca="1" si="46"/>
        <v/>
      </c>
      <c r="AC149" s="16" t="str">
        <f t="shared" ca="1" si="37"/>
        <v/>
      </c>
      <c r="AD149" s="14" t="str">
        <f t="shared" ca="1" si="43"/>
        <v/>
      </c>
      <c r="AE149" s="17" t="str">
        <f t="shared" ca="1" si="44"/>
        <v/>
      </c>
      <c r="AF149" s="18" t="str">
        <f t="shared" ca="1" si="45"/>
        <v/>
      </c>
      <c r="AG149" s="12"/>
      <c r="AH149" s="19"/>
    </row>
    <row r="150" spans="1:34" s="10" customFormat="1" ht="15" customHeight="1" x14ac:dyDescent="0.2">
      <c r="A150" s="10">
        <f t="shared" si="33"/>
        <v>145</v>
      </c>
      <c r="B150" s="173" t="str">
        <f t="shared" ca="1" si="38"/>
        <v/>
      </c>
      <c r="C150" s="173"/>
      <c r="D150" s="173"/>
      <c r="E150" s="173"/>
      <c r="F150" s="173"/>
      <c r="G150" s="173"/>
      <c r="H150" s="177" t="str">
        <f t="shared" ca="1" si="39"/>
        <v/>
      </c>
      <c r="I150" s="177"/>
      <c r="J150" s="177"/>
      <c r="K150" s="177"/>
      <c r="L150" s="177"/>
      <c r="M150" s="177"/>
      <c r="N150" s="177"/>
      <c r="O150" s="177"/>
      <c r="P150" s="13">
        <f t="shared" si="34"/>
        <v>0</v>
      </c>
      <c r="Q150" s="8" t="str">
        <f t="shared" si="40"/>
        <v/>
      </c>
      <c r="R150" s="22">
        <v>145</v>
      </c>
      <c r="S150" s="14" t="str">
        <f ca="1">IF(LEFT(AG150,1)="G","",IF(LEFT(P150,1)="D","",IF(H150="","",COUNTIF($T$6:T150,T150))))</f>
        <v/>
      </c>
      <c r="T150" s="14" t="str">
        <f t="shared" ca="1" si="35"/>
        <v/>
      </c>
      <c r="U150" s="15" t="str">
        <f t="shared" ca="1" si="41"/>
        <v/>
      </c>
      <c r="V150" s="14">
        <f t="shared" si="36"/>
        <v>145</v>
      </c>
      <c r="W150" s="14" t="str">
        <f t="shared" ca="1" si="42"/>
        <v/>
      </c>
      <c r="X150" s="14" t="str">
        <f>IF(Home!J150=0,"",Home!J150)</f>
        <v/>
      </c>
      <c r="Y150" s="16" t="str">
        <f t="shared" ca="1" si="46"/>
        <v/>
      </c>
      <c r="Z150" s="16" t="str">
        <f t="shared" ca="1" si="46"/>
        <v/>
      </c>
      <c r="AA150" s="16" t="str">
        <f t="shared" ca="1" si="46"/>
        <v/>
      </c>
      <c r="AB150" s="16" t="str">
        <f t="shared" ca="1" si="46"/>
        <v/>
      </c>
      <c r="AC150" s="16" t="str">
        <f t="shared" ca="1" si="37"/>
        <v/>
      </c>
      <c r="AD150" s="14" t="str">
        <f t="shared" ca="1" si="43"/>
        <v/>
      </c>
      <c r="AE150" s="17" t="str">
        <f t="shared" ca="1" si="44"/>
        <v/>
      </c>
      <c r="AF150" s="18" t="str">
        <f t="shared" ca="1" si="45"/>
        <v/>
      </c>
      <c r="AG150" s="12"/>
      <c r="AH150" s="19"/>
    </row>
    <row r="151" spans="1:34" s="10" customFormat="1" ht="15" customHeight="1" x14ac:dyDescent="0.2">
      <c r="A151" s="10">
        <f t="shared" si="33"/>
        <v>146</v>
      </c>
      <c r="B151" s="173" t="str">
        <f t="shared" ca="1" si="38"/>
        <v/>
      </c>
      <c r="C151" s="173"/>
      <c r="D151" s="173"/>
      <c r="E151" s="173"/>
      <c r="F151" s="173"/>
      <c r="G151" s="173"/>
      <c r="H151" s="177" t="str">
        <f t="shared" ca="1" si="39"/>
        <v/>
      </c>
      <c r="I151" s="177"/>
      <c r="J151" s="177"/>
      <c r="K151" s="177"/>
      <c r="L151" s="177"/>
      <c r="M151" s="177"/>
      <c r="N151" s="177"/>
      <c r="O151" s="177"/>
      <c r="P151" s="13">
        <f t="shared" si="34"/>
        <v>0</v>
      </c>
      <c r="Q151" s="8" t="str">
        <f t="shared" si="40"/>
        <v/>
      </c>
      <c r="R151" s="22">
        <v>146</v>
      </c>
      <c r="S151" s="14" t="str">
        <f ca="1">IF(LEFT(AG151,1)="G","",IF(LEFT(P151,1)="D","",IF(H151="","",COUNTIF($T$6:T151,T151))))</f>
        <v/>
      </c>
      <c r="T151" s="14" t="str">
        <f t="shared" ca="1" si="35"/>
        <v/>
      </c>
      <c r="U151" s="15" t="str">
        <f t="shared" ca="1" si="41"/>
        <v/>
      </c>
      <c r="V151" s="14">
        <f t="shared" si="36"/>
        <v>146</v>
      </c>
      <c r="W151" s="14" t="str">
        <f t="shared" ca="1" si="42"/>
        <v/>
      </c>
      <c r="X151" s="14" t="str">
        <f>IF(Home!J151=0,"",Home!J151)</f>
        <v/>
      </c>
      <c r="Y151" s="16" t="str">
        <f t="shared" ca="1" si="46"/>
        <v/>
      </c>
      <c r="Z151" s="16" t="str">
        <f t="shared" ca="1" si="46"/>
        <v/>
      </c>
      <c r="AA151" s="16" t="str">
        <f t="shared" ca="1" si="46"/>
        <v/>
      </c>
      <c r="AB151" s="16" t="str">
        <f t="shared" ca="1" si="46"/>
        <v/>
      </c>
      <c r="AC151" s="16" t="str">
        <f t="shared" ca="1" si="37"/>
        <v/>
      </c>
      <c r="AD151" s="14" t="str">
        <f t="shared" ca="1" si="43"/>
        <v/>
      </c>
      <c r="AE151" s="17" t="str">
        <f t="shared" ca="1" si="44"/>
        <v/>
      </c>
      <c r="AF151" s="18" t="str">
        <f t="shared" ca="1" si="45"/>
        <v/>
      </c>
      <c r="AG151" s="12"/>
      <c r="AH151" s="19"/>
    </row>
    <row r="152" spans="1:34" s="10" customFormat="1" ht="15" customHeight="1" x14ac:dyDescent="0.2">
      <c r="A152" s="10">
        <f t="shared" si="33"/>
        <v>147</v>
      </c>
      <c r="B152" s="173" t="str">
        <f t="shared" ca="1" si="38"/>
        <v/>
      </c>
      <c r="C152" s="173"/>
      <c r="D152" s="173"/>
      <c r="E152" s="173"/>
      <c r="F152" s="173"/>
      <c r="G152" s="173"/>
      <c r="H152" s="177" t="str">
        <f t="shared" ca="1" si="39"/>
        <v/>
      </c>
      <c r="I152" s="177"/>
      <c r="J152" s="177"/>
      <c r="K152" s="177"/>
      <c r="L152" s="177"/>
      <c r="M152" s="177"/>
      <c r="N152" s="177"/>
      <c r="O152" s="177"/>
      <c r="P152" s="13">
        <f t="shared" si="34"/>
        <v>0</v>
      </c>
      <c r="Q152" s="8" t="str">
        <f t="shared" si="40"/>
        <v/>
      </c>
      <c r="R152" s="22">
        <v>147</v>
      </c>
      <c r="S152" s="14" t="str">
        <f ca="1">IF(LEFT(AG152,1)="G","",IF(LEFT(P152,1)="D","",IF(H152="","",COUNTIF($T$6:T152,T152))))</f>
        <v/>
      </c>
      <c r="T152" s="14" t="str">
        <f t="shared" ca="1" si="35"/>
        <v/>
      </c>
      <c r="U152" s="15" t="str">
        <f t="shared" ca="1" si="41"/>
        <v/>
      </c>
      <c r="V152" s="14">
        <f t="shared" si="36"/>
        <v>147</v>
      </c>
      <c r="W152" s="14" t="str">
        <f t="shared" ca="1" si="42"/>
        <v/>
      </c>
      <c r="X152" s="14" t="str">
        <f>IF(Home!J152=0,"",Home!J152)</f>
        <v/>
      </c>
      <c r="Y152" s="16" t="str">
        <f t="shared" ca="1" si="46"/>
        <v/>
      </c>
      <c r="Z152" s="16" t="str">
        <f t="shared" ca="1" si="46"/>
        <v/>
      </c>
      <c r="AA152" s="16" t="str">
        <f t="shared" ca="1" si="46"/>
        <v/>
      </c>
      <c r="AB152" s="16" t="str">
        <f t="shared" ca="1" si="46"/>
        <v/>
      </c>
      <c r="AC152" s="16" t="str">
        <f t="shared" ca="1" si="37"/>
        <v/>
      </c>
      <c r="AD152" s="14" t="str">
        <f t="shared" ca="1" si="43"/>
        <v/>
      </c>
      <c r="AE152" s="17" t="str">
        <f t="shared" ca="1" si="44"/>
        <v/>
      </c>
      <c r="AF152" s="18" t="str">
        <f t="shared" ca="1" si="45"/>
        <v/>
      </c>
      <c r="AG152" s="12"/>
      <c r="AH152" s="19"/>
    </row>
    <row r="153" spans="1:34" s="10" customFormat="1" ht="15" customHeight="1" x14ac:dyDescent="0.2">
      <c r="A153" s="10">
        <f t="shared" si="33"/>
        <v>148</v>
      </c>
      <c r="B153" s="173" t="str">
        <f t="shared" ca="1" si="38"/>
        <v/>
      </c>
      <c r="C153" s="173"/>
      <c r="D153" s="173"/>
      <c r="E153" s="173"/>
      <c r="F153" s="173"/>
      <c r="G153" s="173"/>
      <c r="H153" s="177" t="str">
        <f t="shared" ca="1" si="39"/>
        <v/>
      </c>
      <c r="I153" s="177"/>
      <c r="J153" s="177"/>
      <c r="K153" s="177"/>
      <c r="L153" s="177"/>
      <c r="M153" s="177"/>
      <c r="N153" s="177"/>
      <c r="O153" s="177"/>
      <c r="P153" s="13">
        <f t="shared" si="34"/>
        <v>0</v>
      </c>
      <c r="Q153" s="8" t="str">
        <f t="shared" si="40"/>
        <v/>
      </c>
      <c r="R153" s="22">
        <v>148</v>
      </c>
      <c r="S153" s="14" t="str">
        <f ca="1">IF(LEFT(AG153,1)="G","",IF(LEFT(P153,1)="D","",IF(H153="","",COUNTIF($T$6:T153,T153))))</f>
        <v/>
      </c>
      <c r="T153" s="14" t="str">
        <f t="shared" ca="1" si="35"/>
        <v/>
      </c>
      <c r="U153" s="15" t="str">
        <f t="shared" ca="1" si="41"/>
        <v/>
      </c>
      <c r="V153" s="14">
        <f t="shared" si="36"/>
        <v>148</v>
      </c>
      <c r="W153" s="14" t="str">
        <f t="shared" ca="1" si="42"/>
        <v/>
      </c>
      <c r="X153" s="14" t="str">
        <f>IF(Home!J153=0,"",Home!J153)</f>
        <v/>
      </c>
      <c r="Y153" s="16" t="str">
        <f t="shared" ca="1" si="46"/>
        <v/>
      </c>
      <c r="Z153" s="16" t="str">
        <f t="shared" ca="1" si="46"/>
        <v/>
      </c>
      <c r="AA153" s="16" t="str">
        <f t="shared" ca="1" si="46"/>
        <v/>
      </c>
      <c r="AB153" s="16" t="str">
        <f t="shared" ca="1" si="46"/>
        <v/>
      </c>
      <c r="AC153" s="16" t="str">
        <f t="shared" ca="1" si="37"/>
        <v/>
      </c>
      <c r="AD153" s="14" t="str">
        <f t="shared" ca="1" si="43"/>
        <v/>
      </c>
      <c r="AE153" s="17" t="str">
        <f t="shared" ca="1" si="44"/>
        <v/>
      </c>
      <c r="AF153" s="18" t="str">
        <f t="shared" ca="1" si="45"/>
        <v/>
      </c>
      <c r="AG153" s="12"/>
      <c r="AH153" s="19"/>
    </row>
    <row r="154" spans="1:34" s="10" customFormat="1" ht="15" customHeight="1" x14ac:dyDescent="0.2">
      <c r="A154" s="10">
        <f t="shared" si="33"/>
        <v>149</v>
      </c>
      <c r="B154" s="173" t="str">
        <f t="shared" ca="1" si="38"/>
        <v/>
      </c>
      <c r="C154" s="173"/>
      <c r="D154" s="173"/>
      <c r="E154" s="173"/>
      <c r="F154" s="173"/>
      <c r="G154" s="173"/>
      <c r="H154" s="177" t="str">
        <f t="shared" ca="1" si="39"/>
        <v/>
      </c>
      <c r="I154" s="177"/>
      <c r="J154" s="177"/>
      <c r="K154" s="177"/>
      <c r="L154" s="177"/>
      <c r="M154" s="177"/>
      <c r="N154" s="177"/>
      <c r="O154" s="177"/>
      <c r="P154" s="13">
        <f t="shared" si="34"/>
        <v>0</v>
      </c>
      <c r="Q154" s="8" t="str">
        <f t="shared" si="40"/>
        <v/>
      </c>
      <c r="R154" s="22">
        <v>149</v>
      </c>
      <c r="S154" s="14" t="str">
        <f ca="1">IF(LEFT(AG154,1)="G","",IF(LEFT(P154,1)="D","",IF(H154="","",COUNTIF($T$6:T154,T154))))</f>
        <v/>
      </c>
      <c r="T154" s="14" t="str">
        <f t="shared" ca="1" si="35"/>
        <v/>
      </c>
      <c r="U154" s="15" t="str">
        <f t="shared" ca="1" si="41"/>
        <v/>
      </c>
      <c r="V154" s="14">
        <f t="shared" si="36"/>
        <v>149</v>
      </c>
      <c r="W154" s="14" t="str">
        <f t="shared" ca="1" si="42"/>
        <v/>
      </c>
      <c r="X154" s="14" t="str">
        <f>IF(Home!J154=0,"",Home!J154)</f>
        <v/>
      </c>
      <c r="Y154" s="16" t="str">
        <f t="shared" ca="1" si="46"/>
        <v/>
      </c>
      <c r="Z154" s="16" t="str">
        <f t="shared" ca="1" si="46"/>
        <v/>
      </c>
      <c r="AA154" s="16" t="str">
        <f t="shared" ca="1" si="46"/>
        <v/>
      </c>
      <c r="AB154" s="16" t="str">
        <f t="shared" ca="1" si="46"/>
        <v/>
      </c>
      <c r="AC154" s="16" t="str">
        <f t="shared" ca="1" si="37"/>
        <v/>
      </c>
      <c r="AD154" s="14" t="str">
        <f t="shared" ca="1" si="43"/>
        <v/>
      </c>
      <c r="AE154" s="17" t="str">
        <f t="shared" ca="1" si="44"/>
        <v/>
      </c>
      <c r="AF154" s="18" t="str">
        <f t="shared" ca="1" si="45"/>
        <v/>
      </c>
      <c r="AG154" s="12"/>
      <c r="AH154" s="19"/>
    </row>
    <row r="155" spans="1:34" s="10" customFormat="1" ht="15" customHeight="1" x14ac:dyDescent="0.2">
      <c r="A155" s="10">
        <f t="shared" si="33"/>
        <v>150</v>
      </c>
      <c r="B155" s="173" t="str">
        <f t="shared" ca="1" si="38"/>
        <v/>
      </c>
      <c r="C155" s="173"/>
      <c r="D155" s="173"/>
      <c r="E155" s="173"/>
      <c r="F155" s="173"/>
      <c r="G155" s="173"/>
      <c r="H155" s="177" t="str">
        <f t="shared" ca="1" si="39"/>
        <v/>
      </c>
      <c r="I155" s="177"/>
      <c r="J155" s="177"/>
      <c r="K155" s="177"/>
      <c r="L155" s="177"/>
      <c r="M155" s="177"/>
      <c r="N155" s="177"/>
      <c r="O155" s="177"/>
      <c r="P155" s="13">
        <f t="shared" si="34"/>
        <v>0</v>
      </c>
      <c r="Q155" s="8" t="str">
        <f t="shared" si="40"/>
        <v/>
      </c>
      <c r="R155" s="22">
        <v>150</v>
      </c>
      <c r="S155" s="14" t="str">
        <f ca="1">IF(LEFT(AG155,1)="G","",IF(LEFT(P155,1)="D","",IF(H155="","",COUNTIF($T$6:T155,T155))))</f>
        <v/>
      </c>
      <c r="T155" s="14" t="str">
        <f t="shared" ca="1" si="35"/>
        <v/>
      </c>
      <c r="U155" s="15" t="str">
        <f t="shared" ca="1" si="41"/>
        <v/>
      </c>
      <c r="V155" s="14">
        <f t="shared" si="36"/>
        <v>150</v>
      </c>
      <c r="W155" s="14" t="str">
        <f t="shared" ca="1" si="42"/>
        <v/>
      </c>
      <c r="X155" s="14" t="str">
        <f>IF(Home!J155=0,"",Home!J155)</f>
        <v/>
      </c>
      <c r="Y155" s="16" t="str">
        <f t="shared" ca="1" si="46"/>
        <v/>
      </c>
      <c r="Z155" s="16" t="str">
        <f t="shared" ca="1" si="46"/>
        <v/>
      </c>
      <c r="AA155" s="16" t="str">
        <f t="shared" ca="1" si="46"/>
        <v/>
      </c>
      <c r="AB155" s="16" t="str">
        <f t="shared" ca="1" si="46"/>
        <v/>
      </c>
      <c r="AC155" s="16" t="str">
        <f t="shared" ca="1" si="37"/>
        <v/>
      </c>
      <c r="AD155" s="14" t="str">
        <f t="shared" ca="1" si="43"/>
        <v/>
      </c>
      <c r="AE155" s="17" t="str">
        <f t="shared" ca="1" si="44"/>
        <v/>
      </c>
      <c r="AF155" s="18" t="str">
        <f t="shared" ca="1" si="45"/>
        <v/>
      </c>
      <c r="AG155" s="12"/>
      <c r="AH155" s="19"/>
    </row>
    <row r="156" spans="1:34" s="10" customFormat="1" ht="15" customHeight="1" x14ac:dyDescent="0.2">
      <c r="A156" s="10">
        <f t="shared" si="33"/>
        <v>151</v>
      </c>
      <c r="B156" s="173" t="str">
        <f t="shared" ca="1" si="38"/>
        <v/>
      </c>
      <c r="C156" s="173"/>
      <c r="D156" s="173"/>
      <c r="E156" s="173"/>
      <c r="F156" s="173"/>
      <c r="G156" s="173"/>
      <c r="H156" s="177" t="str">
        <f t="shared" ca="1" si="39"/>
        <v/>
      </c>
      <c r="I156" s="177"/>
      <c r="J156" s="177"/>
      <c r="K156" s="177"/>
      <c r="L156" s="177"/>
      <c r="M156" s="177"/>
      <c r="N156" s="177"/>
      <c r="O156" s="177"/>
      <c r="P156" s="13">
        <f t="shared" si="34"/>
        <v>0</v>
      </c>
      <c r="Q156" s="8" t="str">
        <f t="shared" si="40"/>
        <v/>
      </c>
      <c r="R156" s="22">
        <v>151</v>
      </c>
      <c r="S156" s="14" t="str">
        <f ca="1">IF(LEFT(AG156,1)="G","",IF(LEFT(P156,1)="D","",IF(H156="","",COUNTIF($T$6:T156,T156))))</f>
        <v/>
      </c>
      <c r="T156" s="14" t="str">
        <f t="shared" ca="1" si="35"/>
        <v/>
      </c>
      <c r="U156" s="15" t="str">
        <f t="shared" ca="1" si="41"/>
        <v/>
      </c>
      <c r="V156" s="14">
        <f t="shared" si="36"/>
        <v>151</v>
      </c>
      <c r="W156" s="14" t="str">
        <f t="shared" ca="1" si="42"/>
        <v/>
      </c>
      <c r="X156" s="14" t="str">
        <f>IF(Home!J156=0,"",Home!J156)</f>
        <v/>
      </c>
      <c r="Y156" s="16" t="str">
        <f t="shared" ca="1" si="46"/>
        <v/>
      </c>
      <c r="Z156" s="16" t="str">
        <f t="shared" ca="1" si="46"/>
        <v/>
      </c>
      <c r="AA156" s="16" t="str">
        <f t="shared" ca="1" si="46"/>
        <v/>
      </c>
      <c r="AB156" s="16" t="str">
        <f t="shared" ca="1" si="46"/>
        <v/>
      </c>
      <c r="AC156" s="16" t="str">
        <f t="shared" ca="1" si="37"/>
        <v/>
      </c>
      <c r="AD156" s="14" t="str">
        <f t="shared" ca="1" si="43"/>
        <v/>
      </c>
      <c r="AE156" s="17" t="str">
        <f t="shared" ca="1" si="44"/>
        <v/>
      </c>
      <c r="AF156" s="18" t="str">
        <f t="shared" ca="1" si="45"/>
        <v/>
      </c>
      <c r="AG156" s="12"/>
      <c r="AH156" s="19"/>
    </row>
    <row r="157" spans="1:34" s="10" customFormat="1" ht="15" customHeight="1" x14ac:dyDescent="0.2">
      <c r="A157" s="10">
        <f t="shared" si="33"/>
        <v>152</v>
      </c>
      <c r="B157" s="173" t="str">
        <f t="shared" ca="1" si="38"/>
        <v/>
      </c>
      <c r="C157" s="173"/>
      <c r="D157" s="173"/>
      <c r="E157" s="173"/>
      <c r="F157" s="173"/>
      <c r="G157" s="173"/>
      <c r="H157" s="177" t="str">
        <f t="shared" ca="1" si="39"/>
        <v/>
      </c>
      <c r="I157" s="177"/>
      <c r="J157" s="177"/>
      <c r="K157" s="177"/>
      <c r="L157" s="177"/>
      <c r="M157" s="177"/>
      <c r="N157" s="177"/>
      <c r="O157" s="177"/>
      <c r="P157" s="13">
        <f t="shared" si="34"/>
        <v>0</v>
      </c>
      <c r="Q157" s="8" t="str">
        <f t="shared" si="40"/>
        <v/>
      </c>
      <c r="R157" s="22">
        <v>152</v>
      </c>
      <c r="S157" s="14" t="str">
        <f ca="1">IF(LEFT(AG157,1)="G","",IF(LEFT(P157,1)="D","",IF(H157="","",COUNTIF($T$6:T157,T157))))</f>
        <v/>
      </c>
      <c r="T157" s="14" t="str">
        <f t="shared" ca="1" si="35"/>
        <v/>
      </c>
      <c r="U157" s="15" t="str">
        <f t="shared" ca="1" si="41"/>
        <v/>
      </c>
      <c r="V157" s="14">
        <f t="shared" si="36"/>
        <v>152</v>
      </c>
      <c r="W157" s="14" t="str">
        <f t="shared" ca="1" si="42"/>
        <v/>
      </c>
      <c r="X157" s="14" t="str">
        <f>IF(Home!J157=0,"",Home!J157)</f>
        <v/>
      </c>
      <c r="Y157" s="16" t="str">
        <f t="shared" ca="1" si="46"/>
        <v/>
      </c>
      <c r="Z157" s="16" t="str">
        <f t="shared" ca="1" si="46"/>
        <v/>
      </c>
      <c r="AA157" s="16" t="str">
        <f t="shared" ca="1" si="46"/>
        <v/>
      </c>
      <c r="AB157" s="16" t="str">
        <f t="shared" ca="1" si="46"/>
        <v/>
      </c>
      <c r="AC157" s="16" t="str">
        <f t="shared" ca="1" si="37"/>
        <v/>
      </c>
      <c r="AD157" s="14" t="str">
        <f t="shared" ca="1" si="43"/>
        <v/>
      </c>
      <c r="AE157" s="17" t="str">
        <f t="shared" ca="1" si="44"/>
        <v/>
      </c>
      <c r="AF157" s="18" t="str">
        <f t="shared" ca="1" si="45"/>
        <v/>
      </c>
      <c r="AG157" s="12"/>
      <c r="AH157" s="19"/>
    </row>
    <row r="158" spans="1:34" s="10" customFormat="1" ht="15" customHeight="1" x14ac:dyDescent="0.2">
      <c r="A158" s="10">
        <f t="shared" si="33"/>
        <v>153</v>
      </c>
      <c r="B158" s="173" t="str">
        <f t="shared" ca="1" si="38"/>
        <v/>
      </c>
      <c r="C158" s="173"/>
      <c r="D158" s="173"/>
      <c r="E158" s="173"/>
      <c r="F158" s="173"/>
      <c r="G158" s="173"/>
      <c r="H158" s="177" t="str">
        <f t="shared" ca="1" si="39"/>
        <v/>
      </c>
      <c r="I158" s="177"/>
      <c r="J158" s="177"/>
      <c r="K158" s="177"/>
      <c r="L158" s="177"/>
      <c r="M158" s="177"/>
      <c r="N158" s="177"/>
      <c r="O158" s="177"/>
      <c r="P158" s="13">
        <f t="shared" si="34"/>
        <v>0</v>
      </c>
      <c r="Q158" s="8" t="str">
        <f t="shared" si="40"/>
        <v/>
      </c>
      <c r="R158" s="22">
        <v>153</v>
      </c>
      <c r="S158" s="14" t="str">
        <f ca="1">IF(LEFT(AG158,1)="G","",IF(LEFT(P158,1)="D","",IF(H158="","",COUNTIF($T$6:T158,T158))))</f>
        <v/>
      </c>
      <c r="T158" s="14" t="str">
        <f t="shared" ca="1" si="35"/>
        <v/>
      </c>
      <c r="U158" s="15" t="str">
        <f t="shared" ca="1" si="41"/>
        <v/>
      </c>
      <c r="V158" s="14">
        <f t="shared" si="36"/>
        <v>153</v>
      </c>
      <c r="W158" s="14" t="str">
        <f t="shared" ca="1" si="42"/>
        <v/>
      </c>
      <c r="X158" s="14" t="str">
        <f>IF(Home!J158=0,"",Home!J158)</f>
        <v/>
      </c>
      <c r="Y158" s="16" t="str">
        <f t="shared" ca="1" si="46"/>
        <v/>
      </c>
      <c r="Z158" s="16" t="str">
        <f t="shared" ca="1" si="46"/>
        <v/>
      </c>
      <c r="AA158" s="16" t="str">
        <f t="shared" ca="1" si="46"/>
        <v/>
      </c>
      <c r="AB158" s="16" t="str">
        <f t="shared" ca="1" si="46"/>
        <v/>
      </c>
      <c r="AC158" s="16" t="str">
        <f t="shared" ca="1" si="37"/>
        <v/>
      </c>
      <c r="AD158" s="14" t="str">
        <f t="shared" ca="1" si="43"/>
        <v/>
      </c>
      <c r="AE158" s="17" t="str">
        <f t="shared" ca="1" si="44"/>
        <v/>
      </c>
      <c r="AF158" s="18" t="str">
        <f t="shared" ca="1" si="45"/>
        <v/>
      </c>
      <c r="AG158" s="12"/>
      <c r="AH158" s="19"/>
    </row>
    <row r="159" spans="1:34" s="10" customFormat="1" ht="15" customHeight="1" x14ac:dyDescent="0.2">
      <c r="A159" s="10">
        <f t="shared" si="33"/>
        <v>154</v>
      </c>
      <c r="B159" s="173" t="str">
        <f t="shared" ca="1" si="38"/>
        <v/>
      </c>
      <c r="C159" s="173"/>
      <c r="D159" s="173"/>
      <c r="E159" s="173"/>
      <c r="F159" s="173"/>
      <c r="G159" s="173"/>
      <c r="H159" s="177" t="str">
        <f t="shared" ca="1" si="39"/>
        <v/>
      </c>
      <c r="I159" s="177"/>
      <c r="J159" s="177"/>
      <c r="K159" s="177"/>
      <c r="L159" s="177"/>
      <c r="M159" s="177"/>
      <c r="N159" s="177"/>
      <c r="O159" s="177"/>
      <c r="P159" s="13">
        <f t="shared" si="34"/>
        <v>0</v>
      </c>
      <c r="Q159" s="8" t="str">
        <f t="shared" si="40"/>
        <v/>
      </c>
      <c r="R159" s="22">
        <v>154</v>
      </c>
      <c r="S159" s="14" t="str">
        <f ca="1">IF(LEFT(AG159,1)="G","",IF(LEFT(P159,1)="D","",IF(H159="","",COUNTIF($T$6:T159,T159))))</f>
        <v/>
      </c>
      <c r="T159" s="14" t="str">
        <f t="shared" ca="1" si="35"/>
        <v/>
      </c>
      <c r="U159" s="15" t="str">
        <f t="shared" ca="1" si="41"/>
        <v/>
      </c>
      <c r="V159" s="14">
        <f t="shared" si="36"/>
        <v>154</v>
      </c>
      <c r="W159" s="14" t="str">
        <f t="shared" ca="1" si="42"/>
        <v/>
      </c>
      <c r="X159" s="14" t="str">
        <f>IF(Home!J159=0,"",Home!J159)</f>
        <v/>
      </c>
      <c r="Y159" s="16" t="str">
        <f t="shared" ca="1" si="46"/>
        <v/>
      </c>
      <c r="Z159" s="16" t="str">
        <f t="shared" ca="1" si="46"/>
        <v/>
      </c>
      <c r="AA159" s="16" t="str">
        <f t="shared" ca="1" si="46"/>
        <v/>
      </c>
      <c r="AB159" s="16" t="str">
        <f t="shared" ca="1" si="46"/>
        <v/>
      </c>
      <c r="AC159" s="16" t="str">
        <f t="shared" ca="1" si="37"/>
        <v/>
      </c>
      <c r="AD159" s="14" t="str">
        <f t="shared" ca="1" si="43"/>
        <v/>
      </c>
      <c r="AE159" s="17" t="str">
        <f t="shared" ca="1" si="44"/>
        <v/>
      </c>
      <c r="AF159" s="18" t="str">
        <f t="shared" ca="1" si="45"/>
        <v/>
      </c>
      <c r="AG159" s="12"/>
      <c r="AH159" s="19"/>
    </row>
    <row r="160" spans="1:34" s="10" customFormat="1" ht="15" customHeight="1" x14ac:dyDescent="0.2">
      <c r="A160" s="10">
        <f t="shared" si="33"/>
        <v>155</v>
      </c>
      <c r="B160" s="173" t="str">
        <f t="shared" ca="1" si="38"/>
        <v/>
      </c>
      <c r="C160" s="173"/>
      <c r="D160" s="173"/>
      <c r="E160" s="173"/>
      <c r="F160" s="173"/>
      <c r="G160" s="173"/>
      <c r="H160" s="177" t="str">
        <f t="shared" ca="1" si="39"/>
        <v/>
      </c>
      <c r="I160" s="177"/>
      <c r="J160" s="177"/>
      <c r="K160" s="177"/>
      <c r="L160" s="177"/>
      <c r="M160" s="177"/>
      <c r="N160" s="177"/>
      <c r="O160" s="177"/>
      <c r="P160" s="13">
        <f t="shared" si="34"/>
        <v>0</v>
      </c>
      <c r="Q160" s="8" t="str">
        <f t="shared" si="40"/>
        <v/>
      </c>
      <c r="R160" s="22">
        <v>155</v>
      </c>
      <c r="S160" s="14" t="str">
        <f ca="1">IF(LEFT(AG160,1)="G","",IF(LEFT(P160,1)="D","",IF(H160="","",COUNTIF($T$6:T160,T160))))</f>
        <v/>
      </c>
      <c r="T160" s="14" t="str">
        <f t="shared" ca="1" si="35"/>
        <v/>
      </c>
      <c r="U160" s="15" t="str">
        <f t="shared" ca="1" si="41"/>
        <v/>
      </c>
      <c r="V160" s="14">
        <f t="shared" si="36"/>
        <v>155</v>
      </c>
      <c r="W160" s="14" t="str">
        <f t="shared" ca="1" si="42"/>
        <v/>
      </c>
      <c r="X160" s="14" t="str">
        <f>IF(Home!J160=0,"",Home!J160)</f>
        <v/>
      </c>
      <c r="Y160" s="16" t="str">
        <f t="shared" ca="1" si="46"/>
        <v/>
      </c>
      <c r="Z160" s="16" t="str">
        <f t="shared" ca="1" si="46"/>
        <v/>
      </c>
      <c r="AA160" s="16" t="str">
        <f t="shared" ca="1" si="46"/>
        <v/>
      </c>
      <c r="AB160" s="16" t="str">
        <f t="shared" ca="1" si="46"/>
        <v/>
      </c>
      <c r="AC160" s="16" t="str">
        <f t="shared" ca="1" si="37"/>
        <v/>
      </c>
      <c r="AD160" s="14" t="str">
        <f t="shared" ca="1" si="43"/>
        <v/>
      </c>
      <c r="AE160" s="17" t="str">
        <f t="shared" ca="1" si="44"/>
        <v/>
      </c>
      <c r="AF160" s="18" t="str">
        <f t="shared" ca="1" si="45"/>
        <v/>
      </c>
      <c r="AG160" s="12"/>
      <c r="AH160" s="19"/>
    </row>
    <row r="161" spans="1:34" s="10" customFormat="1" ht="15" customHeight="1" x14ac:dyDescent="0.2">
      <c r="A161" s="10">
        <f t="shared" si="33"/>
        <v>156</v>
      </c>
      <c r="B161" s="173" t="str">
        <f t="shared" ca="1" si="38"/>
        <v/>
      </c>
      <c r="C161" s="173"/>
      <c r="D161" s="173"/>
      <c r="E161" s="173"/>
      <c r="F161" s="173"/>
      <c r="G161" s="173"/>
      <c r="H161" s="177" t="str">
        <f t="shared" ca="1" si="39"/>
        <v/>
      </c>
      <c r="I161" s="177"/>
      <c r="J161" s="177"/>
      <c r="K161" s="177"/>
      <c r="L161" s="177"/>
      <c r="M161" s="177"/>
      <c r="N161" s="177"/>
      <c r="O161" s="177"/>
      <c r="P161" s="13">
        <f t="shared" si="34"/>
        <v>0</v>
      </c>
      <c r="Q161" s="8" t="str">
        <f t="shared" si="40"/>
        <v/>
      </c>
      <c r="R161" s="22">
        <v>156</v>
      </c>
      <c r="S161" s="14" t="str">
        <f ca="1">IF(LEFT(AG161,1)="G","",IF(LEFT(P161,1)="D","",IF(H161="","",COUNTIF($T$6:T161,T161))))</f>
        <v/>
      </c>
      <c r="T161" s="14" t="str">
        <f t="shared" ca="1" si="35"/>
        <v/>
      </c>
      <c r="U161" s="15" t="str">
        <f t="shared" ca="1" si="41"/>
        <v/>
      </c>
      <c r="V161" s="14">
        <f t="shared" si="36"/>
        <v>156</v>
      </c>
      <c r="W161" s="14" t="str">
        <f t="shared" ca="1" si="42"/>
        <v/>
      </c>
      <c r="X161" s="14" t="str">
        <f>IF(Home!J161=0,"",Home!J161)</f>
        <v/>
      </c>
      <c r="Y161" s="16" t="str">
        <f t="shared" ca="1" si="46"/>
        <v/>
      </c>
      <c r="Z161" s="16" t="str">
        <f t="shared" ca="1" si="46"/>
        <v/>
      </c>
      <c r="AA161" s="16" t="str">
        <f t="shared" ca="1" si="46"/>
        <v/>
      </c>
      <c r="AB161" s="16" t="str">
        <f t="shared" ca="1" si="46"/>
        <v/>
      </c>
      <c r="AC161" s="16" t="str">
        <f t="shared" ca="1" si="37"/>
        <v/>
      </c>
      <c r="AD161" s="14" t="str">
        <f t="shared" ca="1" si="43"/>
        <v/>
      </c>
      <c r="AE161" s="17" t="str">
        <f t="shared" ca="1" si="44"/>
        <v/>
      </c>
      <c r="AF161" s="18" t="str">
        <f t="shared" ca="1" si="45"/>
        <v/>
      </c>
      <c r="AG161" s="12"/>
      <c r="AH161" s="19"/>
    </row>
    <row r="162" spans="1:34" s="10" customFormat="1" ht="15" customHeight="1" x14ac:dyDescent="0.2">
      <c r="A162" s="10">
        <f t="shared" si="33"/>
        <v>157</v>
      </c>
      <c r="B162" s="173" t="str">
        <f t="shared" ca="1" si="38"/>
        <v/>
      </c>
      <c r="C162" s="173"/>
      <c r="D162" s="173"/>
      <c r="E162" s="173"/>
      <c r="F162" s="173"/>
      <c r="G162" s="173"/>
      <c r="H162" s="177" t="str">
        <f t="shared" ca="1" si="39"/>
        <v/>
      </c>
      <c r="I162" s="177"/>
      <c r="J162" s="177"/>
      <c r="K162" s="177"/>
      <c r="L162" s="177"/>
      <c r="M162" s="177"/>
      <c r="N162" s="177"/>
      <c r="O162" s="177"/>
      <c r="P162" s="13">
        <f t="shared" si="34"/>
        <v>0</v>
      </c>
      <c r="Q162" s="8" t="str">
        <f t="shared" si="40"/>
        <v/>
      </c>
      <c r="R162" s="22">
        <v>157</v>
      </c>
      <c r="S162" s="14" t="str">
        <f ca="1">IF(LEFT(AG162,1)="G","",IF(LEFT(P162,1)="D","",IF(H162="","",COUNTIF($T$6:T162,T162))))</f>
        <v/>
      </c>
      <c r="T162" s="14" t="str">
        <f t="shared" ca="1" si="35"/>
        <v/>
      </c>
      <c r="U162" s="15" t="str">
        <f t="shared" ca="1" si="41"/>
        <v/>
      </c>
      <c r="V162" s="14">
        <f t="shared" si="36"/>
        <v>157</v>
      </c>
      <c r="W162" s="14" t="str">
        <f t="shared" ca="1" si="42"/>
        <v/>
      </c>
      <c r="X162" s="14" t="str">
        <f>IF(Home!J162=0,"",Home!J162)</f>
        <v/>
      </c>
      <c r="Y162" s="16" t="str">
        <f t="shared" ca="1" si="46"/>
        <v/>
      </c>
      <c r="Z162" s="16" t="str">
        <f t="shared" ca="1" si="46"/>
        <v/>
      </c>
      <c r="AA162" s="16" t="str">
        <f t="shared" ca="1" si="46"/>
        <v/>
      </c>
      <c r="AB162" s="16" t="str">
        <f t="shared" ca="1" si="46"/>
        <v/>
      </c>
      <c r="AC162" s="16" t="str">
        <f t="shared" ca="1" si="37"/>
        <v/>
      </c>
      <c r="AD162" s="14" t="str">
        <f t="shared" ca="1" si="43"/>
        <v/>
      </c>
      <c r="AE162" s="17" t="str">
        <f t="shared" ca="1" si="44"/>
        <v/>
      </c>
      <c r="AF162" s="18" t="str">
        <f t="shared" ca="1" si="45"/>
        <v/>
      </c>
      <c r="AG162" s="12"/>
      <c r="AH162" s="19"/>
    </row>
    <row r="163" spans="1:34" s="10" customFormat="1" ht="15" customHeight="1" x14ac:dyDescent="0.2">
      <c r="A163" s="10">
        <f t="shared" si="33"/>
        <v>158</v>
      </c>
      <c r="B163" s="173" t="str">
        <f t="shared" ca="1" si="38"/>
        <v/>
      </c>
      <c r="C163" s="173"/>
      <c r="D163" s="173"/>
      <c r="E163" s="173"/>
      <c r="F163" s="173"/>
      <c r="G163" s="173"/>
      <c r="H163" s="177" t="str">
        <f t="shared" ca="1" si="39"/>
        <v/>
      </c>
      <c r="I163" s="177"/>
      <c r="J163" s="177"/>
      <c r="K163" s="177"/>
      <c r="L163" s="177"/>
      <c r="M163" s="177"/>
      <c r="N163" s="177"/>
      <c r="O163" s="177"/>
      <c r="P163" s="13">
        <f t="shared" si="34"/>
        <v>0</v>
      </c>
      <c r="Q163" s="8" t="str">
        <f t="shared" si="40"/>
        <v/>
      </c>
      <c r="R163" s="22">
        <v>158</v>
      </c>
      <c r="S163" s="14" t="str">
        <f ca="1">IF(LEFT(AG163,1)="G","",IF(LEFT(P163,1)="D","",IF(H163="","",COUNTIF($T$6:T163,T163))))</f>
        <v/>
      </c>
      <c r="T163" s="14" t="str">
        <f t="shared" ca="1" si="35"/>
        <v/>
      </c>
      <c r="U163" s="15" t="str">
        <f t="shared" ca="1" si="41"/>
        <v/>
      </c>
      <c r="V163" s="14">
        <f t="shared" si="36"/>
        <v>158</v>
      </c>
      <c r="W163" s="14" t="str">
        <f t="shared" ca="1" si="42"/>
        <v/>
      </c>
      <c r="X163" s="14" t="str">
        <f>IF(Home!J163=0,"",Home!J163)</f>
        <v/>
      </c>
      <c r="Y163" s="16" t="str">
        <f t="shared" ca="1" si="46"/>
        <v/>
      </c>
      <c r="Z163" s="16" t="str">
        <f t="shared" ca="1" si="46"/>
        <v/>
      </c>
      <c r="AA163" s="16" t="str">
        <f t="shared" ca="1" si="46"/>
        <v/>
      </c>
      <c r="AB163" s="16" t="str">
        <f t="shared" ca="1" si="46"/>
        <v/>
      </c>
      <c r="AC163" s="16" t="str">
        <f t="shared" ca="1" si="37"/>
        <v/>
      </c>
      <c r="AD163" s="14" t="str">
        <f t="shared" ca="1" si="43"/>
        <v/>
      </c>
      <c r="AE163" s="17" t="str">
        <f t="shared" ca="1" si="44"/>
        <v/>
      </c>
      <c r="AF163" s="18" t="str">
        <f t="shared" ca="1" si="45"/>
        <v/>
      </c>
      <c r="AG163" s="12"/>
      <c r="AH163" s="19"/>
    </row>
    <row r="164" spans="1:34" s="10" customFormat="1" ht="15" customHeight="1" x14ac:dyDescent="0.2">
      <c r="A164" s="10">
        <f t="shared" si="33"/>
        <v>159</v>
      </c>
      <c r="B164" s="173" t="str">
        <f t="shared" ca="1" si="38"/>
        <v/>
      </c>
      <c r="C164" s="173"/>
      <c r="D164" s="173"/>
      <c r="E164" s="173"/>
      <c r="F164" s="173"/>
      <c r="G164" s="173"/>
      <c r="H164" s="177" t="str">
        <f t="shared" ca="1" si="39"/>
        <v/>
      </c>
      <c r="I164" s="177"/>
      <c r="J164" s="177"/>
      <c r="K164" s="177"/>
      <c r="L164" s="177"/>
      <c r="M164" s="177"/>
      <c r="N164" s="177"/>
      <c r="O164" s="177"/>
      <c r="P164" s="13">
        <f t="shared" si="34"/>
        <v>0</v>
      </c>
      <c r="Q164" s="8" t="str">
        <f t="shared" si="40"/>
        <v/>
      </c>
      <c r="R164" s="22">
        <v>159</v>
      </c>
      <c r="S164" s="14" t="str">
        <f ca="1">IF(LEFT(AG164,1)="G","",IF(LEFT(P164,1)="D","",IF(H164="","",COUNTIF($T$6:T164,T164))))</f>
        <v/>
      </c>
      <c r="T164" s="14" t="str">
        <f t="shared" ca="1" si="35"/>
        <v/>
      </c>
      <c r="U164" s="15" t="str">
        <f t="shared" ca="1" si="41"/>
        <v/>
      </c>
      <c r="V164" s="14">
        <f t="shared" si="36"/>
        <v>159</v>
      </c>
      <c r="W164" s="14" t="str">
        <f t="shared" ca="1" si="42"/>
        <v/>
      </c>
      <c r="X164" s="14" t="str">
        <f>IF(Home!J164=0,"",Home!J164)</f>
        <v/>
      </c>
      <c r="Y164" s="16" t="str">
        <f t="shared" ca="1" si="46"/>
        <v/>
      </c>
      <c r="Z164" s="16" t="str">
        <f t="shared" ca="1" si="46"/>
        <v/>
      </c>
      <c r="AA164" s="16" t="str">
        <f t="shared" ca="1" si="46"/>
        <v/>
      </c>
      <c r="AB164" s="16" t="str">
        <f t="shared" ca="1" si="46"/>
        <v/>
      </c>
      <c r="AC164" s="16" t="str">
        <f t="shared" ca="1" si="37"/>
        <v/>
      </c>
      <c r="AD164" s="14" t="str">
        <f t="shared" ca="1" si="43"/>
        <v/>
      </c>
      <c r="AE164" s="17" t="str">
        <f t="shared" ca="1" si="44"/>
        <v/>
      </c>
      <c r="AF164" s="18" t="str">
        <f t="shared" ca="1" si="45"/>
        <v/>
      </c>
      <c r="AG164" s="12"/>
      <c r="AH164" s="19"/>
    </row>
    <row r="165" spans="1:34" s="10" customFormat="1" ht="15" customHeight="1" x14ac:dyDescent="0.2">
      <c r="A165" s="10">
        <f t="shared" si="33"/>
        <v>160</v>
      </c>
      <c r="B165" s="173" t="str">
        <f t="shared" ca="1" si="38"/>
        <v/>
      </c>
      <c r="C165" s="173"/>
      <c r="D165" s="173"/>
      <c r="E165" s="173"/>
      <c r="F165" s="173"/>
      <c r="G165" s="173"/>
      <c r="H165" s="177" t="str">
        <f t="shared" ca="1" si="39"/>
        <v/>
      </c>
      <c r="I165" s="177"/>
      <c r="J165" s="177"/>
      <c r="K165" s="177"/>
      <c r="L165" s="177"/>
      <c r="M165" s="177"/>
      <c r="N165" s="177"/>
      <c r="O165" s="177"/>
      <c r="P165" s="13">
        <f t="shared" si="34"/>
        <v>0</v>
      </c>
      <c r="Q165" s="8" t="str">
        <f t="shared" si="40"/>
        <v/>
      </c>
      <c r="R165" s="22">
        <v>160</v>
      </c>
      <c r="S165" s="14" t="str">
        <f ca="1">IF(LEFT(AG165,1)="G","",IF(LEFT(P165,1)="D","",IF(H165="","",COUNTIF($T$6:T165,T165))))</f>
        <v/>
      </c>
      <c r="T165" s="14" t="str">
        <f t="shared" ca="1" si="35"/>
        <v/>
      </c>
      <c r="U165" s="15" t="str">
        <f t="shared" ca="1" si="41"/>
        <v/>
      </c>
      <c r="V165" s="14">
        <f t="shared" si="36"/>
        <v>160</v>
      </c>
      <c r="W165" s="14" t="str">
        <f t="shared" ca="1" si="42"/>
        <v/>
      </c>
      <c r="X165" s="14" t="str">
        <f>IF(Home!J165=0,"",Home!J165)</f>
        <v/>
      </c>
      <c r="Y165" s="16" t="str">
        <f t="shared" ca="1" si="46"/>
        <v/>
      </c>
      <c r="Z165" s="16" t="str">
        <f t="shared" ca="1" si="46"/>
        <v/>
      </c>
      <c r="AA165" s="16" t="str">
        <f t="shared" ca="1" si="46"/>
        <v/>
      </c>
      <c r="AB165" s="16" t="str">
        <f t="shared" ca="1" si="46"/>
        <v/>
      </c>
      <c r="AC165" s="16" t="str">
        <f t="shared" ca="1" si="37"/>
        <v/>
      </c>
      <c r="AD165" s="14" t="str">
        <f t="shared" ca="1" si="43"/>
        <v/>
      </c>
      <c r="AE165" s="17" t="str">
        <f t="shared" ca="1" si="44"/>
        <v/>
      </c>
      <c r="AF165" s="18" t="str">
        <f t="shared" ca="1" si="45"/>
        <v/>
      </c>
      <c r="AG165" s="12"/>
      <c r="AH165" s="19"/>
    </row>
    <row r="166" spans="1:34" s="10" customFormat="1" ht="15" customHeight="1" x14ac:dyDescent="0.2">
      <c r="A166" s="10">
        <f t="shared" si="33"/>
        <v>161</v>
      </c>
      <c r="B166" s="173" t="str">
        <f t="shared" ca="1" si="38"/>
        <v/>
      </c>
      <c r="C166" s="173"/>
      <c r="D166" s="173"/>
      <c r="E166" s="173"/>
      <c r="F166" s="173"/>
      <c r="G166" s="173"/>
      <c r="H166" s="177" t="str">
        <f t="shared" ca="1" si="39"/>
        <v/>
      </c>
      <c r="I166" s="177"/>
      <c r="J166" s="177"/>
      <c r="K166" s="177"/>
      <c r="L166" s="177"/>
      <c r="M166" s="177"/>
      <c r="N166" s="177"/>
      <c r="O166" s="177"/>
      <c r="P166" s="13">
        <f t="shared" si="34"/>
        <v>0</v>
      </c>
      <c r="Q166" s="8" t="str">
        <f t="shared" si="40"/>
        <v/>
      </c>
      <c r="R166" s="22">
        <v>161</v>
      </c>
      <c r="S166" s="14" t="str">
        <f ca="1">IF(LEFT(AG166,1)="G","",IF(LEFT(P166,1)="D","",IF(H166="","",COUNTIF($T$6:T166,T166))))</f>
        <v/>
      </c>
      <c r="T166" s="14" t="str">
        <f t="shared" ca="1" si="35"/>
        <v/>
      </c>
      <c r="U166" s="15" t="str">
        <f t="shared" ca="1" si="41"/>
        <v/>
      </c>
      <c r="V166" s="14">
        <f t="shared" si="36"/>
        <v>161</v>
      </c>
      <c r="W166" s="14" t="str">
        <f t="shared" ca="1" si="42"/>
        <v/>
      </c>
      <c r="X166" s="14" t="str">
        <f>IF(Home!J166=0,"",Home!J166)</f>
        <v/>
      </c>
      <c r="Y166" s="16" t="str">
        <f t="shared" ref="Y166:AB185" ca="1" si="47">IFERROR(VLOOKUP(CONCATENATE($X166,Y$5),$U$6:$V$255,2,0),"")</f>
        <v/>
      </c>
      <c r="Z166" s="16" t="str">
        <f t="shared" ca="1" si="47"/>
        <v/>
      </c>
      <c r="AA166" s="16" t="str">
        <f t="shared" ca="1" si="47"/>
        <v/>
      </c>
      <c r="AB166" s="16" t="str">
        <f t="shared" ca="1" si="47"/>
        <v/>
      </c>
      <c r="AC166" s="16" t="str">
        <f t="shared" ca="1" si="37"/>
        <v/>
      </c>
      <c r="AD166" s="14" t="str">
        <f t="shared" ca="1" si="43"/>
        <v/>
      </c>
      <c r="AE166" s="17" t="str">
        <f t="shared" ca="1" si="44"/>
        <v/>
      </c>
      <c r="AF166" s="18" t="str">
        <f t="shared" ca="1" si="45"/>
        <v/>
      </c>
      <c r="AG166" s="12"/>
      <c r="AH166" s="19"/>
    </row>
    <row r="167" spans="1:34" s="10" customFormat="1" ht="15" customHeight="1" x14ac:dyDescent="0.2">
      <c r="A167" s="10">
        <f t="shared" si="33"/>
        <v>162</v>
      </c>
      <c r="B167" s="173" t="str">
        <f t="shared" ca="1" si="38"/>
        <v/>
      </c>
      <c r="C167" s="173"/>
      <c r="D167" s="173"/>
      <c r="E167" s="173"/>
      <c r="F167" s="173"/>
      <c r="G167" s="173"/>
      <c r="H167" s="177" t="str">
        <f t="shared" ca="1" si="39"/>
        <v/>
      </c>
      <c r="I167" s="177"/>
      <c r="J167" s="177"/>
      <c r="K167" s="177"/>
      <c r="L167" s="177"/>
      <c r="M167" s="177"/>
      <c r="N167" s="177"/>
      <c r="O167" s="177"/>
      <c r="P167" s="13">
        <f t="shared" si="34"/>
        <v>0</v>
      </c>
      <c r="Q167" s="8" t="str">
        <f t="shared" si="40"/>
        <v/>
      </c>
      <c r="R167" s="22">
        <v>162</v>
      </c>
      <c r="S167" s="14" t="str">
        <f ca="1">IF(LEFT(AG167,1)="G","",IF(LEFT(P167,1)="D","",IF(H167="","",COUNTIF($T$6:T167,T167))))</f>
        <v/>
      </c>
      <c r="T167" s="14" t="str">
        <f t="shared" ca="1" si="35"/>
        <v/>
      </c>
      <c r="U167" s="15" t="str">
        <f t="shared" ca="1" si="41"/>
        <v/>
      </c>
      <c r="V167" s="14">
        <f t="shared" si="36"/>
        <v>162</v>
      </c>
      <c r="W167" s="14" t="str">
        <f t="shared" ca="1" si="42"/>
        <v/>
      </c>
      <c r="X167" s="14" t="str">
        <f>IF(Home!J167=0,"",Home!J167)</f>
        <v/>
      </c>
      <c r="Y167" s="16" t="str">
        <f t="shared" ca="1" si="47"/>
        <v/>
      </c>
      <c r="Z167" s="16" t="str">
        <f t="shared" ca="1" si="47"/>
        <v/>
      </c>
      <c r="AA167" s="16" t="str">
        <f t="shared" ca="1" si="47"/>
        <v/>
      </c>
      <c r="AB167" s="16" t="str">
        <f t="shared" ca="1" si="47"/>
        <v/>
      </c>
      <c r="AC167" s="16" t="str">
        <f t="shared" ca="1" si="37"/>
        <v/>
      </c>
      <c r="AD167" s="14" t="str">
        <f t="shared" ca="1" si="43"/>
        <v/>
      </c>
      <c r="AE167" s="17" t="str">
        <f t="shared" ca="1" si="44"/>
        <v/>
      </c>
      <c r="AF167" s="18" t="str">
        <f t="shared" ca="1" si="45"/>
        <v/>
      </c>
      <c r="AG167" s="12"/>
      <c r="AH167" s="19"/>
    </row>
    <row r="168" spans="1:34" s="10" customFormat="1" ht="15" customHeight="1" x14ac:dyDescent="0.2">
      <c r="A168" s="10">
        <f t="shared" si="33"/>
        <v>163</v>
      </c>
      <c r="B168" s="173" t="str">
        <f t="shared" ca="1" si="38"/>
        <v/>
      </c>
      <c r="C168" s="173"/>
      <c r="D168" s="173"/>
      <c r="E168" s="173"/>
      <c r="F168" s="173"/>
      <c r="G168" s="173"/>
      <c r="H168" s="177" t="str">
        <f t="shared" ca="1" si="39"/>
        <v/>
      </c>
      <c r="I168" s="177"/>
      <c r="J168" s="177"/>
      <c r="K168" s="177"/>
      <c r="L168" s="177"/>
      <c r="M168" s="177"/>
      <c r="N168" s="177"/>
      <c r="O168" s="177"/>
      <c r="P168" s="13">
        <f t="shared" si="34"/>
        <v>0</v>
      </c>
      <c r="Q168" s="8" t="str">
        <f t="shared" si="40"/>
        <v/>
      </c>
      <c r="R168" s="22">
        <v>163</v>
      </c>
      <c r="S168" s="14" t="str">
        <f ca="1">IF(LEFT(AG168,1)="G","",IF(LEFT(P168,1)="D","",IF(H168="","",COUNTIF($T$6:T168,T168))))</f>
        <v/>
      </c>
      <c r="T168" s="14" t="str">
        <f t="shared" ca="1" si="35"/>
        <v/>
      </c>
      <c r="U168" s="15" t="str">
        <f t="shared" ca="1" si="41"/>
        <v/>
      </c>
      <c r="V168" s="14">
        <f t="shared" si="36"/>
        <v>163</v>
      </c>
      <c r="W168" s="14" t="str">
        <f t="shared" ca="1" si="42"/>
        <v/>
      </c>
      <c r="X168" s="14" t="str">
        <f>IF(Home!J168=0,"",Home!J168)</f>
        <v/>
      </c>
      <c r="Y168" s="16" t="str">
        <f t="shared" ca="1" si="47"/>
        <v/>
      </c>
      <c r="Z168" s="16" t="str">
        <f t="shared" ca="1" si="47"/>
        <v/>
      </c>
      <c r="AA168" s="16" t="str">
        <f t="shared" ca="1" si="47"/>
        <v/>
      </c>
      <c r="AB168" s="16" t="str">
        <f t="shared" ca="1" si="47"/>
        <v/>
      </c>
      <c r="AC168" s="16" t="str">
        <f t="shared" ca="1" si="37"/>
        <v/>
      </c>
      <c r="AD168" s="14" t="str">
        <f t="shared" ca="1" si="43"/>
        <v/>
      </c>
      <c r="AE168" s="17" t="str">
        <f t="shared" ca="1" si="44"/>
        <v/>
      </c>
      <c r="AF168" s="18" t="str">
        <f t="shared" ca="1" si="45"/>
        <v/>
      </c>
      <c r="AG168" s="12"/>
      <c r="AH168" s="19"/>
    </row>
    <row r="169" spans="1:34" s="10" customFormat="1" ht="15" customHeight="1" x14ac:dyDescent="0.2">
      <c r="A169" s="10">
        <f t="shared" si="33"/>
        <v>164</v>
      </c>
      <c r="B169" s="173" t="str">
        <f t="shared" ca="1" si="38"/>
        <v/>
      </c>
      <c r="C169" s="173"/>
      <c r="D169" s="173"/>
      <c r="E169" s="173"/>
      <c r="F169" s="173"/>
      <c r="G169" s="173"/>
      <c r="H169" s="177" t="str">
        <f t="shared" ca="1" si="39"/>
        <v/>
      </c>
      <c r="I169" s="177"/>
      <c r="J169" s="177"/>
      <c r="K169" s="177"/>
      <c r="L169" s="177"/>
      <c r="M169" s="177"/>
      <c r="N169" s="177"/>
      <c r="O169" s="177"/>
      <c r="P169" s="13">
        <f t="shared" si="34"/>
        <v>0</v>
      </c>
      <c r="Q169" s="8" t="str">
        <f t="shared" si="40"/>
        <v/>
      </c>
      <c r="R169" s="22">
        <v>164</v>
      </c>
      <c r="S169" s="14" t="str">
        <f ca="1">IF(LEFT(AG169,1)="G","",IF(LEFT(P169,1)="D","",IF(H169="","",COUNTIF($T$6:T169,T169))))</f>
        <v/>
      </c>
      <c r="T169" s="14" t="str">
        <f t="shared" ca="1" si="35"/>
        <v/>
      </c>
      <c r="U169" s="15" t="str">
        <f t="shared" ca="1" si="41"/>
        <v/>
      </c>
      <c r="V169" s="14">
        <f t="shared" si="36"/>
        <v>164</v>
      </c>
      <c r="W169" s="14" t="str">
        <f t="shared" ca="1" si="42"/>
        <v/>
      </c>
      <c r="X169" s="14" t="str">
        <f>IF(Home!J169=0,"",Home!J169)</f>
        <v/>
      </c>
      <c r="Y169" s="16" t="str">
        <f t="shared" ca="1" si="47"/>
        <v/>
      </c>
      <c r="Z169" s="16" t="str">
        <f t="shared" ca="1" si="47"/>
        <v/>
      </c>
      <c r="AA169" s="16" t="str">
        <f t="shared" ca="1" si="47"/>
        <v/>
      </c>
      <c r="AB169" s="16" t="str">
        <f t="shared" ca="1" si="47"/>
        <v/>
      </c>
      <c r="AC169" s="16" t="str">
        <f t="shared" ca="1" si="37"/>
        <v/>
      </c>
      <c r="AD169" s="14" t="str">
        <f t="shared" ca="1" si="43"/>
        <v/>
      </c>
      <c r="AE169" s="17" t="str">
        <f t="shared" ca="1" si="44"/>
        <v/>
      </c>
      <c r="AF169" s="18" t="str">
        <f t="shared" ca="1" si="45"/>
        <v/>
      </c>
      <c r="AG169" s="12"/>
      <c r="AH169" s="19"/>
    </row>
    <row r="170" spans="1:34" s="10" customFormat="1" ht="15" customHeight="1" x14ac:dyDescent="0.2">
      <c r="A170" s="10">
        <f t="shared" si="33"/>
        <v>165</v>
      </c>
      <c r="B170" s="173" t="str">
        <f t="shared" ca="1" si="38"/>
        <v/>
      </c>
      <c r="C170" s="173"/>
      <c r="D170" s="173"/>
      <c r="E170" s="173"/>
      <c r="F170" s="173"/>
      <c r="G170" s="173"/>
      <c r="H170" s="177" t="str">
        <f t="shared" ca="1" si="39"/>
        <v/>
      </c>
      <c r="I170" s="177"/>
      <c r="J170" s="177"/>
      <c r="K170" s="177"/>
      <c r="L170" s="177"/>
      <c r="M170" s="177"/>
      <c r="N170" s="177"/>
      <c r="O170" s="177"/>
      <c r="P170" s="13">
        <f t="shared" si="34"/>
        <v>0</v>
      </c>
      <c r="Q170" s="8" t="str">
        <f t="shared" si="40"/>
        <v/>
      </c>
      <c r="R170" s="22">
        <v>165</v>
      </c>
      <c r="S170" s="14" t="str">
        <f ca="1">IF(LEFT(AG170,1)="G","",IF(LEFT(P170,1)="D","",IF(H170="","",COUNTIF($T$6:T170,T170))))</f>
        <v/>
      </c>
      <c r="T170" s="14" t="str">
        <f t="shared" ca="1" si="35"/>
        <v/>
      </c>
      <c r="U170" s="15" t="str">
        <f t="shared" ca="1" si="41"/>
        <v/>
      </c>
      <c r="V170" s="14">
        <f t="shared" si="36"/>
        <v>165</v>
      </c>
      <c r="W170" s="14" t="str">
        <f t="shared" ca="1" si="42"/>
        <v/>
      </c>
      <c r="X170" s="14" t="str">
        <f>IF(Home!J170=0,"",Home!J170)</f>
        <v/>
      </c>
      <c r="Y170" s="16" t="str">
        <f t="shared" ca="1" si="47"/>
        <v/>
      </c>
      <c r="Z170" s="16" t="str">
        <f t="shared" ca="1" si="47"/>
        <v/>
      </c>
      <c r="AA170" s="16" t="str">
        <f t="shared" ca="1" si="47"/>
        <v/>
      </c>
      <c r="AB170" s="16" t="str">
        <f t="shared" ca="1" si="47"/>
        <v/>
      </c>
      <c r="AC170" s="16" t="str">
        <f t="shared" ca="1" si="37"/>
        <v/>
      </c>
      <c r="AD170" s="14" t="str">
        <f t="shared" ca="1" si="43"/>
        <v/>
      </c>
      <c r="AE170" s="17" t="str">
        <f t="shared" ca="1" si="44"/>
        <v/>
      </c>
      <c r="AF170" s="18" t="str">
        <f t="shared" ca="1" si="45"/>
        <v/>
      </c>
      <c r="AG170" s="12"/>
      <c r="AH170" s="19"/>
    </row>
    <row r="171" spans="1:34" s="10" customFormat="1" ht="15" customHeight="1" x14ac:dyDescent="0.2">
      <c r="A171" s="10">
        <f t="shared" si="33"/>
        <v>166</v>
      </c>
      <c r="B171" s="173" t="str">
        <f t="shared" ca="1" si="38"/>
        <v/>
      </c>
      <c r="C171" s="173"/>
      <c r="D171" s="173"/>
      <c r="E171" s="173"/>
      <c r="F171" s="173"/>
      <c r="G171" s="173"/>
      <c r="H171" s="177" t="str">
        <f t="shared" ca="1" si="39"/>
        <v/>
      </c>
      <c r="I171" s="177"/>
      <c r="J171" s="177"/>
      <c r="K171" s="177"/>
      <c r="L171" s="177"/>
      <c r="M171" s="177"/>
      <c r="N171" s="177"/>
      <c r="O171" s="177"/>
      <c r="P171" s="13">
        <f t="shared" si="34"/>
        <v>0</v>
      </c>
      <c r="Q171" s="8" t="str">
        <f t="shared" si="40"/>
        <v/>
      </c>
      <c r="R171" s="22">
        <v>166</v>
      </c>
      <c r="S171" s="14" t="str">
        <f ca="1">IF(LEFT(AG171,1)="G","",IF(LEFT(P171,1)="D","",IF(H171="","",COUNTIF($T$6:T171,T171))))</f>
        <v/>
      </c>
      <c r="T171" s="14" t="str">
        <f t="shared" ca="1" si="35"/>
        <v/>
      </c>
      <c r="U171" s="15" t="str">
        <f t="shared" ca="1" si="41"/>
        <v/>
      </c>
      <c r="V171" s="14">
        <f t="shared" si="36"/>
        <v>166</v>
      </c>
      <c r="W171" s="14" t="str">
        <f t="shared" ca="1" si="42"/>
        <v/>
      </c>
      <c r="X171" s="14" t="str">
        <f>IF(Home!J171=0,"",Home!J171)</f>
        <v/>
      </c>
      <c r="Y171" s="16" t="str">
        <f t="shared" ca="1" si="47"/>
        <v/>
      </c>
      <c r="Z171" s="16" t="str">
        <f t="shared" ca="1" si="47"/>
        <v/>
      </c>
      <c r="AA171" s="16" t="str">
        <f t="shared" ca="1" si="47"/>
        <v/>
      </c>
      <c r="AB171" s="16" t="str">
        <f t="shared" ca="1" si="47"/>
        <v/>
      </c>
      <c r="AC171" s="16" t="str">
        <f t="shared" ca="1" si="37"/>
        <v/>
      </c>
      <c r="AD171" s="14" t="str">
        <f t="shared" ca="1" si="43"/>
        <v/>
      </c>
      <c r="AE171" s="17" t="str">
        <f t="shared" ca="1" si="44"/>
        <v/>
      </c>
      <c r="AF171" s="18" t="str">
        <f t="shared" ca="1" si="45"/>
        <v/>
      </c>
      <c r="AG171" s="12"/>
      <c r="AH171" s="19"/>
    </row>
    <row r="172" spans="1:34" s="10" customFormat="1" ht="15" customHeight="1" x14ac:dyDescent="0.2">
      <c r="A172" s="10">
        <f t="shared" si="33"/>
        <v>167</v>
      </c>
      <c r="B172" s="173" t="str">
        <f t="shared" ca="1" si="38"/>
        <v/>
      </c>
      <c r="C172" s="173"/>
      <c r="D172" s="173"/>
      <c r="E172" s="173"/>
      <c r="F172" s="173"/>
      <c r="G172" s="173"/>
      <c r="H172" s="177" t="str">
        <f t="shared" ca="1" si="39"/>
        <v/>
      </c>
      <c r="I172" s="177"/>
      <c r="J172" s="177"/>
      <c r="K172" s="177"/>
      <c r="L172" s="177"/>
      <c r="M172" s="177"/>
      <c r="N172" s="177"/>
      <c r="O172" s="177"/>
      <c r="P172" s="13">
        <f t="shared" si="34"/>
        <v>0</v>
      </c>
      <c r="Q172" s="8" t="str">
        <f t="shared" si="40"/>
        <v/>
      </c>
      <c r="R172" s="22">
        <v>167</v>
      </c>
      <c r="S172" s="14" t="str">
        <f ca="1">IF(LEFT(AG172,1)="G","",IF(LEFT(P172,1)="D","",IF(H172="","",COUNTIF($T$6:T172,T172))))</f>
        <v/>
      </c>
      <c r="T172" s="14" t="str">
        <f t="shared" ca="1" si="35"/>
        <v/>
      </c>
      <c r="U172" s="15" t="str">
        <f t="shared" ca="1" si="41"/>
        <v/>
      </c>
      <c r="V172" s="14">
        <f t="shared" si="36"/>
        <v>167</v>
      </c>
      <c r="W172" s="14" t="str">
        <f t="shared" ca="1" si="42"/>
        <v/>
      </c>
      <c r="X172" s="14" t="str">
        <f>IF(Home!J172=0,"",Home!J172)</f>
        <v/>
      </c>
      <c r="Y172" s="16" t="str">
        <f t="shared" ca="1" si="47"/>
        <v/>
      </c>
      <c r="Z172" s="16" t="str">
        <f t="shared" ca="1" si="47"/>
        <v/>
      </c>
      <c r="AA172" s="16" t="str">
        <f t="shared" ca="1" si="47"/>
        <v/>
      </c>
      <c r="AB172" s="16" t="str">
        <f t="shared" ca="1" si="47"/>
        <v/>
      </c>
      <c r="AC172" s="16" t="str">
        <f t="shared" ca="1" si="37"/>
        <v/>
      </c>
      <c r="AD172" s="14" t="str">
        <f t="shared" ca="1" si="43"/>
        <v/>
      </c>
      <c r="AE172" s="17" t="str">
        <f t="shared" ca="1" si="44"/>
        <v/>
      </c>
      <c r="AF172" s="18" t="str">
        <f t="shared" ca="1" si="45"/>
        <v/>
      </c>
      <c r="AG172" s="12"/>
      <c r="AH172" s="19"/>
    </row>
    <row r="173" spans="1:34" s="10" customFormat="1" ht="15" customHeight="1" x14ac:dyDescent="0.2">
      <c r="A173" s="10">
        <f t="shared" si="33"/>
        <v>168</v>
      </c>
      <c r="B173" s="173" t="str">
        <f t="shared" ca="1" si="38"/>
        <v/>
      </c>
      <c r="C173" s="173"/>
      <c r="D173" s="173"/>
      <c r="E173" s="173"/>
      <c r="F173" s="173"/>
      <c r="G173" s="173"/>
      <c r="H173" s="177" t="str">
        <f t="shared" ca="1" si="39"/>
        <v/>
      </c>
      <c r="I173" s="177"/>
      <c r="J173" s="177"/>
      <c r="K173" s="177"/>
      <c r="L173" s="177"/>
      <c r="M173" s="177"/>
      <c r="N173" s="177"/>
      <c r="O173" s="177"/>
      <c r="P173" s="13">
        <f t="shared" si="34"/>
        <v>0</v>
      </c>
      <c r="Q173" s="8" t="str">
        <f t="shared" si="40"/>
        <v/>
      </c>
      <c r="R173" s="22">
        <v>168</v>
      </c>
      <c r="S173" s="14" t="str">
        <f ca="1">IF(LEFT(AG173,1)="G","",IF(LEFT(P173,1)="D","",IF(H173="","",COUNTIF($T$6:T173,T173))))</f>
        <v/>
      </c>
      <c r="T173" s="14" t="str">
        <f t="shared" ca="1" si="35"/>
        <v/>
      </c>
      <c r="U173" s="15" t="str">
        <f t="shared" ca="1" si="41"/>
        <v/>
      </c>
      <c r="V173" s="14">
        <f t="shared" si="36"/>
        <v>168</v>
      </c>
      <c r="W173" s="14" t="str">
        <f t="shared" ca="1" si="42"/>
        <v/>
      </c>
      <c r="X173" s="14" t="str">
        <f>IF(Home!J173=0,"",Home!J173)</f>
        <v/>
      </c>
      <c r="Y173" s="16" t="str">
        <f t="shared" ca="1" si="47"/>
        <v/>
      </c>
      <c r="Z173" s="16" t="str">
        <f t="shared" ca="1" si="47"/>
        <v/>
      </c>
      <c r="AA173" s="16" t="str">
        <f t="shared" ca="1" si="47"/>
        <v/>
      </c>
      <c r="AB173" s="16" t="str">
        <f t="shared" ca="1" si="47"/>
        <v/>
      </c>
      <c r="AC173" s="16" t="str">
        <f t="shared" ca="1" si="37"/>
        <v/>
      </c>
      <c r="AD173" s="14" t="str">
        <f t="shared" ca="1" si="43"/>
        <v/>
      </c>
      <c r="AE173" s="17" t="str">
        <f t="shared" ca="1" si="44"/>
        <v/>
      </c>
      <c r="AF173" s="18" t="str">
        <f t="shared" ca="1" si="45"/>
        <v/>
      </c>
      <c r="AG173" s="12"/>
      <c r="AH173" s="19"/>
    </row>
    <row r="174" spans="1:34" s="10" customFormat="1" ht="15" customHeight="1" x14ac:dyDescent="0.2">
      <c r="A174" s="10">
        <f t="shared" si="33"/>
        <v>169</v>
      </c>
      <c r="B174" s="173" t="str">
        <f t="shared" ca="1" si="38"/>
        <v/>
      </c>
      <c r="C174" s="173"/>
      <c r="D174" s="173"/>
      <c r="E174" s="173"/>
      <c r="F174" s="173"/>
      <c r="G174" s="173"/>
      <c r="H174" s="177" t="str">
        <f t="shared" ca="1" si="39"/>
        <v/>
      </c>
      <c r="I174" s="177"/>
      <c r="J174" s="177"/>
      <c r="K174" s="177"/>
      <c r="L174" s="177"/>
      <c r="M174" s="177"/>
      <c r="N174" s="177"/>
      <c r="O174" s="177"/>
      <c r="P174" s="13">
        <f t="shared" si="34"/>
        <v>0</v>
      </c>
      <c r="Q174" s="8" t="str">
        <f t="shared" si="40"/>
        <v/>
      </c>
      <c r="R174" s="22">
        <v>169</v>
      </c>
      <c r="S174" s="14" t="str">
        <f ca="1">IF(LEFT(AG174,1)="G","",IF(LEFT(P174,1)="D","",IF(H174="","",COUNTIF($T$6:T174,T174))))</f>
        <v/>
      </c>
      <c r="T174" s="14" t="str">
        <f t="shared" ca="1" si="35"/>
        <v/>
      </c>
      <c r="U174" s="15" t="str">
        <f t="shared" ca="1" si="41"/>
        <v/>
      </c>
      <c r="V174" s="14">
        <f t="shared" si="36"/>
        <v>169</v>
      </c>
      <c r="W174" s="14" t="str">
        <f t="shared" ca="1" si="42"/>
        <v/>
      </c>
      <c r="X174" s="14" t="str">
        <f>IF(Home!J174=0,"",Home!J174)</f>
        <v/>
      </c>
      <c r="Y174" s="16" t="str">
        <f t="shared" ca="1" si="47"/>
        <v/>
      </c>
      <c r="Z174" s="16" t="str">
        <f t="shared" ca="1" si="47"/>
        <v/>
      </c>
      <c r="AA174" s="16" t="str">
        <f t="shared" ca="1" si="47"/>
        <v/>
      </c>
      <c r="AB174" s="16" t="str">
        <f t="shared" ca="1" si="47"/>
        <v/>
      </c>
      <c r="AC174" s="16" t="str">
        <f t="shared" ca="1" si="37"/>
        <v/>
      </c>
      <c r="AD174" s="14" t="str">
        <f t="shared" ca="1" si="43"/>
        <v/>
      </c>
      <c r="AE174" s="17" t="str">
        <f t="shared" ca="1" si="44"/>
        <v/>
      </c>
      <c r="AF174" s="18" t="str">
        <f t="shared" ca="1" si="45"/>
        <v/>
      </c>
      <c r="AG174" s="12"/>
      <c r="AH174" s="19"/>
    </row>
    <row r="175" spans="1:34" s="10" customFormat="1" ht="15" customHeight="1" x14ac:dyDescent="0.2">
      <c r="A175" s="10">
        <f t="shared" si="33"/>
        <v>170</v>
      </c>
      <c r="B175" s="173" t="str">
        <f t="shared" ca="1" si="38"/>
        <v/>
      </c>
      <c r="C175" s="173"/>
      <c r="D175" s="173"/>
      <c r="E175" s="173"/>
      <c r="F175" s="173"/>
      <c r="G175" s="173"/>
      <c r="H175" s="177" t="str">
        <f t="shared" ca="1" si="39"/>
        <v/>
      </c>
      <c r="I175" s="177"/>
      <c r="J175" s="177"/>
      <c r="K175" s="177"/>
      <c r="L175" s="177"/>
      <c r="M175" s="177"/>
      <c r="N175" s="177"/>
      <c r="O175" s="177"/>
      <c r="P175" s="13">
        <f t="shared" si="34"/>
        <v>0</v>
      </c>
      <c r="Q175" s="8" t="str">
        <f t="shared" si="40"/>
        <v/>
      </c>
      <c r="R175" s="22">
        <v>170</v>
      </c>
      <c r="S175" s="14" t="str">
        <f ca="1">IF(LEFT(AG175,1)="G","",IF(LEFT(P175,1)="D","",IF(H175="","",COUNTIF($T$6:T175,T175))))</f>
        <v/>
      </c>
      <c r="T175" s="14" t="str">
        <f t="shared" ca="1" si="35"/>
        <v/>
      </c>
      <c r="U175" s="15" t="str">
        <f t="shared" ca="1" si="41"/>
        <v/>
      </c>
      <c r="V175" s="14">
        <f t="shared" si="36"/>
        <v>170</v>
      </c>
      <c r="W175" s="14" t="str">
        <f t="shared" ca="1" si="42"/>
        <v/>
      </c>
      <c r="X175" s="14" t="str">
        <f>IF(Home!J175=0,"",Home!J175)</f>
        <v/>
      </c>
      <c r="Y175" s="16" t="str">
        <f t="shared" ca="1" si="47"/>
        <v/>
      </c>
      <c r="Z175" s="16" t="str">
        <f t="shared" ca="1" si="47"/>
        <v/>
      </c>
      <c r="AA175" s="16" t="str">
        <f t="shared" ca="1" si="47"/>
        <v/>
      </c>
      <c r="AB175" s="16" t="str">
        <f t="shared" ca="1" si="47"/>
        <v/>
      </c>
      <c r="AC175" s="16" t="str">
        <f t="shared" ca="1" si="37"/>
        <v/>
      </c>
      <c r="AD175" s="14" t="str">
        <f t="shared" ca="1" si="43"/>
        <v/>
      </c>
      <c r="AE175" s="17" t="str">
        <f t="shared" ca="1" si="44"/>
        <v/>
      </c>
      <c r="AF175" s="18" t="str">
        <f t="shared" ca="1" si="45"/>
        <v/>
      </c>
      <c r="AG175" s="12"/>
      <c r="AH175" s="19"/>
    </row>
    <row r="176" spans="1:34" s="10" customFormat="1" ht="15" customHeight="1" x14ac:dyDescent="0.2">
      <c r="A176" s="10">
        <f t="shared" si="33"/>
        <v>171</v>
      </c>
      <c r="B176" s="173" t="str">
        <f t="shared" ca="1" si="38"/>
        <v/>
      </c>
      <c r="C176" s="173"/>
      <c r="D176" s="173"/>
      <c r="E176" s="173"/>
      <c r="F176" s="173"/>
      <c r="G176" s="173"/>
      <c r="H176" s="177" t="str">
        <f t="shared" ca="1" si="39"/>
        <v/>
      </c>
      <c r="I176" s="177"/>
      <c r="J176" s="177"/>
      <c r="K176" s="177"/>
      <c r="L176" s="177"/>
      <c r="M176" s="177"/>
      <c r="N176" s="177"/>
      <c r="O176" s="177"/>
      <c r="P176" s="13">
        <f t="shared" si="34"/>
        <v>0</v>
      </c>
      <c r="Q176" s="8" t="str">
        <f t="shared" si="40"/>
        <v/>
      </c>
      <c r="R176" s="22">
        <v>171</v>
      </c>
      <c r="S176" s="14" t="str">
        <f ca="1">IF(LEFT(AG176,1)="G","",IF(LEFT(P176,1)="D","",IF(H176="","",COUNTIF($T$6:T176,T176))))</f>
        <v/>
      </c>
      <c r="T176" s="14" t="str">
        <f t="shared" ca="1" si="35"/>
        <v/>
      </c>
      <c r="U176" s="15" t="str">
        <f t="shared" ca="1" si="41"/>
        <v/>
      </c>
      <c r="V176" s="14">
        <f t="shared" si="36"/>
        <v>171</v>
      </c>
      <c r="W176" s="14" t="str">
        <f t="shared" ca="1" si="42"/>
        <v/>
      </c>
      <c r="X176" s="14" t="str">
        <f>IF(Home!J176=0,"",Home!J176)</f>
        <v/>
      </c>
      <c r="Y176" s="16" t="str">
        <f t="shared" ca="1" si="47"/>
        <v/>
      </c>
      <c r="Z176" s="16" t="str">
        <f t="shared" ca="1" si="47"/>
        <v/>
      </c>
      <c r="AA176" s="16" t="str">
        <f t="shared" ca="1" si="47"/>
        <v/>
      </c>
      <c r="AB176" s="16" t="str">
        <f t="shared" ca="1" si="47"/>
        <v/>
      </c>
      <c r="AC176" s="16" t="str">
        <f t="shared" ca="1" si="37"/>
        <v/>
      </c>
      <c r="AD176" s="14" t="str">
        <f t="shared" ca="1" si="43"/>
        <v/>
      </c>
      <c r="AE176" s="17" t="str">
        <f t="shared" ca="1" si="44"/>
        <v/>
      </c>
      <c r="AF176" s="18" t="str">
        <f t="shared" ca="1" si="45"/>
        <v/>
      </c>
      <c r="AG176" s="12"/>
      <c r="AH176" s="19"/>
    </row>
    <row r="177" spans="1:34" s="10" customFormat="1" ht="15" customHeight="1" x14ac:dyDescent="0.2">
      <c r="A177" s="10">
        <f t="shared" si="33"/>
        <v>172</v>
      </c>
      <c r="B177" s="173" t="str">
        <f t="shared" ca="1" si="38"/>
        <v/>
      </c>
      <c r="C177" s="173"/>
      <c r="D177" s="173"/>
      <c r="E177" s="173"/>
      <c r="F177" s="173"/>
      <c r="G177" s="173"/>
      <c r="H177" s="177" t="str">
        <f t="shared" ca="1" si="39"/>
        <v/>
      </c>
      <c r="I177" s="177"/>
      <c r="J177" s="177"/>
      <c r="K177" s="177"/>
      <c r="L177" s="177"/>
      <c r="M177" s="177"/>
      <c r="N177" s="177"/>
      <c r="O177" s="177"/>
      <c r="P177" s="13">
        <f t="shared" si="34"/>
        <v>0</v>
      </c>
      <c r="Q177" s="8" t="str">
        <f t="shared" si="40"/>
        <v/>
      </c>
      <c r="R177" s="22">
        <v>172</v>
      </c>
      <c r="S177" s="14" t="str">
        <f ca="1">IF(LEFT(AG177,1)="G","",IF(LEFT(P177,1)="D","",IF(H177="","",COUNTIF($T$6:T177,T177))))</f>
        <v/>
      </c>
      <c r="T177" s="14" t="str">
        <f t="shared" ca="1" si="35"/>
        <v/>
      </c>
      <c r="U177" s="15" t="str">
        <f t="shared" ca="1" si="41"/>
        <v/>
      </c>
      <c r="V177" s="14">
        <f t="shared" si="36"/>
        <v>172</v>
      </c>
      <c r="W177" s="14" t="str">
        <f t="shared" ca="1" si="42"/>
        <v/>
      </c>
      <c r="X177" s="14" t="str">
        <f>IF(Home!J177=0,"",Home!J177)</f>
        <v/>
      </c>
      <c r="Y177" s="16" t="str">
        <f t="shared" ca="1" si="47"/>
        <v/>
      </c>
      <c r="Z177" s="16" t="str">
        <f t="shared" ca="1" si="47"/>
        <v/>
      </c>
      <c r="AA177" s="16" t="str">
        <f t="shared" ca="1" si="47"/>
        <v/>
      </c>
      <c r="AB177" s="16" t="str">
        <f t="shared" ca="1" si="47"/>
        <v/>
      </c>
      <c r="AC177" s="16" t="str">
        <f t="shared" ca="1" si="37"/>
        <v/>
      </c>
      <c r="AD177" s="14" t="str">
        <f t="shared" ca="1" si="43"/>
        <v/>
      </c>
      <c r="AE177" s="17" t="str">
        <f t="shared" ca="1" si="44"/>
        <v/>
      </c>
      <c r="AF177" s="18" t="str">
        <f t="shared" ca="1" si="45"/>
        <v/>
      </c>
      <c r="AG177" s="12"/>
      <c r="AH177" s="19"/>
    </row>
    <row r="178" spans="1:34" s="10" customFormat="1" ht="15" customHeight="1" x14ac:dyDescent="0.2">
      <c r="A178" s="10">
        <f t="shared" si="33"/>
        <v>173</v>
      </c>
      <c r="B178" s="173" t="str">
        <f t="shared" ca="1" si="38"/>
        <v/>
      </c>
      <c r="C178" s="173"/>
      <c r="D178" s="173"/>
      <c r="E178" s="173"/>
      <c r="F178" s="173"/>
      <c r="G178" s="173"/>
      <c r="H178" s="177" t="str">
        <f t="shared" ca="1" si="39"/>
        <v/>
      </c>
      <c r="I178" s="177"/>
      <c r="J178" s="177"/>
      <c r="K178" s="177"/>
      <c r="L178" s="177"/>
      <c r="M178" s="177"/>
      <c r="N178" s="177"/>
      <c r="O178" s="177"/>
      <c r="P178" s="13">
        <f t="shared" si="34"/>
        <v>0</v>
      </c>
      <c r="Q178" s="8" t="str">
        <f t="shared" si="40"/>
        <v/>
      </c>
      <c r="R178" s="22">
        <v>173</v>
      </c>
      <c r="S178" s="14" t="str">
        <f ca="1">IF(LEFT(AG178,1)="G","",IF(LEFT(P178,1)="D","",IF(H178="","",COUNTIF($T$6:T178,T178))))</f>
        <v/>
      </c>
      <c r="T178" s="14" t="str">
        <f t="shared" ca="1" si="35"/>
        <v/>
      </c>
      <c r="U178" s="15" t="str">
        <f t="shared" ca="1" si="41"/>
        <v/>
      </c>
      <c r="V178" s="14">
        <f t="shared" si="36"/>
        <v>173</v>
      </c>
      <c r="W178" s="14" t="str">
        <f t="shared" ca="1" si="42"/>
        <v/>
      </c>
      <c r="X178" s="14" t="str">
        <f>IF(Home!J178=0,"",Home!J178)</f>
        <v/>
      </c>
      <c r="Y178" s="16" t="str">
        <f t="shared" ca="1" si="47"/>
        <v/>
      </c>
      <c r="Z178" s="16" t="str">
        <f t="shared" ca="1" si="47"/>
        <v/>
      </c>
      <c r="AA178" s="16" t="str">
        <f t="shared" ca="1" si="47"/>
        <v/>
      </c>
      <c r="AB178" s="16" t="str">
        <f t="shared" ca="1" si="47"/>
        <v/>
      </c>
      <c r="AC178" s="16" t="str">
        <f t="shared" ca="1" si="37"/>
        <v/>
      </c>
      <c r="AD178" s="14" t="str">
        <f t="shared" ca="1" si="43"/>
        <v/>
      </c>
      <c r="AE178" s="17" t="str">
        <f t="shared" ca="1" si="44"/>
        <v/>
      </c>
      <c r="AF178" s="18" t="str">
        <f t="shared" ca="1" si="45"/>
        <v/>
      </c>
      <c r="AG178" s="12"/>
      <c r="AH178" s="19"/>
    </row>
    <row r="179" spans="1:34" s="10" customFormat="1" ht="15" customHeight="1" x14ac:dyDescent="0.2">
      <c r="A179" s="10">
        <f t="shared" si="33"/>
        <v>174</v>
      </c>
      <c r="B179" s="173" t="str">
        <f t="shared" ca="1" si="38"/>
        <v/>
      </c>
      <c r="C179" s="173"/>
      <c r="D179" s="173"/>
      <c r="E179" s="173"/>
      <c r="F179" s="173"/>
      <c r="G179" s="173"/>
      <c r="H179" s="177" t="str">
        <f t="shared" ca="1" si="39"/>
        <v/>
      </c>
      <c r="I179" s="177"/>
      <c r="J179" s="177"/>
      <c r="K179" s="177"/>
      <c r="L179" s="177"/>
      <c r="M179" s="177"/>
      <c r="N179" s="177"/>
      <c r="O179" s="177"/>
      <c r="P179" s="13">
        <f t="shared" si="34"/>
        <v>0</v>
      </c>
      <c r="Q179" s="8" t="str">
        <f t="shared" si="40"/>
        <v/>
      </c>
      <c r="R179" s="22">
        <v>174</v>
      </c>
      <c r="S179" s="14" t="str">
        <f ca="1">IF(LEFT(AG179,1)="G","",IF(LEFT(P179,1)="D","",IF(H179="","",COUNTIF($T$6:T179,T179))))</f>
        <v/>
      </c>
      <c r="T179" s="14" t="str">
        <f t="shared" ca="1" si="35"/>
        <v/>
      </c>
      <c r="U179" s="15" t="str">
        <f t="shared" ca="1" si="41"/>
        <v/>
      </c>
      <c r="V179" s="14">
        <f t="shared" si="36"/>
        <v>174</v>
      </c>
      <c r="W179" s="14" t="str">
        <f t="shared" ca="1" si="42"/>
        <v/>
      </c>
      <c r="X179" s="14" t="str">
        <f>IF(Home!J179=0,"",Home!J179)</f>
        <v/>
      </c>
      <c r="Y179" s="16" t="str">
        <f t="shared" ca="1" si="47"/>
        <v/>
      </c>
      <c r="Z179" s="16" t="str">
        <f t="shared" ca="1" si="47"/>
        <v/>
      </c>
      <c r="AA179" s="16" t="str">
        <f t="shared" ca="1" si="47"/>
        <v/>
      </c>
      <c r="AB179" s="16" t="str">
        <f t="shared" ca="1" si="47"/>
        <v/>
      </c>
      <c r="AC179" s="16" t="str">
        <f t="shared" ca="1" si="37"/>
        <v/>
      </c>
      <c r="AD179" s="14" t="str">
        <f t="shared" ca="1" si="43"/>
        <v/>
      </c>
      <c r="AE179" s="17" t="str">
        <f t="shared" ca="1" si="44"/>
        <v/>
      </c>
      <c r="AF179" s="18" t="str">
        <f t="shared" ca="1" si="45"/>
        <v/>
      </c>
      <c r="AG179" s="12"/>
      <c r="AH179" s="19"/>
    </row>
    <row r="180" spans="1:34" s="10" customFormat="1" ht="15" customHeight="1" x14ac:dyDescent="0.2">
      <c r="A180" s="10">
        <f t="shared" si="33"/>
        <v>175</v>
      </c>
      <c r="B180" s="173" t="str">
        <f t="shared" ca="1" si="38"/>
        <v/>
      </c>
      <c r="C180" s="173"/>
      <c r="D180" s="173"/>
      <c r="E180" s="173"/>
      <c r="F180" s="173"/>
      <c r="G180" s="173"/>
      <c r="H180" s="177" t="str">
        <f t="shared" ca="1" si="39"/>
        <v/>
      </c>
      <c r="I180" s="177"/>
      <c r="J180" s="177"/>
      <c r="K180" s="177"/>
      <c r="L180" s="177"/>
      <c r="M180" s="177"/>
      <c r="N180" s="177"/>
      <c r="O180" s="177"/>
      <c r="P180" s="13">
        <f t="shared" si="34"/>
        <v>0</v>
      </c>
      <c r="Q180" s="8" t="str">
        <f t="shared" si="40"/>
        <v/>
      </c>
      <c r="R180" s="22">
        <v>175</v>
      </c>
      <c r="S180" s="14" t="str">
        <f ca="1">IF(LEFT(AG180,1)="G","",IF(LEFT(P180,1)="D","",IF(H180="","",COUNTIF($T$6:T180,T180))))</f>
        <v/>
      </c>
      <c r="T180" s="14" t="str">
        <f t="shared" ca="1" si="35"/>
        <v/>
      </c>
      <c r="U180" s="15" t="str">
        <f t="shared" ca="1" si="41"/>
        <v/>
      </c>
      <c r="V180" s="14">
        <f t="shared" si="36"/>
        <v>175</v>
      </c>
      <c r="W180" s="14" t="str">
        <f t="shared" ca="1" si="42"/>
        <v/>
      </c>
      <c r="X180" s="14" t="str">
        <f>IF(Home!J180=0,"",Home!J180)</f>
        <v/>
      </c>
      <c r="Y180" s="16" t="str">
        <f t="shared" ca="1" si="47"/>
        <v/>
      </c>
      <c r="Z180" s="16" t="str">
        <f t="shared" ca="1" si="47"/>
        <v/>
      </c>
      <c r="AA180" s="16" t="str">
        <f t="shared" ca="1" si="47"/>
        <v/>
      </c>
      <c r="AB180" s="16" t="str">
        <f t="shared" ca="1" si="47"/>
        <v/>
      </c>
      <c r="AC180" s="16" t="str">
        <f t="shared" ca="1" si="37"/>
        <v/>
      </c>
      <c r="AD180" s="14" t="str">
        <f t="shared" ca="1" si="43"/>
        <v/>
      </c>
      <c r="AE180" s="17" t="str">
        <f t="shared" ca="1" si="44"/>
        <v/>
      </c>
      <c r="AF180" s="18" t="str">
        <f t="shared" ca="1" si="45"/>
        <v/>
      </c>
      <c r="AG180" s="12"/>
      <c r="AH180" s="19"/>
    </row>
    <row r="181" spans="1:34" s="10" customFormat="1" ht="15" customHeight="1" x14ac:dyDescent="0.2">
      <c r="A181" s="10">
        <f t="shared" si="33"/>
        <v>176</v>
      </c>
      <c r="B181" s="173" t="str">
        <f t="shared" ca="1" si="38"/>
        <v/>
      </c>
      <c r="C181" s="173"/>
      <c r="D181" s="173"/>
      <c r="E181" s="173"/>
      <c r="F181" s="173"/>
      <c r="G181" s="173"/>
      <c r="H181" s="177" t="str">
        <f t="shared" ca="1" si="39"/>
        <v/>
      </c>
      <c r="I181" s="177"/>
      <c r="J181" s="177"/>
      <c r="K181" s="177"/>
      <c r="L181" s="177"/>
      <c r="M181" s="177"/>
      <c r="N181" s="177"/>
      <c r="O181" s="177"/>
      <c r="P181" s="13">
        <f t="shared" si="34"/>
        <v>0</v>
      </c>
      <c r="Q181" s="8" t="str">
        <f t="shared" si="40"/>
        <v/>
      </c>
      <c r="R181" s="22">
        <v>176</v>
      </c>
      <c r="S181" s="14" t="str">
        <f ca="1">IF(LEFT(AG181,1)="G","",IF(LEFT(P181,1)="D","",IF(H181="","",COUNTIF($T$6:T181,T181))))</f>
        <v/>
      </c>
      <c r="T181" s="14" t="str">
        <f t="shared" ca="1" si="35"/>
        <v/>
      </c>
      <c r="U181" s="15" t="str">
        <f t="shared" ca="1" si="41"/>
        <v/>
      </c>
      <c r="V181" s="14">
        <f t="shared" si="36"/>
        <v>176</v>
      </c>
      <c r="W181" s="14" t="str">
        <f t="shared" ca="1" si="42"/>
        <v/>
      </c>
      <c r="X181" s="14" t="str">
        <f>IF(Home!J181=0,"",Home!J181)</f>
        <v/>
      </c>
      <c r="Y181" s="16" t="str">
        <f t="shared" ca="1" si="47"/>
        <v/>
      </c>
      <c r="Z181" s="16" t="str">
        <f t="shared" ca="1" si="47"/>
        <v/>
      </c>
      <c r="AA181" s="16" t="str">
        <f t="shared" ca="1" si="47"/>
        <v/>
      </c>
      <c r="AB181" s="16" t="str">
        <f t="shared" ca="1" si="47"/>
        <v/>
      </c>
      <c r="AC181" s="16" t="str">
        <f t="shared" ca="1" si="37"/>
        <v/>
      </c>
      <c r="AD181" s="14" t="str">
        <f t="shared" ca="1" si="43"/>
        <v/>
      </c>
      <c r="AE181" s="17" t="str">
        <f t="shared" ca="1" si="44"/>
        <v/>
      </c>
      <c r="AF181" s="18" t="str">
        <f t="shared" ca="1" si="45"/>
        <v/>
      </c>
      <c r="AG181" s="12"/>
      <c r="AH181" s="19"/>
    </row>
    <row r="182" spans="1:34" s="10" customFormat="1" ht="15" customHeight="1" x14ac:dyDescent="0.2">
      <c r="A182" s="10">
        <f t="shared" si="33"/>
        <v>177</v>
      </c>
      <c r="B182" s="173" t="str">
        <f t="shared" ca="1" si="38"/>
        <v/>
      </c>
      <c r="C182" s="173"/>
      <c r="D182" s="173"/>
      <c r="E182" s="173"/>
      <c r="F182" s="173"/>
      <c r="G182" s="173"/>
      <c r="H182" s="177" t="str">
        <f t="shared" ca="1" si="39"/>
        <v/>
      </c>
      <c r="I182" s="177"/>
      <c r="J182" s="177"/>
      <c r="K182" s="177"/>
      <c r="L182" s="177"/>
      <c r="M182" s="177"/>
      <c r="N182" s="177"/>
      <c r="O182" s="177"/>
      <c r="P182" s="13">
        <f t="shared" si="34"/>
        <v>0</v>
      </c>
      <c r="Q182" s="8" t="str">
        <f t="shared" si="40"/>
        <v/>
      </c>
      <c r="R182" s="22">
        <v>177</v>
      </c>
      <c r="S182" s="14" t="str">
        <f ca="1">IF(LEFT(AG182,1)="G","",IF(LEFT(P182,1)="D","",IF(H182="","",COUNTIF($T$6:T182,T182))))</f>
        <v/>
      </c>
      <c r="T182" s="14" t="str">
        <f t="shared" ca="1" si="35"/>
        <v/>
      </c>
      <c r="U182" s="15" t="str">
        <f t="shared" ca="1" si="41"/>
        <v/>
      </c>
      <c r="V182" s="14">
        <f t="shared" si="36"/>
        <v>177</v>
      </c>
      <c r="W182" s="14" t="str">
        <f t="shared" ca="1" si="42"/>
        <v/>
      </c>
      <c r="X182" s="14" t="str">
        <f>IF(Home!J182=0,"",Home!J182)</f>
        <v/>
      </c>
      <c r="Y182" s="16" t="str">
        <f t="shared" ca="1" si="47"/>
        <v/>
      </c>
      <c r="Z182" s="16" t="str">
        <f t="shared" ca="1" si="47"/>
        <v/>
      </c>
      <c r="AA182" s="16" t="str">
        <f t="shared" ca="1" si="47"/>
        <v/>
      </c>
      <c r="AB182" s="16" t="str">
        <f t="shared" ca="1" si="47"/>
        <v/>
      </c>
      <c r="AC182" s="16" t="str">
        <f t="shared" ca="1" si="37"/>
        <v/>
      </c>
      <c r="AD182" s="14" t="str">
        <f t="shared" ca="1" si="43"/>
        <v/>
      </c>
      <c r="AE182" s="17" t="str">
        <f t="shared" ca="1" si="44"/>
        <v/>
      </c>
      <c r="AF182" s="18" t="str">
        <f t="shared" ca="1" si="45"/>
        <v/>
      </c>
      <c r="AG182" s="12"/>
      <c r="AH182" s="19"/>
    </row>
    <row r="183" spans="1:34" s="10" customFormat="1" ht="15" customHeight="1" x14ac:dyDescent="0.2">
      <c r="A183" s="10">
        <f t="shared" si="33"/>
        <v>178</v>
      </c>
      <c r="B183" s="173" t="str">
        <f t="shared" ca="1" si="38"/>
        <v/>
      </c>
      <c r="C183" s="173"/>
      <c r="D183" s="173"/>
      <c r="E183" s="173"/>
      <c r="F183" s="173"/>
      <c r="G183" s="173"/>
      <c r="H183" s="177" t="str">
        <f t="shared" ca="1" si="39"/>
        <v/>
      </c>
      <c r="I183" s="177"/>
      <c r="J183" s="177"/>
      <c r="K183" s="177"/>
      <c r="L183" s="177"/>
      <c r="M183" s="177"/>
      <c r="N183" s="177"/>
      <c r="O183" s="177"/>
      <c r="P183" s="13">
        <f t="shared" si="34"/>
        <v>0</v>
      </c>
      <c r="Q183" s="8" t="str">
        <f t="shared" si="40"/>
        <v/>
      </c>
      <c r="R183" s="22">
        <v>178</v>
      </c>
      <c r="S183" s="14" t="str">
        <f ca="1">IF(LEFT(AG183,1)="G","",IF(LEFT(P183,1)="D","",IF(H183="","",COUNTIF($T$6:T183,T183))))</f>
        <v/>
      </c>
      <c r="T183" s="14" t="str">
        <f t="shared" ca="1" si="35"/>
        <v/>
      </c>
      <c r="U183" s="15" t="str">
        <f t="shared" ca="1" si="41"/>
        <v/>
      </c>
      <c r="V183" s="14">
        <f t="shared" si="36"/>
        <v>178</v>
      </c>
      <c r="W183" s="14" t="str">
        <f t="shared" ca="1" si="42"/>
        <v/>
      </c>
      <c r="X183" s="14" t="str">
        <f>IF(Home!J183=0,"",Home!J183)</f>
        <v/>
      </c>
      <c r="Y183" s="16" t="str">
        <f t="shared" ca="1" si="47"/>
        <v/>
      </c>
      <c r="Z183" s="16" t="str">
        <f t="shared" ca="1" si="47"/>
        <v/>
      </c>
      <c r="AA183" s="16" t="str">
        <f t="shared" ca="1" si="47"/>
        <v/>
      </c>
      <c r="AB183" s="16" t="str">
        <f t="shared" ca="1" si="47"/>
        <v/>
      </c>
      <c r="AC183" s="16" t="str">
        <f t="shared" ca="1" si="37"/>
        <v/>
      </c>
      <c r="AD183" s="14" t="str">
        <f t="shared" ca="1" si="43"/>
        <v/>
      </c>
      <c r="AE183" s="17" t="str">
        <f t="shared" ca="1" si="44"/>
        <v/>
      </c>
      <c r="AF183" s="18" t="str">
        <f t="shared" ca="1" si="45"/>
        <v/>
      </c>
      <c r="AG183" s="12"/>
      <c r="AH183" s="19"/>
    </row>
    <row r="184" spans="1:34" s="10" customFormat="1" ht="15" customHeight="1" x14ac:dyDescent="0.2">
      <c r="A184" s="10">
        <f t="shared" si="33"/>
        <v>179</v>
      </c>
      <c r="B184" s="173" t="str">
        <f t="shared" ca="1" si="38"/>
        <v/>
      </c>
      <c r="C184" s="173"/>
      <c r="D184" s="173"/>
      <c r="E184" s="173"/>
      <c r="F184" s="173"/>
      <c r="G184" s="173"/>
      <c r="H184" s="177" t="str">
        <f t="shared" ca="1" si="39"/>
        <v/>
      </c>
      <c r="I184" s="177"/>
      <c r="J184" s="177"/>
      <c r="K184" s="177"/>
      <c r="L184" s="177"/>
      <c r="M184" s="177"/>
      <c r="N184" s="177"/>
      <c r="O184" s="177"/>
      <c r="P184" s="13">
        <f t="shared" si="34"/>
        <v>0</v>
      </c>
      <c r="Q184" s="8" t="str">
        <f t="shared" si="40"/>
        <v/>
      </c>
      <c r="R184" s="22">
        <v>179</v>
      </c>
      <c r="S184" s="14" t="str">
        <f ca="1">IF(LEFT(AG184,1)="G","",IF(LEFT(P184,1)="D","",IF(H184="","",COUNTIF($T$6:T184,T184))))</f>
        <v/>
      </c>
      <c r="T184" s="14" t="str">
        <f t="shared" ca="1" si="35"/>
        <v/>
      </c>
      <c r="U184" s="15" t="str">
        <f t="shared" ca="1" si="41"/>
        <v/>
      </c>
      <c r="V184" s="14">
        <f t="shared" si="36"/>
        <v>179</v>
      </c>
      <c r="W184" s="14" t="str">
        <f t="shared" ca="1" si="42"/>
        <v/>
      </c>
      <c r="X184" s="14" t="str">
        <f>IF(Home!J184=0,"",Home!J184)</f>
        <v/>
      </c>
      <c r="Y184" s="16" t="str">
        <f t="shared" ca="1" si="47"/>
        <v/>
      </c>
      <c r="Z184" s="16" t="str">
        <f t="shared" ca="1" si="47"/>
        <v/>
      </c>
      <c r="AA184" s="16" t="str">
        <f t="shared" ca="1" si="47"/>
        <v/>
      </c>
      <c r="AB184" s="16" t="str">
        <f t="shared" ca="1" si="47"/>
        <v/>
      </c>
      <c r="AC184" s="16" t="str">
        <f t="shared" ca="1" si="37"/>
        <v/>
      </c>
      <c r="AD184" s="14" t="str">
        <f t="shared" ca="1" si="43"/>
        <v/>
      </c>
      <c r="AE184" s="17" t="str">
        <f t="shared" ca="1" si="44"/>
        <v/>
      </c>
      <c r="AF184" s="18" t="str">
        <f t="shared" ca="1" si="45"/>
        <v/>
      </c>
      <c r="AG184" s="12"/>
      <c r="AH184" s="19"/>
    </row>
    <row r="185" spans="1:34" s="10" customFormat="1" ht="15" customHeight="1" x14ac:dyDescent="0.2">
      <c r="A185" s="10">
        <f t="shared" si="33"/>
        <v>180</v>
      </c>
      <c r="B185" s="173" t="str">
        <f t="shared" ca="1" si="38"/>
        <v/>
      </c>
      <c r="C185" s="173"/>
      <c r="D185" s="173"/>
      <c r="E185" s="173"/>
      <c r="F185" s="173"/>
      <c r="G185" s="173"/>
      <c r="H185" s="177" t="str">
        <f t="shared" ca="1" si="39"/>
        <v/>
      </c>
      <c r="I185" s="177"/>
      <c r="J185" s="177"/>
      <c r="K185" s="177"/>
      <c r="L185" s="177"/>
      <c r="M185" s="177"/>
      <c r="N185" s="177"/>
      <c r="O185" s="177"/>
      <c r="P185" s="13">
        <f t="shared" si="34"/>
        <v>0</v>
      </c>
      <c r="Q185" s="8" t="str">
        <f t="shared" si="40"/>
        <v/>
      </c>
      <c r="R185" s="22">
        <v>180</v>
      </c>
      <c r="S185" s="14" t="str">
        <f ca="1">IF(LEFT(AG185,1)="G","",IF(LEFT(P185,1)="D","",IF(H185="","",COUNTIF($T$6:T185,T185))))</f>
        <v/>
      </c>
      <c r="T185" s="14" t="str">
        <f t="shared" ca="1" si="35"/>
        <v/>
      </c>
      <c r="U185" s="15" t="str">
        <f t="shared" ca="1" si="41"/>
        <v/>
      </c>
      <c r="V185" s="14">
        <f t="shared" si="36"/>
        <v>180</v>
      </c>
      <c r="W185" s="14" t="str">
        <f t="shared" ca="1" si="42"/>
        <v/>
      </c>
      <c r="X185" s="14" t="str">
        <f>IF(Home!J185=0,"",Home!J185)</f>
        <v/>
      </c>
      <c r="Y185" s="16" t="str">
        <f t="shared" ca="1" si="47"/>
        <v/>
      </c>
      <c r="Z185" s="16" t="str">
        <f t="shared" ca="1" si="47"/>
        <v/>
      </c>
      <c r="AA185" s="16" t="str">
        <f t="shared" ca="1" si="47"/>
        <v/>
      </c>
      <c r="AB185" s="16" t="str">
        <f t="shared" ca="1" si="47"/>
        <v/>
      </c>
      <c r="AC185" s="16" t="str">
        <f t="shared" ca="1" si="37"/>
        <v/>
      </c>
      <c r="AD185" s="14" t="str">
        <f t="shared" ca="1" si="43"/>
        <v/>
      </c>
      <c r="AE185" s="17" t="str">
        <f t="shared" ca="1" si="44"/>
        <v/>
      </c>
      <c r="AF185" s="18" t="str">
        <f t="shared" ca="1" si="45"/>
        <v/>
      </c>
      <c r="AG185" s="12"/>
      <c r="AH185" s="19"/>
    </row>
    <row r="186" spans="1:34" s="10" customFormat="1" ht="15" customHeight="1" x14ac:dyDescent="0.2">
      <c r="A186" s="10">
        <f t="shared" si="33"/>
        <v>181</v>
      </c>
      <c r="B186" s="173" t="str">
        <f t="shared" ca="1" si="38"/>
        <v/>
      </c>
      <c r="C186" s="173"/>
      <c r="D186" s="173"/>
      <c r="E186" s="173"/>
      <c r="F186" s="173"/>
      <c r="G186" s="173"/>
      <c r="H186" s="177" t="str">
        <f t="shared" ca="1" si="39"/>
        <v/>
      </c>
      <c r="I186" s="177"/>
      <c r="J186" s="177"/>
      <c r="K186" s="177"/>
      <c r="L186" s="177"/>
      <c r="M186" s="177"/>
      <c r="N186" s="177"/>
      <c r="O186" s="177"/>
      <c r="P186" s="13">
        <f t="shared" si="34"/>
        <v>0</v>
      </c>
      <c r="Q186" s="8" t="str">
        <f t="shared" si="40"/>
        <v/>
      </c>
      <c r="R186" s="22">
        <v>181</v>
      </c>
      <c r="S186" s="14" t="str">
        <f ca="1">IF(LEFT(AG186,1)="G","",IF(LEFT(P186,1)="D","",IF(H186="","",COUNTIF($T$6:T186,T186))))</f>
        <v/>
      </c>
      <c r="T186" s="14" t="str">
        <f t="shared" ca="1" si="35"/>
        <v/>
      </c>
      <c r="U186" s="15" t="str">
        <f t="shared" ca="1" si="41"/>
        <v/>
      </c>
      <c r="V186" s="14">
        <f t="shared" si="36"/>
        <v>181</v>
      </c>
      <c r="W186" s="14" t="str">
        <f t="shared" ca="1" si="42"/>
        <v/>
      </c>
      <c r="X186" s="14" t="str">
        <f>IF(Home!J186=0,"",Home!J186)</f>
        <v/>
      </c>
      <c r="Y186" s="16" t="str">
        <f t="shared" ref="Y186:AB205" ca="1" si="48">IFERROR(VLOOKUP(CONCATENATE($X186,Y$5),$U$6:$V$255,2,0),"")</f>
        <v/>
      </c>
      <c r="Z186" s="16" t="str">
        <f t="shared" ca="1" si="48"/>
        <v/>
      </c>
      <c r="AA186" s="16" t="str">
        <f t="shared" ca="1" si="48"/>
        <v/>
      </c>
      <c r="AB186" s="16" t="str">
        <f t="shared" ca="1" si="48"/>
        <v/>
      </c>
      <c r="AC186" s="16" t="str">
        <f t="shared" ca="1" si="37"/>
        <v/>
      </c>
      <c r="AD186" s="14" t="str">
        <f t="shared" ca="1" si="43"/>
        <v/>
      </c>
      <c r="AE186" s="17" t="str">
        <f t="shared" ca="1" si="44"/>
        <v/>
      </c>
      <c r="AF186" s="18" t="str">
        <f t="shared" ca="1" si="45"/>
        <v/>
      </c>
      <c r="AG186" s="12"/>
      <c r="AH186" s="19"/>
    </row>
    <row r="187" spans="1:34" s="10" customFormat="1" ht="15" customHeight="1" x14ac:dyDescent="0.2">
      <c r="A187" s="10">
        <f t="shared" si="33"/>
        <v>182</v>
      </c>
      <c r="B187" s="173" t="str">
        <f t="shared" ca="1" si="38"/>
        <v/>
      </c>
      <c r="C187" s="173"/>
      <c r="D187" s="173"/>
      <c r="E187" s="173"/>
      <c r="F187" s="173"/>
      <c r="G187" s="173"/>
      <c r="H187" s="177" t="str">
        <f t="shared" ca="1" si="39"/>
        <v/>
      </c>
      <c r="I187" s="177"/>
      <c r="J187" s="177"/>
      <c r="K187" s="177"/>
      <c r="L187" s="177"/>
      <c r="M187" s="177"/>
      <c r="N187" s="177"/>
      <c r="O187" s="177"/>
      <c r="P187" s="13">
        <f t="shared" si="34"/>
        <v>0</v>
      </c>
      <c r="Q187" s="8" t="str">
        <f t="shared" si="40"/>
        <v/>
      </c>
      <c r="R187" s="22">
        <v>182</v>
      </c>
      <c r="S187" s="14" t="str">
        <f ca="1">IF(LEFT(AG187,1)="G","",IF(LEFT(P187,1)="D","",IF(H187="","",COUNTIF($T$6:T187,T187))))</f>
        <v/>
      </c>
      <c r="T187" s="14" t="str">
        <f t="shared" ca="1" si="35"/>
        <v/>
      </c>
      <c r="U187" s="15" t="str">
        <f t="shared" ca="1" si="41"/>
        <v/>
      </c>
      <c r="V187" s="14">
        <f t="shared" si="36"/>
        <v>182</v>
      </c>
      <c r="W187" s="14" t="str">
        <f t="shared" ca="1" si="42"/>
        <v/>
      </c>
      <c r="X187" s="14" t="str">
        <f>IF(Home!J187=0,"",Home!J187)</f>
        <v/>
      </c>
      <c r="Y187" s="16" t="str">
        <f t="shared" ca="1" si="48"/>
        <v/>
      </c>
      <c r="Z187" s="16" t="str">
        <f t="shared" ca="1" si="48"/>
        <v/>
      </c>
      <c r="AA187" s="16" t="str">
        <f t="shared" ca="1" si="48"/>
        <v/>
      </c>
      <c r="AB187" s="16" t="str">
        <f t="shared" ca="1" si="48"/>
        <v/>
      </c>
      <c r="AC187" s="16" t="str">
        <f t="shared" ca="1" si="37"/>
        <v/>
      </c>
      <c r="AD187" s="14" t="str">
        <f t="shared" ca="1" si="43"/>
        <v/>
      </c>
      <c r="AE187" s="17" t="str">
        <f t="shared" ca="1" si="44"/>
        <v/>
      </c>
      <c r="AF187" s="18" t="str">
        <f t="shared" ca="1" si="45"/>
        <v/>
      </c>
      <c r="AG187" s="12"/>
      <c r="AH187" s="19"/>
    </row>
    <row r="188" spans="1:34" s="10" customFormat="1" ht="15" customHeight="1" x14ac:dyDescent="0.2">
      <c r="A188" s="10">
        <f t="shared" si="33"/>
        <v>183</v>
      </c>
      <c r="B188" s="173" t="str">
        <f t="shared" ca="1" si="38"/>
        <v/>
      </c>
      <c r="C188" s="173"/>
      <c r="D188" s="173"/>
      <c r="E188" s="173"/>
      <c r="F188" s="173"/>
      <c r="G188" s="173"/>
      <c r="H188" s="177" t="str">
        <f t="shared" ca="1" si="39"/>
        <v/>
      </c>
      <c r="I188" s="177"/>
      <c r="J188" s="177"/>
      <c r="K188" s="177"/>
      <c r="L188" s="177"/>
      <c r="M188" s="177"/>
      <c r="N188" s="177"/>
      <c r="O188" s="177"/>
      <c r="P188" s="13">
        <f t="shared" si="34"/>
        <v>0</v>
      </c>
      <c r="Q188" s="8" t="str">
        <f t="shared" si="40"/>
        <v/>
      </c>
      <c r="R188" s="22">
        <v>183</v>
      </c>
      <c r="S188" s="14" t="str">
        <f ca="1">IF(LEFT(AG188,1)="G","",IF(LEFT(P188,1)="D","",IF(H188="","",COUNTIF($T$6:T188,T188))))</f>
        <v/>
      </c>
      <c r="T188" s="14" t="str">
        <f t="shared" ca="1" si="35"/>
        <v/>
      </c>
      <c r="U188" s="15" t="str">
        <f t="shared" ca="1" si="41"/>
        <v/>
      </c>
      <c r="V188" s="14">
        <f t="shared" si="36"/>
        <v>183</v>
      </c>
      <c r="W188" s="14" t="str">
        <f t="shared" ca="1" si="42"/>
        <v/>
      </c>
      <c r="X188" s="14" t="str">
        <f>IF(Home!J188=0,"",Home!J188)</f>
        <v/>
      </c>
      <c r="Y188" s="16" t="str">
        <f t="shared" ca="1" si="48"/>
        <v/>
      </c>
      <c r="Z188" s="16" t="str">
        <f t="shared" ca="1" si="48"/>
        <v/>
      </c>
      <c r="AA188" s="16" t="str">
        <f t="shared" ca="1" si="48"/>
        <v/>
      </c>
      <c r="AB188" s="16" t="str">
        <f t="shared" ca="1" si="48"/>
        <v/>
      </c>
      <c r="AC188" s="16" t="str">
        <f t="shared" ca="1" si="37"/>
        <v/>
      </c>
      <c r="AD188" s="14" t="str">
        <f t="shared" ca="1" si="43"/>
        <v/>
      </c>
      <c r="AE188" s="17" t="str">
        <f t="shared" ca="1" si="44"/>
        <v/>
      </c>
      <c r="AF188" s="18" t="str">
        <f t="shared" ca="1" si="45"/>
        <v/>
      </c>
      <c r="AG188" s="12"/>
      <c r="AH188" s="19"/>
    </row>
    <row r="189" spans="1:34" s="10" customFormat="1" ht="15" customHeight="1" x14ac:dyDescent="0.2">
      <c r="A189" s="10">
        <f t="shared" si="33"/>
        <v>184</v>
      </c>
      <c r="B189" s="173" t="str">
        <f t="shared" ca="1" si="38"/>
        <v/>
      </c>
      <c r="C189" s="173"/>
      <c r="D189" s="173"/>
      <c r="E189" s="173"/>
      <c r="F189" s="173"/>
      <c r="G189" s="173"/>
      <c r="H189" s="177" t="str">
        <f t="shared" ca="1" si="39"/>
        <v/>
      </c>
      <c r="I189" s="177"/>
      <c r="J189" s="177"/>
      <c r="K189" s="177"/>
      <c r="L189" s="177"/>
      <c r="M189" s="177"/>
      <c r="N189" s="177"/>
      <c r="O189" s="177"/>
      <c r="P189" s="13">
        <f t="shared" si="34"/>
        <v>0</v>
      </c>
      <c r="Q189" s="8" t="str">
        <f t="shared" si="40"/>
        <v/>
      </c>
      <c r="R189" s="22">
        <v>184</v>
      </c>
      <c r="S189" s="14" t="str">
        <f ca="1">IF(LEFT(AG189,1)="G","",IF(LEFT(P189,1)="D","",IF(H189="","",COUNTIF($T$6:T189,T189))))</f>
        <v/>
      </c>
      <c r="T189" s="14" t="str">
        <f t="shared" ca="1" si="35"/>
        <v/>
      </c>
      <c r="U189" s="15" t="str">
        <f t="shared" ca="1" si="41"/>
        <v/>
      </c>
      <c r="V189" s="14">
        <f t="shared" si="36"/>
        <v>184</v>
      </c>
      <c r="W189" s="14" t="str">
        <f t="shared" ca="1" si="42"/>
        <v/>
      </c>
      <c r="X189" s="14" t="str">
        <f>IF(Home!J189=0,"",Home!J189)</f>
        <v/>
      </c>
      <c r="Y189" s="16" t="str">
        <f t="shared" ca="1" si="48"/>
        <v/>
      </c>
      <c r="Z189" s="16" t="str">
        <f t="shared" ca="1" si="48"/>
        <v/>
      </c>
      <c r="AA189" s="16" t="str">
        <f t="shared" ca="1" si="48"/>
        <v/>
      </c>
      <c r="AB189" s="16" t="str">
        <f t="shared" ca="1" si="48"/>
        <v/>
      </c>
      <c r="AC189" s="16" t="str">
        <f t="shared" ca="1" si="37"/>
        <v/>
      </c>
      <c r="AD189" s="14" t="str">
        <f t="shared" ca="1" si="43"/>
        <v/>
      </c>
      <c r="AE189" s="17" t="str">
        <f t="shared" ca="1" si="44"/>
        <v/>
      </c>
      <c r="AF189" s="18" t="str">
        <f t="shared" ca="1" si="45"/>
        <v/>
      </c>
      <c r="AG189" s="12"/>
      <c r="AH189" s="19"/>
    </row>
    <row r="190" spans="1:34" s="10" customFormat="1" ht="15" customHeight="1" x14ac:dyDescent="0.2">
      <c r="A190" s="10">
        <f t="shared" si="33"/>
        <v>185</v>
      </c>
      <c r="B190" s="173" t="str">
        <f t="shared" ca="1" si="38"/>
        <v/>
      </c>
      <c r="C190" s="173"/>
      <c r="D190" s="173"/>
      <c r="E190" s="173"/>
      <c r="F190" s="173"/>
      <c r="G190" s="173"/>
      <c r="H190" s="177" t="str">
        <f t="shared" ca="1" si="39"/>
        <v/>
      </c>
      <c r="I190" s="177"/>
      <c r="J190" s="177"/>
      <c r="K190" s="177"/>
      <c r="L190" s="177"/>
      <c r="M190" s="177"/>
      <c r="N190" s="177"/>
      <c r="O190" s="177"/>
      <c r="P190" s="13">
        <f t="shared" si="34"/>
        <v>0</v>
      </c>
      <c r="Q190" s="8" t="str">
        <f t="shared" si="40"/>
        <v/>
      </c>
      <c r="R190" s="22">
        <v>185</v>
      </c>
      <c r="S190" s="14" t="str">
        <f ca="1">IF(LEFT(AG190,1)="G","",IF(LEFT(P190,1)="D","",IF(H190="","",COUNTIF($T$6:T190,T190))))</f>
        <v/>
      </c>
      <c r="T190" s="14" t="str">
        <f t="shared" ca="1" si="35"/>
        <v/>
      </c>
      <c r="U190" s="15" t="str">
        <f t="shared" ca="1" si="41"/>
        <v/>
      </c>
      <c r="V190" s="14">
        <f t="shared" si="36"/>
        <v>185</v>
      </c>
      <c r="W190" s="14" t="str">
        <f t="shared" ca="1" si="42"/>
        <v/>
      </c>
      <c r="X190" s="14" t="str">
        <f>IF(Home!J190=0,"",Home!J190)</f>
        <v/>
      </c>
      <c r="Y190" s="16" t="str">
        <f t="shared" ca="1" si="48"/>
        <v/>
      </c>
      <c r="Z190" s="16" t="str">
        <f t="shared" ca="1" si="48"/>
        <v/>
      </c>
      <c r="AA190" s="16" t="str">
        <f t="shared" ca="1" si="48"/>
        <v/>
      </c>
      <c r="AB190" s="16" t="str">
        <f t="shared" ca="1" si="48"/>
        <v/>
      </c>
      <c r="AC190" s="16" t="str">
        <f t="shared" ca="1" si="37"/>
        <v/>
      </c>
      <c r="AD190" s="14" t="str">
        <f t="shared" ca="1" si="43"/>
        <v/>
      </c>
      <c r="AE190" s="17" t="str">
        <f t="shared" ca="1" si="44"/>
        <v/>
      </c>
      <c r="AF190" s="18" t="str">
        <f t="shared" ca="1" si="45"/>
        <v/>
      </c>
      <c r="AG190" s="12"/>
      <c r="AH190" s="19"/>
    </row>
    <row r="191" spans="1:34" s="10" customFormat="1" ht="15" customHeight="1" x14ac:dyDescent="0.2">
      <c r="A191" s="10">
        <f t="shared" si="33"/>
        <v>186</v>
      </c>
      <c r="B191" s="173" t="str">
        <f t="shared" ca="1" si="38"/>
        <v/>
      </c>
      <c r="C191" s="173"/>
      <c r="D191" s="173"/>
      <c r="E191" s="173"/>
      <c r="F191" s="173"/>
      <c r="G191" s="173"/>
      <c r="H191" s="177" t="str">
        <f t="shared" ca="1" si="39"/>
        <v/>
      </c>
      <c r="I191" s="177"/>
      <c r="J191" s="177"/>
      <c r="K191" s="177"/>
      <c r="L191" s="177"/>
      <c r="M191" s="177"/>
      <c r="N191" s="177"/>
      <c r="O191" s="177"/>
      <c r="P191" s="13">
        <f t="shared" si="34"/>
        <v>0</v>
      </c>
      <c r="Q191" s="8" t="str">
        <f t="shared" si="40"/>
        <v/>
      </c>
      <c r="R191" s="22">
        <v>186</v>
      </c>
      <c r="S191" s="14" t="str">
        <f ca="1">IF(LEFT(AG191,1)="G","",IF(LEFT(P191,1)="D","",IF(H191="","",COUNTIF($T$6:T191,T191))))</f>
        <v/>
      </c>
      <c r="T191" s="14" t="str">
        <f t="shared" ca="1" si="35"/>
        <v/>
      </c>
      <c r="U191" s="15" t="str">
        <f t="shared" ca="1" si="41"/>
        <v/>
      </c>
      <c r="V191" s="14">
        <f t="shared" si="36"/>
        <v>186</v>
      </c>
      <c r="W191" s="14" t="str">
        <f t="shared" ca="1" si="42"/>
        <v/>
      </c>
      <c r="X191" s="14" t="str">
        <f>IF(Home!J191=0,"",Home!J191)</f>
        <v/>
      </c>
      <c r="Y191" s="16" t="str">
        <f t="shared" ca="1" si="48"/>
        <v/>
      </c>
      <c r="Z191" s="16" t="str">
        <f t="shared" ca="1" si="48"/>
        <v/>
      </c>
      <c r="AA191" s="16" t="str">
        <f t="shared" ca="1" si="48"/>
        <v/>
      </c>
      <c r="AB191" s="16" t="str">
        <f t="shared" ca="1" si="48"/>
        <v/>
      </c>
      <c r="AC191" s="16" t="str">
        <f t="shared" ca="1" si="37"/>
        <v/>
      </c>
      <c r="AD191" s="14" t="str">
        <f t="shared" ca="1" si="43"/>
        <v/>
      </c>
      <c r="AE191" s="17" t="str">
        <f t="shared" ca="1" si="44"/>
        <v/>
      </c>
      <c r="AF191" s="18" t="str">
        <f t="shared" ca="1" si="45"/>
        <v/>
      </c>
      <c r="AG191" s="12"/>
      <c r="AH191" s="19"/>
    </row>
    <row r="192" spans="1:34" s="10" customFormat="1" ht="15" customHeight="1" x14ac:dyDescent="0.2">
      <c r="A192" s="10">
        <f t="shared" si="33"/>
        <v>187</v>
      </c>
      <c r="B192" s="173" t="str">
        <f t="shared" ca="1" si="38"/>
        <v/>
      </c>
      <c r="C192" s="173"/>
      <c r="D192" s="173"/>
      <c r="E192" s="173"/>
      <c r="F192" s="173"/>
      <c r="G192" s="173"/>
      <c r="H192" s="177" t="str">
        <f t="shared" ca="1" si="39"/>
        <v/>
      </c>
      <c r="I192" s="177"/>
      <c r="J192" s="177"/>
      <c r="K192" s="177"/>
      <c r="L192" s="177"/>
      <c r="M192" s="177"/>
      <c r="N192" s="177"/>
      <c r="O192" s="177"/>
      <c r="P192" s="13">
        <f t="shared" si="34"/>
        <v>0</v>
      </c>
      <c r="Q192" s="8" t="str">
        <f t="shared" si="40"/>
        <v/>
      </c>
      <c r="R192" s="22">
        <v>187</v>
      </c>
      <c r="S192" s="14" t="str">
        <f ca="1">IF(LEFT(AG192,1)="G","",IF(LEFT(P192,1)="D","",IF(H192="","",COUNTIF($T$6:T192,T192))))</f>
        <v/>
      </c>
      <c r="T192" s="14" t="str">
        <f t="shared" ca="1" si="35"/>
        <v/>
      </c>
      <c r="U192" s="15" t="str">
        <f t="shared" ca="1" si="41"/>
        <v/>
      </c>
      <c r="V192" s="14">
        <f t="shared" si="36"/>
        <v>187</v>
      </c>
      <c r="W192" s="14" t="str">
        <f t="shared" ca="1" si="42"/>
        <v/>
      </c>
      <c r="X192" s="14" t="str">
        <f>IF(Home!J192=0,"",Home!J192)</f>
        <v/>
      </c>
      <c r="Y192" s="16" t="str">
        <f t="shared" ca="1" si="48"/>
        <v/>
      </c>
      <c r="Z192" s="16" t="str">
        <f t="shared" ca="1" si="48"/>
        <v/>
      </c>
      <c r="AA192" s="16" t="str">
        <f t="shared" ca="1" si="48"/>
        <v/>
      </c>
      <c r="AB192" s="16" t="str">
        <f t="shared" ca="1" si="48"/>
        <v/>
      </c>
      <c r="AC192" s="16" t="str">
        <f t="shared" ca="1" si="37"/>
        <v/>
      </c>
      <c r="AD192" s="14" t="str">
        <f t="shared" ca="1" si="43"/>
        <v/>
      </c>
      <c r="AE192" s="17" t="str">
        <f t="shared" ca="1" si="44"/>
        <v/>
      </c>
      <c r="AF192" s="18" t="str">
        <f t="shared" ca="1" si="45"/>
        <v/>
      </c>
      <c r="AG192" s="12"/>
      <c r="AH192" s="19"/>
    </row>
    <row r="193" spans="1:34" s="10" customFormat="1" ht="15" customHeight="1" x14ac:dyDescent="0.2">
      <c r="A193" s="10">
        <f t="shared" si="33"/>
        <v>188</v>
      </c>
      <c r="B193" s="173" t="str">
        <f t="shared" ca="1" si="38"/>
        <v/>
      </c>
      <c r="C193" s="173"/>
      <c r="D193" s="173"/>
      <c r="E193" s="173"/>
      <c r="F193" s="173"/>
      <c r="G193" s="173"/>
      <c r="H193" s="177" t="str">
        <f t="shared" ca="1" si="39"/>
        <v/>
      </c>
      <c r="I193" s="177"/>
      <c r="J193" s="177"/>
      <c r="K193" s="177"/>
      <c r="L193" s="177"/>
      <c r="M193" s="177"/>
      <c r="N193" s="177"/>
      <c r="O193" s="177"/>
      <c r="P193" s="13">
        <f t="shared" si="34"/>
        <v>0</v>
      </c>
      <c r="Q193" s="8" t="str">
        <f t="shared" si="40"/>
        <v/>
      </c>
      <c r="R193" s="22">
        <v>188</v>
      </c>
      <c r="S193" s="14" t="str">
        <f ca="1">IF(LEFT(AG193,1)="G","",IF(LEFT(P193,1)="D","",IF(H193="","",COUNTIF($T$6:T193,T193))))</f>
        <v/>
      </c>
      <c r="T193" s="14" t="str">
        <f t="shared" ca="1" si="35"/>
        <v/>
      </c>
      <c r="U193" s="15" t="str">
        <f t="shared" ca="1" si="41"/>
        <v/>
      </c>
      <c r="V193" s="14">
        <f t="shared" si="36"/>
        <v>188</v>
      </c>
      <c r="W193" s="14" t="str">
        <f t="shared" ca="1" si="42"/>
        <v/>
      </c>
      <c r="X193" s="14" t="str">
        <f>IF(Home!J193=0,"",Home!J193)</f>
        <v/>
      </c>
      <c r="Y193" s="16" t="str">
        <f t="shared" ca="1" si="48"/>
        <v/>
      </c>
      <c r="Z193" s="16" t="str">
        <f t="shared" ca="1" si="48"/>
        <v/>
      </c>
      <c r="AA193" s="16" t="str">
        <f t="shared" ca="1" si="48"/>
        <v/>
      </c>
      <c r="AB193" s="16" t="str">
        <f t="shared" ca="1" si="48"/>
        <v/>
      </c>
      <c r="AC193" s="16" t="str">
        <f t="shared" ca="1" si="37"/>
        <v/>
      </c>
      <c r="AD193" s="14" t="str">
        <f t="shared" ca="1" si="43"/>
        <v/>
      </c>
      <c r="AE193" s="17" t="str">
        <f t="shared" ca="1" si="44"/>
        <v/>
      </c>
      <c r="AF193" s="18" t="str">
        <f t="shared" ca="1" si="45"/>
        <v/>
      </c>
      <c r="AG193" s="12"/>
      <c r="AH193" s="19"/>
    </row>
    <row r="194" spans="1:34" s="10" customFormat="1" ht="15" customHeight="1" x14ac:dyDescent="0.2">
      <c r="A194" s="10">
        <f t="shared" si="33"/>
        <v>189</v>
      </c>
      <c r="B194" s="173" t="str">
        <f t="shared" ca="1" si="38"/>
        <v/>
      </c>
      <c r="C194" s="173"/>
      <c r="D194" s="173"/>
      <c r="E194" s="173"/>
      <c r="F194" s="173"/>
      <c r="G194" s="173"/>
      <c r="H194" s="177" t="str">
        <f t="shared" ca="1" si="39"/>
        <v/>
      </c>
      <c r="I194" s="177"/>
      <c r="J194" s="177"/>
      <c r="K194" s="177"/>
      <c r="L194" s="177"/>
      <c r="M194" s="177"/>
      <c r="N194" s="177"/>
      <c r="O194" s="177"/>
      <c r="P194" s="13">
        <f t="shared" si="34"/>
        <v>0</v>
      </c>
      <c r="Q194" s="8" t="str">
        <f t="shared" si="40"/>
        <v/>
      </c>
      <c r="R194" s="22">
        <v>189</v>
      </c>
      <c r="S194" s="14" t="str">
        <f ca="1">IF(LEFT(AG194,1)="G","",IF(LEFT(P194,1)="D","",IF(H194="","",COUNTIF($T$6:T194,T194))))</f>
        <v/>
      </c>
      <c r="T194" s="14" t="str">
        <f t="shared" ca="1" si="35"/>
        <v/>
      </c>
      <c r="U194" s="15" t="str">
        <f t="shared" ca="1" si="41"/>
        <v/>
      </c>
      <c r="V194" s="14">
        <f t="shared" si="36"/>
        <v>189</v>
      </c>
      <c r="W194" s="14" t="str">
        <f t="shared" ca="1" si="42"/>
        <v/>
      </c>
      <c r="X194" s="14" t="str">
        <f>IF(Home!J194=0,"",Home!J194)</f>
        <v/>
      </c>
      <c r="Y194" s="16" t="str">
        <f t="shared" ca="1" si="48"/>
        <v/>
      </c>
      <c r="Z194" s="16" t="str">
        <f t="shared" ca="1" si="48"/>
        <v/>
      </c>
      <c r="AA194" s="16" t="str">
        <f t="shared" ca="1" si="48"/>
        <v/>
      </c>
      <c r="AB194" s="16" t="str">
        <f t="shared" ca="1" si="48"/>
        <v/>
      </c>
      <c r="AC194" s="16" t="str">
        <f t="shared" ca="1" si="37"/>
        <v/>
      </c>
      <c r="AD194" s="14" t="str">
        <f t="shared" ca="1" si="43"/>
        <v/>
      </c>
      <c r="AE194" s="17" t="str">
        <f t="shared" ca="1" si="44"/>
        <v/>
      </c>
      <c r="AF194" s="18" t="str">
        <f t="shared" ca="1" si="45"/>
        <v/>
      </c>
      <c r="AG194" s="12"/>
      <c r="AH194" s="19"/>
    </row>
    <row r="195" spans="1:34" s="10" customFormat="1" ht="15" customHeight="1" x14ac:dyDescent="0.2">
      <c r="A195" s="10">
        <f t="shared" si="33"/>
        <v>190</v>
      </c>
      <c r="B195" s="173" t="str">
        <f t="shared" ca="1" si="38"/>
        <v/>
      </c>
      <c r="C195" s="173"/>
      <c r="D195" s="173"/>
      <c r="E195" s="173"/>
      <c r="F195" s="173"/>
      <c r="G195" s="173"/>
      <c r="H195" s="177" t="str">
        <f t="shared" ca="1" si="39"/>
        <v/>
      </c>
      <c r="I195" s="177"/>
      <c r="J195" s="177"/>
      <c r="K195" s="177"/>
      <c r="L195" s="177"/>
      <c r="M195" s="177"/>
      <c r="N195" s="177"/>
      <c r="O195" s="177"/>
      <c r="P195" s="13">
        <f t="shared" si="34"/>
        <v>0</v>
      </c>
      <c r="Q195" s="8" t="str">
        <f t="shared" si="40"/>
        <v/>
      </c>
      <c r="R195" s="22">
        <v>190</v>
      </c>
      <c r="S195" s="14" t="str">
        <f ca="1">IF(LEFT(AG195,1)="G","",IF(LEFT(P195,1)="D","",IF(H195="","",COUNTIF($T$6:T195,T195))))</f>
        <v/>
      </c>
      <c r="T195" s="14" t="str">
        <f t="shared" ca="1" si="35"/>
        <v/>
      </c>
      <c r="U195" s="15" t="str">
        <f t="shared" ca="1" si="41"/>
        <v/>
      </c>
      <c r="V195" s="14">
        <f t="shared" si="36"/>
        <v>190</v>
      </c>
      <c r="W195" s="14" t="str">
        <f t="shared" ca="1" si="42"/>
        <v/>
      </c>
      <c r="X195" s="14" t="str">
        <f>IF(Home!J195=0,"",Home!J195)</f>
        <v/>
      </c>
      <c r="Y195" s="16" t="str">
        <f t="shared" ca="1" si="48"/>
        <v/>
      </c>
      <c r="Z195" s="16" t="str">
        <f t="shared" ca="1" si="48"/>
        <v/>
      </c>
      <c r="AA195" s="16" t="str">
        <f t="shared" ca="1" si="48"/>
        <v/>
      </c>
      <c r="AB195" s="16" t="str">
        <f t="shared" ca="1" si="48"/>
        <v/>
      </c>
      <c r="AC195" s="16" t="str">
        <f t="shared" ca="1" si="37"/>
        <v/>
      </c>
      <c r="AD195" s="14" t="str">
        <f t="shared" ca="1" si="43"/>
        <v/>
      </c>
      <c r="AE195" s="17" t="str">
        <f t="shared" ca="1" si="44"/>
        <v/>
      </c>
      <c r="AF195" s="18" t="str">
        <f t="shared" ca="1" si="45"/>
        <v/>
      </c>
      <c r="AG195" s="12"/>
      <c r="AH195" s="19"/>
    </row>
    <row r="196" spans="1:34" s="10" customFormat="1" ht="15" customHeight="1" x14ac:dyDescent="0.2">
      <c r="A196" s="10">
        <f t="shared" si="33"/>
        <v>191</v>
      </c>
      <c r="B196" s="173" t="str">
        <f t="shared" ca="1" si="38"/>
        <v/>
      </c>
      <c r="C196" s="173"/>
      <c r="D196" s="173"/>
      <c r="E196" s="173"/>
      <c r="F196" s="173"/>
      <c r="G196" s="173"/>
      <c r="H196" s="177" t="str">
        <f t="shared" ca="1" si="39"/>
        <v/>
      </c>
      <c r="I196" s="177"/>
      <c r="J196" s="177"/>
      <c r="K196" s="177"/>
      <c r="L196" s="177"/>
      <c r="M196" s="177"/>
      <c r="N196" s="177"/>
      <c r="O196" s="177"/>
      <c r="P196" s="13">
        <f t="shared" si="34"/>
        <v>0</v>
      </c>
      <c r="Q196" s="8" t="str">
        <f t="shared" si="40"/>
        <v/>
      </c>
      <c r="R196" s="22">
        <v>191</v>
      </c>
      <c r="S196" s="14" t="str">
        <f ca="1">IF(LEFT(AG196,1)="G","",IF(LEFT(P196,1)="D","",IF(H196="","",COUNTIF($T$6:T196,T196))))</f>
        <v/>
      </c>
      <c r="T196" s="14" t="str">
        <f t="shared" ca="1" si="35"/>
        <v/>
      </c>
      <c r="U196" s="15" t="str">
        <f t="shared" ca="1" si="41"/>
        <v/>
      </c>
      <c r="V196" s="14">
        <f t="shared" si="36"/>
        <v>191</v>
      </c>
      <c r="W196" s="14" t="str">
        <f t="shared" ca="1" si="42"/>
        <v/>
      </c>
      <c r="X196" s="14" t="str">
        <f>IF(Home!J196=0,"",Home!J196)</f>
        <v/>
      </c>
      <c r="Y196" s="16" t="str">
        <f t="shared" ca="1" si="48"/>
        <v/>
      </c>
      <c r="Z196" s="16" t="str">
        <f t="shared" ca="1" si="48"/>
        <v/>
      </c>
      <c r="AA196" s="16" t="str">
        <f t="shared" ca="1" si="48"/>
        <v/>
      </c>
      <c r="AB196" s="16" t="str">
        <f t="shared" ca="1" si="48"/>
        <v/>
      </c>
      <c r="AC196" s="16" t="str">
        <f t="shared" ca="1" si="37"/>
        <v/>
      </c>
      <c r="AD196" s="14" t="str">
        <f t="shared" ca="1" si="43"/>
        <v/>
      </c>
      <c r="AE196" s="17" t="str">
        <f t="shared" ca="1" si="44"/>
        <v/>
      </c>
      <c r="AF196" s="18" t="str">
        <f t="shared" ca="1" si="45"/>
        <v/>
      </c>
      <c r="AG196" s="12"/>
      <c r="AH196" s="19"/>
    </row>
    <row r="197" spans="1:34" s="10" customFormat="1" ht="15" customHeight="1" x14ac:dyDescent="0.2">
      <c r="A197" s="10">
        <f t="shared" si="33"/>
        <v>192</v>
      </c>
      <c r="B197" s="173" t="str">
        <f t="shared" ca="1" si="38"/>
        <v/>
      </c>
      <c r="C197" s="173"/>
      <c r="D197" s="173"/>
      <c r="E197" s="173"/>
      <c r="F197" s="173"/>
      <c r="G197" s="173"/>
      <c r="H197" s="177" t="str">
        <f t="shared" ca="1" si="39"/>
        <v/>
      </c>
      <c r="I197" s="177"/>
      <c r="J197" s="177"/>
      <c r="K197" s="177"/>
      <c r="L197" s="177"/>
      <c r="M197" s="177"/>
      <c r="N197" s="177"/>
      <c r="O197" s="177"/>
      <c r="P197" s="13">
        <f t="shared" si="34"/>
        <v>0</v>
      </c>
      <c r="Q197" s="8" t="str">
        <f t="shared" si="40"/>
        <v/>
      </c>
      <c r="R197" s="22">
        <v>192</v>
      </c>
      <c r="S197" s="14" t="str">
        <f ca="1">IF(LEFT(AG197,1)="G","",IF(LEFT(P197,1)="D","",IF(H197="","",COUNTIF($T$6:T197,T197))))</f>
        <v/>
      </c>
      <c r="T197" s="14" t="str">
        <f t="shared" ca="1" si="35"/>
        <v/>
      </c>
      <c r="U197" s="15" t="str">
        <f t="shared" ca="1" si="41"/>
        <v/>
      </c>
      <c r="V197" s="14">
        <f t="shared" si="36"/>
        <v>192</v>
      </c>
      <c r="W197" s="14" t="str">
        <f t="shared" ca="1" si="42"/>
        <v/>
      </c>
      <c r="X197" s="14" t="str">
        <f>IF(Home!J197=0,"",Home!J197)</f>
        <v/>
      </c>
      <c r="Y197" s="16" t="str">
        <f t="shared" ca="1" si="48"/>
        <v/>
      </c>
      <c r="Z197" s="16" t="str">
        <f t="shared" ca="1" si="48"/>
        <v/>
      </c>
      <c r="AA197" s="16" t="str">
        <f t="shared" ca="1" si="48"/>
        <v/>
      </c>
      <c r="AB197" s="16" t="str">
        <f t="shared" ca="1" si="48"/>
        <v/>
      </c>
      <c r="AC197" s="16" t="str">
        <f t="shared" ca="1" si="37"/>
        <v/>
      </c>
      <c r="AD197" s="14" t="str">
        <f t="shared" ca="1" si="43"/>
        <v/>
      </c>
      <c r="AE197" s="17" t="str">
        <f t="shared" ca="1" si="44"/>
        <v/>
      </c>
      <c r="AF197" s="18" t="str">
        <f t="shared" ca="1" si="45"/>
        <v/>
      </c>
      <c r="AG197" s="12"/>
      <c r="AH197" s="19"/>
    </row>
    <row r="198" spans="1:34" s="10" customFormat="1" ht="15" customHeight="1" x14ac:dyDescent="0.2">
      <c r="A198" s="10">
        <f t="shared" ref="A198:A255" si="49">IF(LEFT(P198,1)="D","",R198)</f>
        <v>193</v>
      </c>
      <c r="B198" s="173" t="str">
        <f t="shared" ca="1" si="38"/>
        <v/>
      </c>
      <c r="C198" s="173"/>
      <c r="D198" s="173"/>
      <c r="E198" s="173"/>
      <c r="F198" s="173"/>
      <c r="G198" s="173"/>
      <c r="H198" s="177" t="str">
        <f t="shared" ca="1" si="39"/>
        <v/>
      </c>
      <c r="I198" s="177"/>
      <c r="J198" s="177"/>
      <c r="K198" s="177"/>
      <c r="L198" s="177"/>
      <c r="M198" s="177"/>
      <c r="N198" s="177"/>
      <c r="O198" s="177"/>
      <c r="P198" s="13">
        <f t="shared" ref="P198:P255" si="50">IF(AH198="",0,IF(LEFT(AH198,1)="D",AH198,(INT(AH198)*60+(AH198-INT(AH198))*100)/86400))</f>
        <v>0</v>
      </c>
      <c r="Q198" s="8" t="str">
        <f t="shared" si="40"/>
        <v/>
      </c>
      <c r="R198" s="22">
        <v>193</v>
      </c>
      <c r="S198" s="14" t="str">
        <f ca="1">IF(LEFT(AG198,1)="G","",IF(LEFT(P198,1)="D","",IF(H198="","",COUNTIF($T$6:T198,T198))))</f>
        <v/>
      </c>
      <c r="T198" s="14" t="str">
        <f t="shared" ref="T198:T255" ca="1" si="51">IF(LEFT(AG198,1)="G","",IF(LEFT(P198,1)="D","",H198))</f>
        <v/>
      </c>
      <c r="U198" s="15" t="str">
        <f t="shared" ca="1" si="41"/>
        <v/>
      </c>
      <c r="V198" s="14">
        <f t="shared" ref="V198:V255" si="52">A198</f>
        <v>193</v>
      </c>
      <c r="W198" s="14" t="str">
        <f t="shared" ca="1" si="42"/>
        <v/>
      </c>
      <c r="X198" s="14" t="str">
        <f>IF(Home!J198=0,"",Home!J198)</f>
        <v/>
      </c>
      <c r="Y198" s="16" t="str">
        <f t="shared" ca="1" si="48"/>
        <v/>
      </c>
      <c r="Z198" s="16" t="str">
        <f t="shared" ca="1" si="48"/>
        <v/>
      </c>
      <c r="AA198" s="16" t="str">
        <f t="shared" ca="1" si="48"/>
        <v/>
      </c>
      <c r="AB198" s="16" t="str">
        <f t="shared" ca="1" si="48"/>
        <v/>
      </c>
      <c r="AC198" s="16" t="str">
        <f t="shared" ref="AC198:AC255" ca="1" si="53">IF(AB198="","",SUM(Y198:AB198))</f>
        <v/>
      </c>
      <c r="AD198" s="14" t="str">
        <f t="shared" ca="1" si="43"/>
        <v/>
      </c>
      <c r="AE198" s="17" t="str">
        <f t="shared" ca="1" si="44"/>
        <v/>
      </c>
      <c r="AF198" s="18" t="str">
        <f t="shared" ca="1" si="45"/>
        <v/>
      </c>
      <c r="AG198" s="12"/>
      <c r="AH198" s="19"/>
    </row>
    <row r="199" spans="1:34" s="10" customFormat="1" ht="15" customHeight="1" x14ac:dyDescent="0.2">
      <c r="A199" s="10">
        <f t="shared" si="49"/>
        <v>194</v>
      </c>
      <c r="B199" s="173" t="str">
        <f t="shared" ref="B199:B255" ca="1" si="54">IFERROR(VLOOKUP(AG199,INDIRECT($U$1),2,0),"")</f>
        <v/>
      </c>
      <c r="C199" s="173"/>
      <c r="D199" s="173"/>
      <c r="E199" s="173"/>
      <c r="F199" s="173"/>
      <c r="G199" s="173"/>
      <c r="H199" s="177" t="str">
        <f t="shared" ref="H199:H255" ca="1" si="55">IFERROR(VLOOKUP(AG199,INDIRECT($U$1),3,0),"")</f>
        <v/>
      </c>
      <c r="I199" s="177"/>
      <c r="J199" s="177"/>
      <c r="K199" s="177"/>
      <c r="L199" s="177"/>
      <c r="M199" s="177"/>
      <c r="N199" s="177"/>
      <c r="O199" s="177"/>
      <c r="P199" s="13">
        <f t="shared" si="50"/>
        <v>0</v>
      </c>
      <c r="Q199" s="8" t="str">
        <f t="shared" ref="Q199:Q255" si="56">IF(AG199="","",1)</f>
        <v/>
      </c>
      <c r="R199" s="22">
        <v>194</v>
      </c>
      <c r="S199" s="14" t="str">
        <f ca="1">IF(LEFT(AG199,1)="G","",IF(LEFT(P199,1)="D","",IF(H199="","",COUNTIF($T$6:T199,T199))))</f>
        <v/>
      </c>
      <c r="T199" s="14" t="str">
        <f t="shared" ca="1" si="51"/>
        <v/>
      </c>
      <c r="U199" s="15" t="str">
        <f t="shared" ref="U199:U254" ca="1" si="57">CONCATENATE(T199,S199)</f>
        <v/>
      </c>
      <c r="V199" s="14">
        <f t="shared" si="52"/>
        <v>194</v>
      </c>
      <c r="W199" s="14" t="str">
        <f t="shared" ref="W199:W255" ca="1" si="58">IF($AF199="","",RANK($AF199,$AF$6:$AF$255,1))</f>
        <v/>
      </c>
      <c r="X199" s="14" t="str">
        <f>IF(Home!J199=0,"",Home!J199)</f>
        <v/>
      </c>
      <c r="Y199" s="16" t="str">
        <f t="shared" ca="1" si="48"/>
        <v/>
      </c>
      <c r="Z199" s="16" t="str">
        <f t="shared" ca="1" si="48"/>
        <v/>
      </c>
      <c r="AA199" s="16" t="str">
        <f t="shared" ca="1" si="48"/>
        <v/>
      </c>
      <c r="AB199" s="16" t="str">
        <f t="shared" ca="1" si="48"/>
        <v/>
      </c>
      <c r="AC199" s="16" t="str">
        <f t="shared" ca="1" si="53"/>
        <v/>
      </c>
      <c r="AD199" s="14" t="str">
        <f t="shared" ref="AD199:AD255" ca="1" si="59">IF($AC199="","",RANK($AC199,$AC$6:$AC$255,1))</f>
        <v/>
      </c>
      <c r="AE199" s="17" t="str">
        <f t="shared" ref="AE199:AE255" ca="1" si="60">IF($Y199="","",RANK($Y199,$Y$6:$Y$255,1)/100)</f>
        <v/>
      </c>
      <c r="AF199" s="18" t="str">
        <f t="shared" ref="AF199:AF255" ca="1" si="61">IF(AD199="","",AD199+AE199)</f>
        <v/>
      </c>
      <c r="AG199" s="12"/>
      <c r="AH199" s="19"/>
    </row>
    <row r="200" spans="1:34" s="10" customFormat="1" ht="15" customHeight="1" x14ac:dyDescent="0.2">
      <c r="A200" s="10">
        <f t="shared" si="49"/>
        <v>195</v>
      </c>
      <c r="B200" s="173" t="str">
        <f t="shared" ca="1" si="54"/>
        <v/>
      </c>
      <c r="C200" s="173"/>
      <c r="D200" s="173"/>
      <c r="E200" s="173"/>
      <c r="F200" s="173"/>
      <c r="G200" s="173"/>
      <c r="H200" s="177" t="str">
        <f t="shared" ca="1" si="55"/>
        <v/>
      </c>
      <c r="I200" s="177"/>
      <c r="J200" s="177"/>
      <c r="K200" s="177"/>
      <c r="L200" s="177"/>
      <c r="M200" s="177"/>
      <c r="N200" s="177"/>
      <c r="O200" s="177"/>
      <c r="P200" s="13">
        <f t="shared" si="50"/>
        <v>0</v>
      </c>
      <c r="Q200" s="8" t="str">
        <f t="shared" si="56"/>
        <v/>
      </c>
      <c r="R200" s="22">
        <v>195</v>
      </c>
      <c r="S200" s="14" t="str">
        <f ca="1">IF(LEFT(AG200,1)="G","",IF(LEFT(P200,1)="D","",IF(H200="","",COUNTIF($T$6:T200,T200))))</f>
        <v/>
      </c>
      <c r="T200" s="14" t="str">
        <f t="shared" ca="1" si="51"/>
        <v/>
      </c>
      <c r="U200" s="15" t="str">
        <f t="shared" ca="1" si="57"/>
        <v/>
      </c>
      <c r="V200" s="14">
        <f t="shared" si="52"/>
        <v>195</v>
      </c>
      <c r="W200" s="14" t="str">
        <f t="shared" ca="1" si="58"/>
        <v/>
      </c>
      <c r="X200" s="14" t="str">
        <f>IF(Home!J200=0,"",Home!J200)</f>
        <v/>
      </c>
      <c r="Y200" s="16" t="str">
        <f t="shared" ca="1" si="48"/>
        <v/>
      </c>
      <c r="Z200" s="16" t="str">
        <f t="shared" ca="1" si="48"/>
        <v/>
      </c>
      <c r="AA200" s="16" t="str">
        <f t="shared" ca="1" si="48"/>
        <v/>
      </c>
      <c r="AB200" s="16" t="str">
        <f t="shared" ca="1" si="48"/>
        <v/>
      </c>
      <c r="AC200" s="16" t="str">
        <f t="shared" ca="1" si="53"/>
        <v/>
      </c>
      <c r="AD200" s="14" t="str">
        <f t="shared" ca="1" si="59"/>
        <v/>
      </c>
      <c r="AE200" s="17" t="str">
        <f t="shared" ca="1" si="60"/>
        <v/>
      </c>
      <c r="AF200" s="18" t="str">
        <f t="shared" ca="1" si="61"/>
        <v/>
      </c>
      <c r="AG200" s="12"/>
      <c r="AH200" s="19"/>
    </row>
    <row r="201" spans="1:34" s="10" customFormat="1" ht="15" customHeight="1" x14ac:dyDescent="0.2">
      <c r="A201" s="10">
        <f t="shared" si="49"/>
        <v>196</v>
      </c>
      <c r="B201" s="173" t="str">
        <f t="shared" ca="1" si="54"/>
        <v/>
      </c>
      <c r="C201" s="173"/>
      <c r="D201" s="173"/>
      <c r="E201" s="173"/>
      <c r="F201" s="173"/>
      <c r="G201" s="173"/>
      <c r="H201" s="177" t="str">
        <f t="shared" ca="1" si="55"/>
        <v/>
      </c>
      <c r="I201" s="177"/>
      <c r="J201" s="177"/>
      <c r="K201" s="177"/>
      <c r="L201" s="177"/>
      <c r="M201" s="177"/>
      <c r="N201" s="177"/>
      <c r="O201" s="177"/>
      <c r="P201" s="13">
        <f t="shared" si="50"/>
        <v>0</v>
      </c>
      <c r="Q201" s="8" t="str">
        <f t="shared" si="56"/>
        <v/>
      </c>
      <c r="R201" s="22">
        <v>196</v>
      </c>
      <c r="S201" s="14" t="str">
        <f ca="1">IF(LEFT(AG201,1)="G","",IF(LEFT(P201,1)="D","",IF(H201="","",COUNTIF($T$6:T201,T201))))</f>
        <v/>
      </c>
      <c r="T201" s="14" t="str">
        <f t="shared" ca="1" si="51"/>
        <v/>
      </c>
      <c r="U201" s="15" t="str">
        <f t="shared" ca="1" si="57"/>
        <v/>
      </c>
      <c r="V201" s="14">
        <f t="shared" si="52"/>
        <v>196</v>
      </c>
      <c r="W201" s="14" t="str">
        <f t="shared" ca="1" si="58"/>
        <v/>
      </c>
      <c r="X201" s="14" t="str">
        <f>IF(Home!J201=0,"",Home!J201)</f>
        <v/>
      </c>
      <c r="Y201" s="16" t="str">
        <f t="shared" ca="1" si="48"/>
        <v/>
      </c>
      <c r="Z201" s="16" t="str">
        <f t="shared" ca="1" si="48"/>
        <v/>
      </c>
      <c r="AA201" s="16" t="str">
        <f t="shared" ca="1" si="48"/>
        <v/>
      </c>
      <c r="AB201" s="16" t="str">
        <f t="shared" ca="1" si="48"/>
        <v/>
      </c>
      <c r="AC201" s="16" t="str">
        <f t="shared" ca="1" si="53"/>
        <v/>
      </c>
      <c r="AD201" s="14" t="str">
        <f t="shared" ca="1" si="59"/>
        <v/>
      </c>
      <c r="AE201" s="17" t="str">
        <f t="shared" ca="1" si="60"/>
        <v/>
      </c>
      <c r="AF201" s="18" t="str">
        <f t="shared" ca="1" si="61"/>
        <v/>
      </c>
      <c r="AG201" s="12"/>
      <c r="AH201" s="19"/>
    </row>
    <row r="202" spans="1:34" s="10" customFormat="1" ht="15" customHeight="1" x14ac:dyDescent="0.2">
      <c r="A202" s="10">
        <f t="shared" si="49"/>
        <v>197</v>
      </c>
      <c r="B202" s="173" t="str">
        <f t="shared" ca="1" si="54"/>
        <v/>
      </c>
      <c r="C202" s="173"/>
      <c r="D202" s="173"/>
      <c r="E202" s="173"/>
      <c r="F202" s="173"/>
      <c r="G202" s="173"/>
      <c r="H202" s="177" t="str">
        <f t="shared" ca="1" si="55"/>
        <v/>
      </c>
      <c r="I202" s="177"/>
      <c r="J202" s="177"/>
      <c r="K202" s="177"/>
      <c r="L202" s="177"/>
      <c r="M202" s="177"/>
      <c r="N202" s="177"/>
      <c r="O202" s="177"/>
      <c r="P202" s="13">
        <f t="shared" si="50"/>
        <v>0</v>
      </c>
      <c r="Q202" s="8" t="str">
        <f t="shared" si="56"/>
        <v/>
      </c>
      <c r="R202" s="22">
        <v>197</v>
      </c>
      <c r="S202" s="14" t="str">
        <f ca="1">IF(LEFT(AG202,1)="G","",IF(LEFT(P202,1)="D","",IF(H202="","",COUNTIF($T$6:T202,T202))))</f>
        <v/>
      </c>
      <c r="T202" s="14" t="str">
        <f t="shared" ca="1" si="51"/>
        <v/>
      </c>
      <c r="U202" s="15" t="str">
        <f t="shared" ca="1" si="57"/>
        <v/>
      </c>
      <c r="V202" s="14">
        <f t="shared" si="52"/>
        <v>197</v>
      </c>
      <c r="W202" s="14" t="str">
        <f t="shared" ca="1" si="58"/>
        <v/>
      </c>
      <c r="X202" s="14" t="str">
        <f>IF(Home!J202=0,"",Home!J202)</f>
        <v/>
      </c>
      <c r="Y202" s="16" t="str">
        <f t="shared" ca="1" si="48"/>
        <v/>
      </c>
      <c r="Z202" s="16" t="str">
        <f t="shared" ca="1" si="48"/>
        <v/>
      </c>
      <c r="AA202" s="16" t="str">
        <f t="shared" ca="1" si="48"/>
        <v/>
      </c>
      <c r="AB202" s="16" t="str">
        <f t="shared" ca="1" si="48"/>
        <v/>
      </c>
      <c r="AC202" s="16" t="str">
        <f t="shared" ca="1" si="53"/>
        <v/>
      </c>
      <c r="AD202" s="14" t="str">
        <f t="shared" ca="1" si="59"/>
        <v/>
      </c>
      <c r="AE202" s="17" t="str">
        <f t="shared" ca="1" si="60"/>
        <v/>
      </c>
      <c r="AF202" s="18" t="str">
        <f t="shared" ca="1" si="61"/>
        <v/>
      </c>
      <c r="AG202" s="12"/>
      <c r="AH202" s="19"/>
    </row>
    <row r="203" spans="1:34" s="10" customFormat="1" ht="15" customHeight="1" x14ac:dyDescent="0.2">
      <c r="A203" s="10">
        <f t="shared" si="49"/>
        <v>198</v>
      </c>
      <c r="B203" s="173" t="str">
        <f t="shared" ca="1" si="54"/>
        <v/>
      </c>
      <c r="C203" s="173"/>
      <c r="D203" s="173"/>
      <c r="E203" s="173"/>
      <c r="F203" s="173"/>
      <c r="G203" s="173"/>
      <c r="H203" s="177" t="str">
        <f t="shared" ca="1" si="55"/>
        <v/>
      </c>
      <c r="I203" s="177"/>
      <c r="J203" s="177"/>
      <c r="K203" s="177"/>
      <c r="L203" s="177"/>
      <c r="M203" s="177"/>
      <c r="N203" s="177"/>
      <c r="O203" s="177"/>
      <c r="P203" s="13">
        <f t="shared" si="50"/>
        <v>0</v>
      </c>
      <c r="Q203" s="8" t="str">
        <f t="shared" si="56"/>
        <v/>
      </c>
      <c r="R203" s="22">
        <v>198</v>
      </c>
      <c r="S203" s="14" t="str">
        <f ca="1">IF(LEFT(AG203,1)="G","",IF(LEFT(P203,1)="D","",IF(H203="","",COUNTIF($T$6:T203,T203))))</f>
        <v/>
      </c>
      <c r="T203" s="14" t="str">
        <f t="shared" ca="1" si="51"/>
        <v/>
      </c>
      <c r="U203" s="15" t="str">
        <f t="shared" ca="1" si="57"/>
        <v/>
      </c>
      <c r="V203" s="14">
        <f t="shared" si="52"/>
        <v>198</v>
      </c>
      <c r="W203" s="14" t="str">
        <f t="shared" ca="1" si="58"/>
        <v/>
      </c>
      <c r="X203" s="14" t="str">
        <f>IF(Home!J203=0,"",Home!J203)</f>
        <v/>
      </c>
      <c r="Y203" s="16" t="str">
        <f t="shared" ca="1" si="48"/>
        <v/>
      </c>
      <c r="Z203" s="16" t="str">
        <f t="shared" ca="1" si="48"/>
        <v/>
      </c>
      <c r="AA203" s="16" t="str">
        <f t="shared" ca="1" si="48"/>
        <v/>
      </c>
      <c r="AB203" s="16" t="str">
        <f t="shared" ca="1" si="48"/>
        <v/>
      </c>
      <c r="AC203" s="16" t="str">
        <f t="shared" ca="1" si="53"/>
        <v/>
      </c>
      <c r="AD203" s="14" t="str">
        <f t="shared" ca="1" si="59"/>
        <v/>
      </c>
      <c r="AE203" s="17" t="str">
        <f t="shared" ca="1" si="60"/>
        <v/>
      </c>
      <c r="AF203" s="18" t="str">
        <f t="shared" ca="1" si="61"/>
        <v/>
      </c>
      <c r="AG203" s="12"/>
      <c r="AH203" s="19"/>
    </row>
    <row r="204" spans="1:34" s="10" customFormat="1" ht="15" customHeight="1" x14ac:dyDescent="0.2">
      <c r="A204" s="10">
        <f t="shared" si="49"/>
        <v>199</v>
      </c>
      <c r="B204" s="173" t="str">
        <f t="shared" ca="1" si="54"/>
        <v/>
      </c>
      <c r="C204" s="173"/>
      <c r="D204" s="173"/>
      <c r="E204" s="173"/>
      <c r="F204" s="173"/>
      <c r="G204" s="173"/>
      <c r="H204" s="177" t="str">
        <f t="shared" ca="1" si="55"/>
        <v/>
      </c>
      <c r="I204" s="177"/>
      <c r="J204" s="177"/>
      <c r="K204" s="177"/>
      <c r="L204" s="177"/>
      <c r="M204" s="177"/>
      <c r="N204" s="177"/>
      <c r="O204" s="177"/>
      <c r="P204" s="13">
        <f t="shared" si="50"/>
        <v>0</v>
      </c>
      <c r="Q204" s="8" t="str">
        <f t="shared" si="56"/>
        <v/>
      </c>
      <c r="R204" s="22">
        <v>199</v>
      </c>
      <c r="S204" s="14" t="str">
        <f ca="1">IF(LEFT(AG204,1)="G","",IF(LEFT(P204,1)="D","",IF(H204="","",COUNTIF($T$6:T204,T204))))</f>
        <v/>
      </c>
      <c r="T204" s="14" t="str">
        <f t="shared" ca="1" si="51"/>
        <v/>
      </c>
      <c r="U204" s="15" t="str">
        <f t="shared" ca="1" si="57"/>
        <v/>
      </c>
      <c r="V204" s="14">
        <f t="shared" si="52"/>
        <v>199</v>
      </c>
      <c r="W204" s="14" t="str">
        <f t="shared" ca="1" si="58"/>
        <v/>
      </c>
      <c r="X204" s="14" t="str">
        <f>IF(Home!J204=0,"",Home!J204)</f>
        <v/>
      </c>
      <c r="Y204" s="16" t="str">
        <f t="shared" ca="1" si="48"/>
        <v/>
      </c>
      <c r="Z204" s="16" t="str">
        <f t="shared" ca="1" si="48"/>
        <v/>
      </c>
      <c r="AA204" s="16" t="str">
        <f t="shared" ca="1" si="48"/>
        <v/>
      </c>
      <c r="AB204" s="16" t="str">
        <f t="shared" ca="1" si="48"/>
        <v/>
      </c>
      <c r="AC204" s="16" t="str">
        <f t="shared" ca="1" si="53"/>
        <v/>
      </c>
      <c r="AD204" s="14" t="str">
        <f t="shared" ca="1" si="59"/>
        <v/>
      </c>
      <c r="AE204" s="17" t="str">
        <f t="shared" ca="1" si="60"/>
        <v/>
      </c>
      <c r="AF204" s="18" t="str">
        <f t="shared" ca="1" si="61"/>
        <v/>
      </c>
      <c r="AG204" s="12"/>
      <c r="AH204" s="19"/>
    </row>
    <row r="205" spans="1:34" s="10" customFormat="1" ht="15" customHeight="1" x14ac:dyDescent="0.2">
      <c r="A205" s="10">
        <f t="shared" si="49"/>
        <v>200</v>
      </c>
      <c r="B205" s="173" t="str">
        <f t="shared" ca="1" si="54"/>
        <v/>
      </c>
      <c r="C205" s="173"/>
      <c r="D205" s="173"/>
      <c r="E205" s="173"/>
      <c r="F205" s="173"/>
      <c r="G205" s="173"/>
      <c r="H205" s="177" t="str">
        <f t="shared" ca="1" si="55"/>
        <v/>
      </c>
      <c r="I205" s="177"/>
      <c r="J205" s="177"/>
      <c r="K205" s="177"/>
      <c r="L205" s="177"/>
      <c r="M205" s="177"/>
      <c r="N205" s="177"/>
      <c r="O205" s="177"/>
      <c r="P205" s="13">
        <f t="shared" si="50"/>
        <v>0</v>
      </c>
      <c r="Q205" s="8" t="str">
        <f t="shared" si="56"/>
        <v/>
      </c>
      <c r="R205" s="22">
        <v>200</v>
      </c>
      <c r="S205" s="14" t="str">
        <f ca="1">IF(LEFT(AG205,1)="G","",IF(LEFT(P205,1)="D","",IF(H205="","",COUNTIF($T$6:T205,T205))))</f>
        <v/>
      </c>
      <c r="T205" s="14" t="str">
        <f t="shared" ca="1" si="51"/>
        <v/>
      </c>
      <c r="U205" s="15" t="str">
        <f t="shared" ca="1" si="57"/>
        <v/>
      </c>
      <c r="V205" s="14">
        <f t="shared" si="52"/>
        <v>200</v>
      </c>
      <c r="W205" s="14" t="str">
        <f t="shared" ca="1" si="58"/>
        <v/>
      </c>
      <c r="X205" s="14" t="str">
        <f>IF(Home!J205=0,"",Home!J205)</f>
        <v/>
      </c>
      <c r="Y205" s="16" t="str">
        <f t="shared" ca="1" si="48"/>
        <v/>
      </c>
      <c r="Z205" s="16" t="str">
        <f t="shared" ca="1" si="48"/>
        <v/>
      </c>
      <c r="AA205" s="16" t="str">
        <f t="shared" ca="1" si="48"/>
        <v/>
      </c>
      <c r="AB205" s="16" t="str">
        <f t="shared" ca="1" si="48"/>
        <v/>
      </c>
      <c r="AC205" s="16" t="str">
        <f t="shared" ca="1" si="53"/>
        <v/>
      </c>
      <c r="AD205" s="14" t="str">
        <f t="shared" ca="1" si="59"/>
        <v/>
      </c>
      <c r="AE205" s="17" t="str">
        <f t="shared" ca="1" si="60"/>
        <v/>
      </c>
      <c r="AF205" s="18" t="str">
        <f t="shared" ca="1" si="61"/>
        <v/>
      </c>
      <c r="AG205" s="12"/>
      <c r="AH205" s="19"/>
    </row>
    <row r="206" spans="1:34" s="10" customFormat="1" ht="15" customHeight="1" x14ac:dyDescent="0.2">
      <c r="A206" s="10">
        <f t="shared" si="49"/>
        <v>201</v>
      </c>
      <c r="B206" s="173" t="str">
        <f t="shared" ca="1" si="54"/>
        <v/>
      </c>
      <c r="C206" s="173"/>
      <c r="D206" s="173"/>
      <c r="E206" s="173"/>
      <c r="F206" s="173"/>
      <c r="G206" s="173"/>
      <c r="H206" s="177" t="str">
        <f t="shared" ca="1" si="55"/>
        <v/>
      </c>
      <c r="I206" s="177"/>
      <c r="J206" s="177"/>
      <c r="K206" s="177"/>
      <c r="L206" s="177"/>
      <c r="M206" s="177"/>
      <c r="N206" s="177"/>
      <c r="O206" s="177"/>
      <c r="P206" s="13">
        <f t="shared" si="50"/>
        <v>0</v>
      </c>
      <c r="Q206" s="8" t="str">
        <f t="shared" si="56"/>
        <v/>
      </c>
      <c r="R206" s="22">
        <v>201</v>
      </c>
      <c r="S206" s="14" t="str">
        <f ca="1">IF(LEFT(AG206,1)="G","",IF(LEFT(P206,1)="D","",IF(H206="","",COUNTIF($T$6:T206,T206))))</f>
        <v/>
      </c>
      <c r="T206" s="14" t="str">
        <f t="shared" ca="1" si="51"/>
        <v/>
      </c>
      <c r="U206" s="15" t="str">
        <f t="shared" ca="1" si="57"/>
        <v/>
      </c>
      <c r="V206" s="14">
        <f t="shared" si="52"/>
        <v>201</v>
      </c>
      <c r="W206" s="14" t="str">
        <f t="shared" ca="1" si="58"/>
        <v/>
      </c>
      <c r="X206" s="14" t="str">
        <f>IF(Home!J206=0,"",Home!J206)</f>
        <v/>
      </c>
      <c r="Y206" s="16" t="str">
        <f t="shared" ref="Y206:AB225" ca="1" si="62">IFERROR(VLOOKUP(CONCATENATE($X206,Y$5),$U$6:$V$255,2,0),"")</f>
        <v/>
      </c>
      <c r="Z206" s="16" t="str">
        <f t="shared" ca="1" si="62"/>
        <v/>
      </c>
      <c r="AA206" s="16" t="str">
        <f t="shared" ca="1" si="62"/>
        <v/>
      </c>
      <c r="AB206" s="16" t="str">
        <f t="shared" ca="1" si="62"/>
        <v/>
      </c>
      <c r="AC206" s="16" t="str">
        <f t="shared" ca="1" si="53"/>
        <v/>
      </c>
      <c r="AD206" s="14" t="str">
        <f t="shared" ca="1" si="59"/>
        <v/>
      </c>
      <c r="AE206" s="17" t="str">
        <f t="shared" ca="1" si="60"/>
        <v/>
      </c>
      <c r="AF206" s="18" t="str">
        <f t="shared" ca="1" si="61"/>
        <v/>
      </c>
      <c r="AG206" s="12"/>
      <c r="AH206" s="19"/>
    </row>
    <row r="207" spans="1:34" s="10" customFormat="1" ht="15" customHeight="1" x14ac:dyDescent="0.2">
      <c r="A207" s="10">
        <f t="shared" si="49"/>
        <v>202</v>
      </c>
      <c r="B207" s="173" t="str">
        <f t="shared" ca="1" si="54"/>
        <v/>
      </c>
      <c r="C207" s="173"/>
      <c r="D207" s="173"/>
      <c r="E207" s="173"/>
      <c r="F207" s="173"/>
      <c r="G207" s="173"/>
      <c r="H207" s="177" t="str">
        <f t="shared" ca="1" si="55"/>
        <v/>
      </c>
      <c r="I207" s="177"/>
      <c r="J207" s="177"/>
      <c r="K207" s="177"/>
      <c r="L207" s="177"/>
      <c r="M207" s="177"/>
      <c r="N207" s="177"/>
      <c r="O207" s="177"/>
      <c r="P207" s="13">
        <f t="shared" si="50"/>
        <v>0</v>
      </c>
      <c r="Q207" s="8" t="str">
        <f t="shared" si="56"/>
        <v/>
      </c>
      <c r="R207" s="22">
        <v>202</v>
      </c>
      <c r="S207" s="14" t="str">
        <f ca="1">IF(LEFT(AG207,1)="G","",IF(LEFT(P207,1)="D","",IF(H207="","",COUNTIF($T$6:T207,T207))))</f>
        <v/>
      </c>
      <c r="T207" s="14" t="str">
        <f t="shared" ca="1" si="51"/>
        <v/>
      </c>
      <c r="U207" s="15" t="str">
        <f t="shared" ca="1" si="57"/>
        <v/>
      </c>
      <c r="V207" s="14">
        <f t="shared" si="52"/>
        <v>202</v>
      </c>
      <c r="W207" s="14" t="str">
        <f t="shared" ca="1" si="58"/>
        <v/>
      </c>
      <c r="X207" s="14" t="str">
        <f>IF(Home!J207=0,"",Home!J207)</f>
        <v/>
      </c>
      <c r="Y207" s="16" t="str">
        <f t="shared" ca="1" si="62"/>
        <v/>
      </c>
      <c r="Z207" s="16" t="str">
        <f t="shared" ca="1" si="62"/>
        <v/>
      </c>
      <c r="AA207" s="16" t="str">
        <f t="shared" ca="1" si="62"/>
        <v/>
      </c>
      <c r="AB207" s="16" t="str">
        <f t="shared" ca="1" si="62"/>
        <v/>
      </c>
      <c r="AC207" s="16" t="str">
        <f t="shared" ca="1" si="53"/>
        <v/>
      </c>
      <c r="AD207" s="14" t="str">
        <f t="shared" ca="1" si="59"/>
        <v/>
      </c>
      <c r="AE207" s="17" t="str">
        <f t="shared" ca="1" si="60"/>
        <v/>
      </c>
      <c r="AF207" s="18" t="str">
        <f t="shared" ca="1" si="61"/>
        <v/>
      </c>
      <c r="AG207" s="12"/>
      <c r="AH207" s="19"/>
    </row>
    <row r="208" spans="1:34" s="10" customFormat="1" ht="15" customHeight="1" x14ac:dyDescent="0.2">
      <c r="A208" s="10">
        <f t="shared" si="49"/>
        <v>203</v>
      </c>
      <c r="B208" s="173" t="str">
        <f t="shared" ca="1" si="54"/>
        <v/>
      </c>
      <c r="C208" s="173"/>
      <c r="D208" s="173"/>
      <c r="E208" s="173"/>
      <c r="F208" s="173"/>
      <c r="G208" s="173"/>
      <c r="H208" s="177" t="str">
        <f t="shared" ca="1" si="55"/>
        <v/>
      </c>
      <c r="I208" s="177"/>
      <c r="J208" s="177"/>
      <c r="K208" s="177"/>
      <c r="L208" s="177"/>
      <c r="M208" s="177"/>
      <c r="N208" s="177"/>
      <c r="O208" s="177"/>
      <c r="P208" s="13">
        <f t="shared" si="50"/>
        <v>0</v>
      </c>
      <c r="Q208" s="8" t="str">
        <f t="shared" si="56"/>
        <v/>
      </c>
      <c r="R208" s="22">
        <v>203</v>
      </c>
      <c r="S208" s="14" t="str">
        <f ca="1">IF(LEFT(AG208,1)="G","",IF(LEFT(P208,1)="D","",IF(H208="","",COUNTIF($T$6:T208,T208))))</f>
        <v/>
      </c>
      <c r="T208" s="14" t="str">
        <f t="shared" ca="1" si="51"/>
        <v/>
      </c>
      <c r="U208" s="15" t="str">
        <f t="shared" ca="1" si="57"/>
        <v/>
      </c>
      <c r="V208" s="14">
        <f t="shared" si="52"/>
        <v>203</v>
      </c>
      <c r="W208" s="14" t="str">
        <f t="shared" ca="1" si="58"/>
        <v/>
      </c>
      <c r="X208" s="14" t="str">
        <f>IF(Home!J208=0,"",Home!J208)</f>
        <v/>
      </c>
      <c r="Y208" s="16" t="str">
        <f t="shared" ca="1" si="62"/>
        <v/>
      </c>
      <c r="Z208" s="16" t="str">
        <f t="shared" ca="1" si="62"/>
        <v/>
      </c>
      <c r="AA208" s="16" t="str">
        <f t="shared" ca="1" si="62"/>
        <v/>
      </c>
      <c r="AB208" s="16" t="str">
        <f t="shared" ca="1" si="62"/>
        <v/>
      </c>
      <c r="AC208" s="16" t="str">
        <f t="shared" ca="1" si="53"/>
        <v/>
      </c>
      <c r="AD208" s="14" t="str">
        <f t="shared" ca="1" si="59"/>
        <v/>
      </c>
      <c r="AE208" s="17" t="str">
        <f t="shared" ca="1" si="60"/>
        <v/>
      </c>
      <c r="AF208" s="18" t="str">
        <f t="shared" ca="1" si="61"/>
        <v/>
      </c>
      <c r="AG208" s="12"/>
      <c r="AH208" s="19"/>
    </row>
    <row r="209" spans="1:34" s="10" customFormat="1" ht="15" customHeight="1" x14ac:dyDescent="0.2">
      <c r="A209" s="10">
        <f t="shared" si="49"/>
        <v>204</v>
      </c>
      <c r="B209" s="173" t="str">
        <f t="shared" ca="1" si="54"/>
        <v/>
      </c>
      <c r="C209" s="173"/>
      <c r="D209" s="173"/>
      <c r="E209" s="173"/>
      <c r="F209" s="173"/>
      <c r="G209" s="173"/>
      <c r="H209" s="177" t="str">
        <f t="shared" ca="1" si="55"/>
        <v/>
      </c>
      <c r="I209" s="177"/>
      <c r="J209" s="177"/>
      <c r="K209" s="177"/>
      <c r="L209" s="177"/>
      <c r="M209" s="177"/>
      <c r="N209" s="177"/>
      <c r="O209" s="177"/>
      <c r="P209" s="13">
        <f t="shared" si="50"/>
        <v>0</v>
      </c>
      <c r="Q209" s="8" t="str">
        <f t="shared" si="56"/>
        <v/>
      </c>
      <c r="R209" s="22">
        <v>204</v>
      </c>
      <c r="S209" s="14" t="str">
        <f ca="1">IF(LEFT(AG209,1)="G","",IF(LEFT(P209,1)="D","",IF(H209="","",COUNTIF($T$6:T209,T209))))</f>
        <v/>
      </c>
      <c r="T209" s="14" t="str">
        <f t="shared" ca="1" si="51"/>
        <v/>
      </c>
      <c r="U209" s="15" t="str">
        <f t="shared" ca="1" si="57"/>
        <v/>
      </c>
      <c r="V209" s="14">
        <f t="shared" si="52"/>
        <v>204</v>
      </c>
      <c r="W209" s="14" t="str">
        <f t="shared" ca="1" si="58"/>
        <v/>
      </c>
      <c r="X209" s="14" t="str">
        <f>IF(Home!J209=0,"",Home!J209)</f>
        <v/>
      </c>
      <c r="Y209" s="16" t="str">
        <f t="shared" ca="1" si="62"/>
        <v/>
      </c>
      <c r="Z209" s="16" t="str">
        <f t="shared" ca="1" si="62"/>
        <v/>
      </c>
      <c r="AA209" s="16" t="str">
        <f t="shared" ca="1" si="62"/>
        <v/>
      </c>
      <c r="AB209" s="16" t="str">
        <f t="shared" ca="1" si="62"/>
        <v/>
      </c>
      <c r="AC209" s="16" t="str">
        <f t="shared" ca="1" si="53"/>
        <v/>
      </c>
      <c r="AD209" s="14" t="str">
        <f t="shared" ca="1" si="59"/>
        <v/>
      </c>
      <c r="AE209" s="17" t="str">
        <f t="shared" ca="1" si="60"/>
        <v/>
      </c>
      <c r="AF209" s="18" t="str">
        <f t="shared" ca="1" si="61"/>
        <v/>
      </c>
      <c r="AG209" s="12"/>
      <c r="AH209" s="19"/>
    </row>
    <row r="210" spans="1:34" s="10" customFormat="1" ht="15" customHeight="1" x14ac:dyDescent="0.2">
      <c r="A210" s="10">
        <f t="shared" si="49"/>
        <v>205</v>
      </c>
      <c r="B210" s="173" t="str">
        <f t="shared" ca="1" si="54"/>
        <v/>
      </c>
      <c r="C210" s="173"/>
      <c r="D210" s="173"/>
      <c r="E210" s="173"/>
      <c r="F210" s="173"/>
      <c r="G210" s="173"/>
      <c r="H210" s="177" t="str">
        <f t="shared" ca="1" si="55"/>
        <v/>
      </c>
      <c r="I210" s="177"/>
      <c r="J210" s="177"/>
      <c r="K210" s="177"/>
      <c r="L210" s="177"/>
      <c r="M210" s="177"/>
      <c r="N210" s="177"/>
      <c r="O210" s="177"/>
      <c r="P210" s="13">
        <f t="shared" si="50"/>
        <v>0</v>
      </c>
      <c r="Q210" s="8" t="str">
        <f t="shared" si="56"/>
        <v/>
      </c>
      <c r="R210" s="22">
        <v>205</v>
      </c>
      <c r="S210" s="14" t="str">
        <f ca="1">IF(LEFT(AG210,1)="G","",IF(LEFT(P210,1)="D","",IF(H210="","",COUNTIF($T$6:T210,T210))))</f>
        <v/>
      </c>
      <c r="T210" s="14" t="str">
        <f t="shared" ca="1" si="51"/>
        <v/>
      </c>
      <c r="U210" s="15" t="str">
        <f t="shared" ca="1" si="57"/>
        <v/>
      </c>
      <c r="V210" s="14">
        <f t="shared" si="52"/>
        <v>205</v>
      </c>
      <c r="W210" s="14" t="str">
        <f t="shared" ca="1" si="58"/>
        <v/>
      </c>
      <c r="X210" s="14" t="str">
        <f>IF(Home!J210=0,"",Home!J210)</f>
        <v/>
      </c>
      <c r="Y210" s="16" t="str">
        <f t="shared" ca="1" si="62"/>
        <v/>
      </c>
      <c r="Z210" s="16" t="str">
        <f t="shared" ca="1" si="62"/>
        <v/>
      </c>
      <c r="AA210" s="16" t="str">
        <f t="shared" ca="1" si="62"/>
        <v/>
      </c>
      <c r="AB210" s="16" t="str">
        <f t="shared" ca="1" si="62"/>
        <v/>
      </c>
      <c r="AC210" s="16" t="str">
        <f t="shared" ca="1" si="53"/>
        <v/>
      </c>
      <c r="AD210" s="14" t="str">
        <f t="shared" ca="1" si="59"/>
        <v/>
      </c>
      <c r="AE210" s="17" t="str">
        <f t="shared" ca="1" si="60"/>
        <v/>
      </c>
      <c r="AF210" s="18" t="str">
        <f t="shared" ca="1" si="61"/>
        <v/>
      </c>
      <c r="AG210" s="12"/>
      <c r="AH210" s="19"/>
    </row>
    <row r="211" spans="1:34" s="10" customFormat="1" ht="15" customHeight="1" x14ac:dyDescent="0.2">
      <c r="A211" s="10">
        <f t="shared" si="49"/>
        <v>206</v>
      </c>
      <c r="B211" s="173" t="str">
        <f t="shared" ca="1" si="54"/>
        <v/>
      </c>
      <c r="C211" s="173"/>
      <c r="D211" s="173"/>
      <c r="E211" s="173"/>
      <c r="F211" s="173"/>
      <c r="G211" s="173"/>
      <c r="H211" s="177" t="str">
        <f t="shared" ca="1" si="55"/>
        <v/>
      </c>
      <c r="I211" s="177"/>
      <c r="J211" s="177"/>
      <c r="K211" s="177"/>
      <c r="L211" s="177"/>
      <c r="M211" s="177"/>
      <c r="N211" s="177"/>
      <c r="O211" s="177"/>
      <c r="P211" s="13">
        <f t="shared" si="50"/>
        <v>0</v>
      </c>
      <c r="Q211" s="8" t="str">
        <f t="shared" si="56"/>
        <v/>
      </c>
      <c r="R211" s="22">
        <v>206</v>
      </c>
      <c r="S211" s="14" t="str">
        <f ca="1">IF(LEFT(AG211,1)="G","",IF(LEFT(P211,1)="D","",IF(H211="","",COUNTIF($T$6:T211,T211))))</f>
        <v/>
      </c>
      <c r="T211" s="14" t="str">
        <f t="shared" ca="1" si="51"/>
        <v/>
      </c>
      <c r="U211" s="15" t="str">
        <f t="shared" ca="1" si="57"/>
        <v/>
      </c>
      <c r="V211" s="14">
        <f t="shared" si="52"/>
        <v>206</v>
      </c>
      <c r="W211" s="14" t="str">
        <f t="shared" ca="1" si="58"/>
        <v/>
      </c>
      <c r="X211" s="14" t="str">
        <f>IF(Home!J211=0,"",Home!J211)</f>
        <v/>
      </c>
      <c r="Y211" s="16" t="str">
        <f t="shared" ca="1" si="62"/>
        <v/>
      </c>
      <c r="Z211" s="16" t="str">
        <f t="shared" ca="1" si="62"/>
        <v/>
      </c>
      <c r="AA211" s="16" t="str">
        <f t="shared" ca="1" si="62"/>
        <v/>
      </c>
      <c r="AB211" s="16" t="str">
        <f t="shared" ca="1" si="62"/>
        <v/>
      </c>
      <c r="AC211" s="16" t="str">
        <f t="shared" ca="1" si="53"/>
        <v/>
      </c>
      <c r="AD211" s="14" t="str">
        <f t="shared" ca="1" si="59"/>
        <v/>
      </c>
      <c r="AE211" s="17" t="str">
        <f t="shared" ca="1" si="60"/>
        <v/>
      </c>
      <c r="AF211" s="18" t="str">
        <f t="shared" ca="1" si="61"/>
        <v/>
      </c>
      <c r="AG211" s="12"/>
      <c r="AH211" s="19"/>
    </row>
    <row r="212" spans="1:34" s="10" customFormat="1" ht="15" customHeight="1" x14ac:dyDescent="0.2">
      <c r="A212" s="10">
        <f t="shared" si="49"/>
        <v>207</v>
      </c>
      <c r="B212" s="173" t="str">
        <f t="shared" ca="1" si="54"/>
        <v/>
      </c>
      <c r="C212" s="173"/>
      <c r="D212" s="173"/>
      <c r="E212" s="173"/>
      <c r="F212" s="173"/>
      <c r="G212" s="173"/>
      <c r="H212" s="177" t="str">
        <f t="shared" ca="1" si="55"/>
        <v/>
      </c>
      <c r="I212" s="177"/>
      <c r="J212" s="177"/>
      <c r="K212" s="177"/>
      <c r="L212" s="177"/>
      <c r="M212" s="177"/>
      <c r="N212" s="177"/>
      <c r="O212" s="177"/>
      <c r="P212" s="13">
        <f t="shared" si="50"/>
        <v>0</v>
      </c>
      <c r="Q212" s="8" t="str">
        <f t="shared" si="56"/>
        <v/>
      </c>
      <c r="R212" s="22">
        <v>207</v>
      </c>
      <c r="S212" s="14" t="str">
        <f ca="1">IF(LEFT(AG212,1)="G","",IF(LEFT(P212,1)="D","",IF(H212="","",COUNTIF($T$6:T212,T212))))</f>
        <v/>
      </c>
      <c r="T212" s="14" t="str">
        <f t="shared" ca="1" si="51"/>
        <v/>
      </c>
      <c r="U212" s="15" t="str">
        <f t="shared" ca="1" si="57"/>
        <v/>
      </c>
      <c r="V212" s="14">
        <f t="shared" si="52"/>
        <v>207</v>
      </c>
      <c r="W212" s="14" t="str">
        <f t="shared" ca="1" si="58"/>
        <v/>
      </c>
      <c r="X212" s="14" t="str">
        <f>IF(Home!J212=0,"",Home!J212)</f>
        <v/>
      </c>
      <c r="Y212" s="16" t="str">
        <f t="shared" ca="1" si="62"/>
        <v/>
      </c>
      <c r="Z212" s="16" t="str">
        <f t="shared" ca="1" si="62"/>
        <v/>
      </c>
      <c r="AA212" s="16" t="str">
        <f t="shared" ca="1" si="62"/>
        <v/>
      </c>
      <c r="AB212" s="16" t="str">
        <f t="shared" ca="1" si="62"/>
        <v/>
      </c>
      <c r="AC212" s="16" t="str">
        <f t="shared" ca="1" si="53"/>
        <v/>
      </c>
      <c r="AD212" s="14" t="str">
        <f t="shared" ca="1" si="59"/>
        <v/>
      </c>
      <c r="AE212" s="17" t="str">
        <f t="shared" ca="1" si="60"/>
        <v/>
      </c>
      <c r="AF212" s="18" t="str">
        <f t="shared" ca="1" si="61"/>
        <v/>
      </c>
      <c r="AG212" s="12"/>
      <c r="AH212" s="19"/>
    </row>
    <row r="213" spans="1:34" s="10" customFormat="1" ht="15" customHeight="1" x14ac:dyDescent="0.2">
      <c r="A213" s="10">
        <f t="shared" si="49"/>
        <v>208</v>
      </c>
      <c r="B213" s="173" t="str">
        <f t="shared" ca="1" si="54"/>
        <v/>
      </c>
      <c r="C213" s="173"/>
      <c r="D213" s="173"/>
      <c r="E213" s="173"/>
      <c r="F213" s="173"/>
      <c r="G213" s="173"/>
      <c r="H213" s="177" t="str">
        <f t="shared" ca="1" si="55"/>
        <v/>
      </c>
      <c r="I213" s="177"/>
      <c r="J213" s="177"/>
      <c r="K213" s="177"/>
      <c r="L213" s="177"/>
      <c r="M213" s="177"/>
      <c r="N213" s="177"/>
      <c r="O213" s="177"/>
      <c r="P213" s="13">
        <f t="shared" si="50"/>
        <v>0</v>
      </c>
      <c r="Q213" s="8" t="str">
        <f t="shared" si="56"/>
        <v/>
      </c>
      <c r="R213" s="22">
        <v>208</v>
      </c>
      <c r="S213" s="14" t="str">
        <f ca="1">IF(LEFT(AG213,1)="G","",IF(LEFT(P213,1)="D","",IF(H213="","",COUNTIF($T$6:T213,T213))))</f>
        <v/>
      </c>
      <c r="T213" s="14" t="str">
        <f t="shared" ca="1" si="51"/>
        <v/>
      </c>
      <c r="U213" s="15" t="str">
        <f t="shared" ca="1" si="57"/>
        <v/>
      </c>
      <c r="V213" s="14">
        <f t="shared" si="52"/>
        <v>208</v>
      </c>
      <c r="W213" s="14" t="str">
        <f t="shared" ca="1" si="58"/>
        <v/>
      </c>
      <c r="X213" s="14" t="str">
        <f>IF(Home!J213=0,"",Home!J213)</f>
        <v/>
      </c>
      <c r="Y213" s="16" t="str">
        <f t="shared" ca="1" si="62"/>
        <v/>
      </c>
      <c r="Z213" s="16" t="str">
        <f t="shared" ca="1" si="62"/>
        <v/>
      </c>
      <c r="AA213" s="16" t="str">
        <f t="shared" ca="1" si="62"/>
        <v/>
      </c>
      <c r="AB213" s="16" t="str">
        <f t="shared" ca="1" si="62"/>
        <v/>
      </c>
      <c r="AC213" s="16" t="str">
        <f t="shared" ca="1" si="53"/>
        <v/>
      </c>
      <c r="AD213" s="14" t="str">
        <f t="shared" ca="1" si="59"/>
        <v/>
      </c>
      <c r="AE213" s="17" t="str">
        <f t="shared" ca="1" si="60"/>
        <v/>
      </c>
      <c r="AF213" s="18" t="str">
        <f t="shared" ca="1" si="61"/>
        <v/>
      </c>
      <c r="AG213" s="12"/>
      <c r="AH213" s="19"/>
    </row>
    <row r="214" spans="1:34" s="10" customFormat="1" ht="15" customHeight="1" x14ac:dyDescent="0.2">
      <c r="A214" s="10">
        <f t="shared" si="49"/>
        <v>209</v>
      </c>
      <c r="B214" s="173" t="str">
        <f t="shared" ca="1" si="54"/>
        <v/>
      </c>
      <c r="C214" s="173"/>
      <c r="D214" s="173"/>
      <c r="E214" s="173"/>
      <c r="F214" s="173"/>
      <c r="G214" s="173"/>
      <c r="H214" s="177" t="str">
        <f t="shared" ca="1" si="55"/>
        <v/>
      </c>
      <c r="I214" s="177"/>
      <c r="J214" s="177"/>
      <c r="K214" s="177"/>
      <c r="L214" s="177"/>
      <c r="M214" s="177"/>
      <c r="N214" s="177"/>
      <c r="O214" s="177"/>
      <c r="P214" s="13">
        <f t="shared" si="50"/>
        <v>0</v>
      </c>
      <c r="Q214" s="8" t="str">
        <f t="shared" si="56"/>
        <v/>
      </c>
      <c r="R214" s="22">
        <v>209</v>
      </c>
      <c r="S214" s="14" t="str">
        <f ca="1">IF(LEFT(AG214,1)="G","",IF(LEFT(P214,1)="D","",IF(H214="","",COUNTIF($T$6:T214,T214))))</f>
        <v/>
      </c>
      <c r="T214" s="14" t="str">
        <f t="shared" ca="1" si="51"/>
        <v/>
      </c>
      <c r="U214" s="15" t="str">
        <f t="shared" ca="1" si="57"/>
        <v/>
      </c>
      <c r="V214" s="14">
        <f t="shared" si="52"/>
        <v>209</v>
      </c>
      <c r="W214" s="14" t="str">
        <f t="shared" ca="1" si="58"/>
        <v/>
      </c>
      <c r="X214" s="14" t="str">
        <f>IF(Home!J214=0,"",Home!J214)</f>
        <v/>
      </c>
      <c r="Y214" s="16" t="str">
        <f t="shared" ca="1" si="62"/>
        <v/>
      </c>
      <c r="Z214" s="16" t="str">
        <f t="shared" ca="1" si="62"/>
        <v/>
      </c>
      <c r="AA214" s="16" t="str">
        <f t="shared" ca="1" si="62"/>
        <v/>
      </c>
      <c r="AB214" s="16" t="str">
        <f t="shared" ca="1" si="62"/>
        <v/>
      </c>
      <c r="AC214" s="16" t="str">
        <f t="shared" ca="1" si="53"/>
        <v/>
      </c>
      <c r="AD214" s="14" t="str">
        <f t="shared" ca="1" si="59"/>
        <v/>
      </c>
      <c r="AE214" s="17" t="str">
        <f t="shared" ca="1" si="60"/>
        <v/>
      </c>
      <c r="AF214" s="18" t="str">
        <f t="shared" ca="1" si="61"/>
        <v/>
      </c>
      <c r="AG214" s="12"/>
      <c r="AH214" s="19"/>
    </row>
    <row r="215" spans="1:34" s="10" customFormat="1" ht="15" customHeight="1" x14ac:dyDescent="0.2">
      <c r="A215" s="10">
        <f t="shared" si="49"/>
        <v>210</v>
      </c>
      <c r="B215" s="173" t="str">
        <f t="shared" ca="1" si="54"/>
        <v/>
      </c>
      <c r="C215" s="173"/>
      <c r="D215" s="173"/>
      <c r="E215" s="173"/>
      <c r="F215" s="173"/>
      <c r="G215" s="173"/>
      <c r="H215" s="177" t="str">
        <f t="shared" ca="1" si="55"/>
        <v/>
      </c>
      <c r="I215" s="177"/>
      <c r="J215" s="177"/>
      <c r="K215" s="177"/>
      <c r="L215" s="177"/>
      <c r="M215" s="177"/>
      <c r="N215" s="177"/>
      <c r="O215" s="177"/>
      <c r="P215" s="13">
        <f t="shared" si="50"/>
        <v>0</v>
      </c>
      <c r="Q215" s="8" t="str">
        <f t="shared" si="56"/>
        <v/>
      </c>
      <c r="R215" s="22">
        <v>210</v>
      </c>
      <c r="S215" s="14" t="str">
        <f ca="1">IF(LEFT(AG215,1)="G","",IF(LEFT(P215,1)="D","",IF(H215="","",COUNTIF($T$6:T215,T215))))</f>
        <v/>
      </c>
      <c r="T215" s="14" t="str">
        <f t="shared" ca="1" si="51"/>
        <v/>
      </c>
      <c r="U215" s="15" t="str">
        <f t="shared" ca="1" si="57"/>
        <v/>
      </c>
      <c r="V215" s="14">
        <f t="shared" si="52"/>
        <v>210</v>
      </c>
      <c r="W215" s="14" t="str">
        <f t="shared" ca="1" si="58"/>
        <v/>
      </c>
      <c r="X215" s="14" t="str">
        <f>IF(Home!J215=0,"",Home!J215)</f>
        <v/>
      </c>
      <c r="Y215" s="16" t="str">
        <f t="shared" ca="1" si="62"/>
        <v/>
      </c>
      <c r="Z215" s="16" t="str">
        <f t="shared" ca="1" si="62"/>
        <v/>
      </c>
      <c r="AA215" s="16" t="str">
        <f t="shared" ca="1" si="62"/>
        <v/>
      </c>
      <c r="AB215" s="16" t="str">
        <f t="shared" ca="1" si="62"/>
        <v/>
      </c>
      <c r="AC215" s="16" t="str">
        <f t="shared" ca="1" si="53"/>
        <v/>
      </c>
      <c r="AD215" s="14" t="str">
        <f t="shared" ca="1" si="59"/>
        <v/>
      </c>
      <c r="AE215" s="17" t="str">
        <f t="shared" ca="1" si="60"/>
        <v/>
      </c>
      <c r="AF215" s="18" t="str">
        <f t="shared" ca="1" si="61"/>
        <v/>
      </c>
      <c r="AG215" s="12"/>
      <c r="AH215" s="19"/>
    </row>
    <row r="216" spans="1:34" s="10" customFormat="1" ht="15" customHeight="1" x14ac:dyDescent="0.2">
      <c r="A216" s="10">
        <f t="shared" si="49"/>
        <v>211</v>
      </c>
      <c r="B216" s="173" t="str">
        <f t="shared" ca="1" si="54"/>
        <v/>
      </c>
      <c r="C216" s="173"/>
      <c r="D216" s="173"/>
      <c r="E216" s="173"/>
      <c r="F216" s="173"/>
      <c r="G216" s="173"/>
      <c r="H216" s="177" t="str">
        <f t="shared" ca="1" si="55"/>
        <v/>
      </c>
      <c r="I216" s="177"/>
      <c r="J216" s="177"/>
      <c r="K216" s="177"/>
      <c r="L216" s="177"/>
      <c r="M216" s="177"/>
      <c r="N216" s="177"/>
      <c r="O216" s="177"/>
      <c r="P216" s="13">
        <f t="shared" si="50"/>
        <v>0</v>
      </c>
      <c r="Q216" s="8" t="str">
        <f t="shared" si="56"/>
        <v/>
      </c>
      <c r="R216" s="22">
        <v>211</v>
      </c>
      <c r="S216" s="14" t="str">
        <f ca="1">IF(LEFT(AG216,1)="G","",IF(LEFT(P216,1)="D","",IF(H216="","",COUNTIF($T$6:T216,T216))))</f>
        <v/>
      </c>
      <c r="T216" s="14" t="str">
        <f t="shared" ca="1" si="51"/>
        <v/>
      </c>
      <c r="U216" s="15" t="str">
        <f t="shared" ca="1" si="57"/>
        <v/>
      </c>
      <c r="V216" s="14">
        <f t="shared" si="52"/>
        <v>211</v>
      </c>
      <c r="W216" s="14" t="str">
        <f t="shared" ca="1" si="58"/>
        <v/>
      </c>
      <c r="X216" s="14" t="str">
        <f>IF(Home!J216=0,"",Home!J216)</f>
        <v/>
      </c>
      <c r="Y216" s="16" t="str">
        <f t="shared" ca="1" si="62"/>
        <v/>
      </c>
      <c r="Z216" s="16" t="str">
        <f t="shared" ca="1" si="62"/>
        <v/>
      </c>
      <c r="AA216" s="16" t="str">
        <f t="shared" ca="1" si="62"/>
        <v/>
      </c>
      <c r="AB216" s="16" t="str">
        <f t="shared" ca="1" si="62"/>
        <v/>
      </c>
      <c r="AC216" s="16" t="str">
        <f t="shared" ca="1" si="53"/>
        <v/>
      </c>
      <c r="AD216" s="14" t="str">
        <f t="shared" ca="1" si="59"/>
        <v/>
      </c>
      <c r="AE216" s="17" t="str">
        <f t="shared" ca="1" si="60"/>
        <v/>
      </c>
      <c r="AF216" s="18" t="str">
        <f t="shared" ca="1" si="61"/>
        <v/>
      </c>
      <c r="AG216" s="12"/>
      <c r="AH216" s="19"/>
    </row>
    <row r="217" spans="1:34" s="10" customFormat="1" ht="15" customHeight="1" x14ac:dyDescent="0.2">
      <c r="A217" s="10">
        <f t="shared" si="49"/>
        <v>212</v>
      </c>
      <c r="B217" s="173" t="str">
        <f t="shared" ca="1" si="54"/>
        <v/>
      </c>
      <c r="C217" s="173"/>
      <c r="D217" s="173"/>
      <c r="E217" s="173"/>
      <c r="F217" s="173"/>
      <c r="G217" s="173"/>
      <c r="H217" s="177" t="str">
        <f t="shared" ca="1" si="55"/>
        <v/>
      </c>
      <c r="I217" s="177"/>
      <c r="J217" s="177"/>
      <c r="K217" s="177"/>
      <c r="L217" s="177"/>
      <c r="M217" s="177"/>
      <c r="N217" s="177"/>
      <c r="O217" s="177"/>
      <c r="P217" s="13">
        <f t="shared" si="50"/>
        <v>0</v>
      </c>
      <c r="Q217" s="8" t="str">
        <f t="shared" si="56"/>
        <v/>
      </c>
      <c r="R217" s="22">
        <v>212</v>
      </c>
      <c r="S217" s="14" t="str">
        <f ca="1">IF(LEFT(AG217,1)="G","",IF(LEFT(P217,1)="D","",IF(H217="","",COUNTIF($T$6:T217,T217))))</f>
        <v/>
      </c>
      <c r="T217" s="14" t="str">
        <f t="shared" ca="1" si="51"/>
        <v/>
      </c>
      <c r="U217" s="15" t="str">
        <f t="shared" ca="1" si="57"/>
        <v/>
      </c>
      <c r="V217" s="14">
        <f t="shared" si="52"/>
        <v>212</v>
      </c>
      <c r="W217" s="14" t="str">
        <f t="shared" ca="1" si="58"/>
        <v/>
      </c>
      <c r="X217" s="14" t="str">
        <f>IF(Home!J217=0,"",Home!J217)</f>
        <v/>
      </c>
      <c r="Y217" s="16" t="str">
        <f t="shared" ca="1" si="62"/>
        <v/>
      </c>
      <c r="Z217" s="16" t="str">
        <f t="shared" ca="1" si="62"/>
        <v/>
      </c>
      <c r="AA217" s="16" t="str">
        <f t="shared" ca="1" si="62"/>
        <v/>
      </c>
      <c r="AB217" s="16" t="str">
        <f t="shared" ca="1" si="62"/>
        <v/>
      </c>
      <c r="AC217" s="16" t="str">
        <f t="shared" ca="1" si="53"/>
        <v/>
      </c>
      <c r="AD217" s="14" t="str">
        <f t="shared" ca="1" si="59"/>
        <v/>
      </c>
      <c r="AE217" s="17" t="str">
        <f t="shared" ca="1" si="60"/>
        <v/>
      </c>
      <c r="AF217" s="18" t="str">
        <f t="shared" ca="1" si="61"/>
        <v/>
      </c>
      <c r="AG217" s="12"/>
      <c r="AH217" s="19"/>
    </row>
    <row r="218" spans="1:34" s="10" customFormat="1" ht="15" customHeight="1" x14ac:dyDescent="0.2">
      <c r="A218" s="10">
        <f t="shared" si="49"/>
        <v>213</v>
      </c>
      <c r="B218" s="173" t="str">
        <f t="shared" ca="1" si="54"/>
        <v/>
      </c>
      <c r="C218" s="173"/>
      <c r="D218" s="173"/>
      <c r="E218" s="173"/>
      <c r="F218" s="173"/>
      <c r="G218" s="173"/>
      <c r="H218" s="177" t="str">
        <f t="shared" ca="1" si="55"/>
        <v/>
      </c>
      <c r="I218" s="177"/>
      <c r="J218" s="177"/>
      <c r="K218" s="177"/>
      <c r="L218" s="177"/>
      <c r="M218" s="177"/>
      <c r="N218" s="177"/>
      <c r="O218" s="177"/>
      <c r="P218" s="13">
        <f t="shared" si="50"/>
        <v>0</v>
      </c>
      <c r="Q218" s="8" t="str">
        <f t="shared" si="56"/>
        <v/>
      </c>
      <c r="R218" s="22">
        <v>213</v>
      </c>
      <c r="S218" s="14" t="str">
        <f ca="1">IF(LEFT(AG218,1)="G","",IF(LEFT(P218,1)="D","",IF(H218="","",COUNTIF($T$6:T218,T218))))</f>
        <v/>
      </c>
      <c r="T218" s="14" t="str">
        <f t="shared" ca="1" si="51"/>
        <v/>
      </c>
      <c r="U218" s="15" t="str">
        <f t="shared" ca="1" si="57"/>
        <v/>
      </c>
      <c r="V218" s="14">
        <f t="shared" si="52"/>
        <v>213</v>
      </c>
      <c r="W218" s="14" t="str">
        <f t="shared" ca="1" si="58"/>
        <v/>
      </c>
      <c r="X218" s="14" t="str">
        <f>IF(Home!J218=0,"",Home!J218)</f>
        <v/>
      </c>
      <c r="Y218" s="16" t="str">
        <f t="shared" ca="1" si="62"/>
        <v/>
      </c>
      <c r="Z218" s="16" t="str">
        <f t="shared" ca="1" si="62"/>
        <v/>
      </c>
      <c r="AA218" s="16" t="str">
        <f t="shared" ca="1" si="62"/>
        <v/>
      </c>
      <c r="AB218" s="16" t="str">
        <f t="shared" ca="1" si="62"/>
        <v/>
      </c>
      <c r="AC218" s="16" t="str">
        <f t="shared" ca="1" si="53"/>
        <v/>
      </c>
      <c r="AD218" s="14" t="str">
        <f t="shared" ca="1" si="59"/>
        <v/>
      </c>
      <c r="AE218" s="17" t="str">
        <f t="shared" ca="1" si="60"/>
        <v/>
      </c>
      <c r="AF218" s="18" t="str">
        <f t="shared" ca="1" si="61"/>
        <v/>
      </c>
      <c r="AG218" s="12"/>
      <c r="AH218" s="19"/>
    </row>
    <row r="219" spans="1:34" s="10" customFormat="1" ht="15" customHeight="1" x14ac:dyDescent="0.2">
      <c r="A219" s="10">
        <f t="shared" si="49"/>
        <v>214</v>
      </c>
      <c r="B219" s="173" t="str">
        <f t="shared" ca="1" si="54"/>
        <v/>
      </c>
      <c r="C219" s="173"/>
      <c r="D219" s="173"/>
      <c r="E219" s="173"/>
      <c r="F219" s="173"/>
      <c r="G219" s="173"/>
      <c r="H219" s="177" t="str">
        <f t="shared" ca="1" si="55"/>
        <v/>
      </c>
      <c r="I219" s="177"/>
      <c r="J219" s="177"/>
      <c r="K219" s="177"/>
      <c r="L219" s="177"/>
      <c r="M219" s="177"/>
      <c r="N219" s="177"/>
      <c r="O219" s="177"/>
      <c r="P219" s="13">
        <f t="shared" si="50"/>
        <v>0</v>
      </c>
      <c r="Q219" s="8" t="str">
        <f t="shared" si="56"/>
        <v/>
      </c>
      <c r="R219" s="22">
        <v>214</v>
      </c>
      <c r="S219" s="14" t="str">
        <f ca="1">IF(LEFT(AG219,1)="G","",IF(LEFT(P219,1)="D","",IF(H219="","",COUNTIF($T$6:T219,T219))))</f>
        <v/>
      </c>
      <c r="T219" s="14" t="str">
        <f t="shared" ca="1" si="51"/>
        <v/>
      </c>
      <c r="U219" s="15" t="str">
        <f t="shared" ca="1" si="57"/>
        <v/>
      </c>
      <c r="V219" s="14">
        <f t="shared" si="52"/>
        <v>214</v>
      </c>
      <c r="W219" s="14" t="str">
        <f t="shared" ca="1" si="58"/>
        <v/>
      </c>
      <c r="X219" s="14" t="str">
        <f>IF(Home!J219=0,"",Home!J219)</f>
        <v/>
      </c>
      <c r="Y219" s="16" t="str">
        <f t="shared" ca="1" si="62"/>
        <v/>
      </c>
      <c r="Z219" s="16" t="str">
        <f t="shared" ca="1" si="62"/>
        <v/>
      </c>
      <c r="AA219" s="16" t="str">
        <f t="shared" ca="1" si="62"/>
        <v/>
      </c>
      <c r="AB219" s="16" t="str">
        <f t="shared" ca="1" si="62"/>
        <v/>
      </c>
      <c r="AC219" s="16" t="str">
        <f t="shared" ca="1" si="53"/>
        <v/>
      </c>
      <c r="AD219" s="14" t="str">
        <f t="shared" ca="1" si="59"/>
        <v/>
      </c>
      <c r="AE219" s="17" t="str">
        <f t="shared" ca="1" si="60"/>
        <v/>
      </c>
      <c r="AF219" s="18" t="str">
        <f t="shared" ca="1" si="61"/>
        <v/>
      </c>
      <c r="AG219" s="12"/>
      <c r="AH219" s="19"/>
    </row>
    <row r="220" spans="1:34" s="10" customFormat="1" ht="15" customHeight="1" x14ac:dyDescent="0.2">
      <c r="A220" s="10">
        <f t="shared" si="49"/>
        <v>215</v>
      </c>
      <c r="B220" s="173" t="str">
        <f t="shared" ca="1" si="54"/>
        <v/>
      </c>
      <c r="C220" s="173"/>
      <c r="D220" s="173"/>
      <c r="E220" s="173"/>
      <c r="F220" s="173"/>
      <c r="G220" s="173"/>
      <c r="H220" s="177" t="str">
        <f t="shared" ca="1" si="55"/>
        <v/>
      </c>
      <c r="I220" s="177"/>
      <c r="J220" s="177"/>
      <c r="K220" s="177"/>
      <c r="L220" s="177"/>
      <c r="M220" s="177"/>
      <c r="N220" s="177"/>
      <c r="O220" s="177"/>
      <c r="P220" s="13">
        <f t="shared" si="50"/>
        <v>0</v>
      </c>
      <c r="Q220" s="8" t="str">
        <f t="shared" si="56"/>
        <v/>
      </c>
      <c r="R220" s="22">
        <v>215</v>
      </c>
      <c r="S220" s="14" t="str">
        <f ca="1">IF(LEFT(AG220,1)="G","",IF(LEFT(P220,1)="D","",IF(H220="","",COUNTIF($T$6:T220,T220))))</f>
        <v/>
      </c>
      <c r="T220" s="14" t="str">
        <f t="shared" ca="1" si="51"/>
        <v/>
      </c>
      <c r="U220" s="15" t="str">
        <f t="shared" ca="1" si="57"/>
        <v/>
      </c>
      <c r="V220" s="14">
        <f t="shared" si="52"/>
        <v>215</v>
      </c>
      <c r="W220" s="14" t="str">
        <f t="shared" ca="1" si="58"/>
        <v/>
      </c>
      <c r="X220" s="14" t="str">
        <f>IF(Home!J220=0,"",Home!J220)</f>
        <v/>
      </c>
      <c r="Y220" s="16" t="str">
        <f t="shared" ca="1" si="62"/>
        <v/>
      </c>
      <c r="Z220" s="16" t="str">
        <f t="shared" ca="1" si="62"/>
        <v/>
      </c>
      <c r="AA220" s="16" t="str">
        <f t="shared" ca="1" si="62"/>
        <v/>
      </c>
      <c r="AB220" s="16" t="str">
        <f t="shared" ca="1" si="62"/>
        <v/>
      </c>
      <c r="AC220" s="16" t="str">
        <f t="shared" ca="1" si="53"/>
        <v/>
      </c>
      <c r="AD220" s="14" t="str">
        <f t="shared" ca="1" si="59"/>
        <v/>
      </c>
      <c r="AE220" s="17" t="str">
        <f t="shared" ca="1" si="60"/>
        <v/>
      </c>
      <c r="AF220" s="18" t="str">
        <f t="shared" ca="1" si="61"/>
        <v/>
      </c>
      <c r="AG220" s="12"/>
      <c r="AH220" s="19"/>
    </row>
    <row r="221" spans="1:34" s="10" customFormat="1" ht="15" customHeight="1" x14ac:dyDescent="0.2">
      <c r="A221" s="10">
        <f t="shared" si="49"/>
        <v>216</v>
      </c>
      <c r="B221" s="173" t="str">
        <f t="shared" ca="1" si="54"/>
        <v/>
      </c>
      <c r="C221" s="173"/>
      <c r="D221" s="173"/>
      <c r="E221" s="173"/>
      <c r="F221" s="173"/>
      <c r="G221" s="173"/>
      <c r="H221" s="177" t="str">
        <f t="shared" ca="1" si="55"/>
        <v/>
      </c>
      <c r="I221" s="177"/>
      <c r="J221" s="177"/>
      <c r="K221" s="177"/>
      <c r="L221" s="177"/>
      <c r="M221" s="177"/>
      <c r="N221" s="177"/>
      <c r="O221" s="177"/>
      <c r="P221" s="13">
        <f t="shared" si="50"/>
        <v>0</v>
      </c>
      <c r="Q221" s="8" t="str">
        <f t="shared" si="56"/>
        <v/>
      </c>
      <c r="R221" s="22">
        <v>216</v>
      </c>
      <c r="S221" s="14" t="str">
        <f ca="1">IF(LEFT(AG221,1)="G","",IF(LEFT(P221,1)="D","",IF(H221="","",COUNTIF($T$6:T221,T221))))</f>
        <v/>
      </c>
      <c r="T221" s="14" t="str">
        <f t="shared" ca="1" si="51"/>
        <v/>
      </c>
      <c r="U221" s="15" t="str">
        <f t="shared" ca="1" si="57"/>
        <v/>
      </c>
      <c r="V221" s="14">
        <f t="shared" si="52"/>
        <v>216</v>
      </c>
      <c r="W221" s="14" t="str">
        <f t="shared" ca="1" si="58"/>
        <v/>
      </c>
      <c r="X221" s="14" t="str">
        <f>IF(Home!J221=0,"",Home!J221)</f>
        <v/>
      </c>
      <c r="Y221" s="16" t="str">
        <f t="shared" ca="1" si="62"/>
        <v/>
      </c>
      <c r="Z221" s="16" t="str">
        <f t="shared" ca="1" si="62"/>
        <v/>
      </c>
      <c r="AA221" s="16" t="str">
        <f t="shared" ca="1" si="62"/>
        <v/>
      </c>
      <c r="AB221" s="16" t="str">
        <f t="shared" ca="1" si="62"/>
        <v/>
      </c>
      <c r="AC221" s="16" t="str">
        <f t="shared" ca="1" si="53"/>
        <v/>
      </c>
      <c r="AD221" s="14" t="str">
        <f t="shared" ca="1" si="59"/>
        <v/>
      </c>
      <c r="AE221" s="17" t="str">
        <f t="shared" ca="1" si="60"/>
        <v/>
      </c>
      <c r="AF221" s="18" t="str">
        <f t="shared" ca="1" si="61"/>
        <v/>
      </c>
      <c r="AG221" s="12"/>
      <c r="AH221" s="19"/>
    </row>
    <row r="222" spans="1:34" s="10" customFormat="1" ht="15" customHeight="1" x14ac:dyDescent="0.2">
      <c r="A222" s="10">
        <f t="shared" si="49"/>
        <v>217</v>
      </c>
      <c r="B222" s="173" t="str">
        <f t="shared" ca="1" si="54"/>
        <v/>
      </c>
      <c r="C222" s="173"/>
      <c r="D222" s="173"/>
      <c r="E222" s="173"/>
      <c r="F222" s="173"/>
      <c r="G222" s="173"/>
      <c r="H222" s="177" t="str">
        <f t="shared" ca="1" si="55"/>
        <v/>
      </c>
      <c r="I222" s="177"/>
      <c r="J222" s="177"/>
      <c r="K222" s="177"/>
      <c r="L222" s="177"/>
      <c r="M222" s="177"/>
      <c r="N222" s="177"/>
      <c r="O222" s="177"/>
      <c r="P222" s="13">
        <f t="shared" si="50"/>
        <v>0</v>
      </c>
      <c r="Q222" s="8" t="str">
        <f t="shared" si="56"/>
        <v/>
      </c>
      <c r="R222" s="22">
        <v>217</v>
      </c>
      <c r="S222" s="14" t="str">
        <f ca="1">IF(LEFT(AG222,1)="G","",IF(LEFT(P222,1)="D","",IF(H222="","",COUNTIF($T$6:T222,T222))))</f>
        <v/>
      </c>
      <c r="T222" s="14" t="str">
        <f t="shared" ca="1" si="51"/>
        <v/>
      </c>
      <c r="U222" s="15" t="str">
        <f t="shared" ca="1" si="57"/>
        <v/>
      </c>
      <c r="V222" s="14">
        <f t="shared" si="52"/>
        <v>217</v>
      </c>
      <c r="W222" s="14" t="str">
        <f t="shared" ca="1" si="58"/>
        <v/>
      </c>
      <c r="X222" s="14" t="str">
        <f>IF(Home!J222=0,"",Home!J222)</f>
        <v/>
      </c>
      <c r="Y222" s="16" t="str">
        <f t="shared" ca="1" si="62"/>
        <v/>
      </c>
      <c r="Z222" s="16" t="str">
        <f t="shared" ca="1" si="62"/>
        <v/>
      </c>
      <c r="AA222" s="16" t="str">
        <f t="shared" ca="1" si="62"/>
        <v/>
      </c>
      <c r="AB222" s="16" t="str">
        <f t="shared" ca="1" si="62"/>
        <v/>
      </c>
      <c r="AC222" s="16" t="str">
        <f t="shared" ca="1" si="53"/>
        <v/>
      </c>
      <c r="AD222" s="14" t="str">
        <f t="shared" ca="1" si="59"/>
        <v/>
      </c>
      <c r="AE222" s="17" t="str">
        <f t="shared" ca="1" si="60"/>
        <v/>
      </c>
      <c r="AF222" s="18" t="str">
        <f t="shared" ca="1" si="61"/>
        <v/>
      </c>
      <c r="AG222" s="12"/>
      <c r="AH222" s="19"/>
    </row>
    <row r="223" spans="1:34" s="10" customFormat="1" ht="15" customHeight="1" x14ac:dyDescent="0.2">
      <c r="A223" s="10">
        <f t="shared" si="49"/>
        <v>218</v>
      </c>
      <c r="B223" s="173" t="str">
        <f t="shared" ca="1" si="54"/>
        <v/>
      </c>
      <c r="C223" s="173"/>
      <c r="D223" s="173"/>
      <c r="E223" s="173"/>
      <c r="F223" s="173"/>
      <c r="G223" s="173"/>
      <c r="H223" s="177" t="str">
        <f t="shared" ca="1" si="55"/>
        <v/>
      </c>
      <c r="I223" s="177"/>
      <c r="J223" s="177"/>
      <c r="K223" s="177"/>
      <c r="L223" s="177"/>
      <c r="M223" s="177"/>
      <c r="N223" s="177"/>
      <c r="O223" s="177"/>
      <c r="P223" s="13">
        <f t="shared" si="50"/>
        <v>0</v>
      </c>
      <c r="Q223" s="8" t="str">
        <f t="shared" si="56"/>
        <v/>
      </c>
      <c r="R223" s="22">
        <v>218</v>
      </c>
      <c r="S223" s="14" t="str">
        <f ca="1">IF(LEFT(AG223,1)="G","",IF(LEFT(P223,1)="D","",IF(H223="","",COUNTIF($T$6:T223,T223))))</f>
        <v/>
      </c>
      <c r="T223" s="14" t="str">
        <f t="shared" ca="1" si="51"/>
        <v/>
      </c>
      <c r="U223" s="15" t="str">
        <f t="shared" ca="1" si="57"/>
        <v/>
      </c>
      <c r="V223" s="14">
        <f t="shared" si="52"/>
        <v>218</v>
      </c>
      <c r="W223" s="14" t="str">
        <f t="shared" ca="1" si="58"/>
        <v/>
      </c>
      <c r="X223" s="14" t="str">
        <f>IF(Home!J223=0,"",Home!J223)</f>
        <v/>
      </c>
      <c r="Y223" s="16" t="str">
        <f t="shared" ca="1" si="62"/>
        <v/>
      </c>
      <c r="Z223" s="16" t="str">
        <f t="shared" ca="1" si="62"/>
        <v/>
      </c>
      <c r="AA223" s="16" t="str">
        <f t="shared" ca="1" si="62"/>
        <v/>
      </c>
      <c r="AB223" s="16" t="str">
        <f t="shared" ca="1" si="62"/>
        <v/>
      </c>
      <c r="AC223" s="16" t="str">
        <f t="shared" ca="1" si="53"/>
        <v/>
      </c>
      <c r="AD223" s="14" t="str">
        <f t="shared" ca="1" si="59"/>
        <v/>
      </c>
      <c r="AE223" s="17" t="str">
        <f t="shared" ca="1" si="60"/>
        <v/>
      </c>
      <c r="AF223" s="18" t="str">
        <f t="shared" ca="1" si="61"/>
        <v/>
      </c>
      <c r="AG223" s="12"/>
      <c r="AH223" s="19"/>
    </row>
    <row r="224" spans="1:34" s="10" customFormat="1" ht="15" customHeight="1" x14ac:dyDescent="0.2">
      <c r="A224" s="10">
        <f t="shared" si="49"/>
        <v>219</v>
      </c>
      <c r="B224" s="173" t="str">
        <f t="shared" ca="1" si="54"/>
        <v/>
      </c>
      <c r="C224" s="173"/>
      <c r="D224" s="173"/>
      <c r="E224" s="173"/>
      <c r="F224" s="173"/>
      <c r="G224" s="173"/>
      <c r="H224" s="177" t="str">
        <f t="shared" ca="1" si="55"/>
        <v/>
      </c>
      <c r="I224" s="177"/>
      <c r="J224" s="177"/>
      <c r="K224" s="177"/>
      <c r="L224" s="177"/>
      <c r="M224" s="177"/>
      <c r="N224" s="177"/>
      <c r="O224" s="177"/>
      <c r="P224" s="13">
        <f t="shared" si="50"/>
        <v>0</v>
      </c>
      <c r="Q224" s="8" t="str">
        <f t="shared" si="56"/>
        <v/>
      </c>
      <c r="R224" s="22">
        <v>219</v>
      </c>
      <c r="S224" s="14" t="str">
        <f ca="1">IF(LEFT(AG224,1)="G","",IF(LEFT(P224,1)="D","",IF(H224="","",COUNTIF($T$6:T224,T224))))</f>
        <v/>
      </c>
      <c r="T224" s="14" t="str">
        <f t="shared" ca="1" si="51"/>
        <v/>
      </c>
      <c r="U224" s="15" t="str">
        <f t="shared" ca="1" si="57"/>
        <v/>
      </c>
      <c r="V224" s="14">
        <f t="shared" si="52"/>
        <v>219</v>
      </c>
      <c r="W224" s="14" t="str">
        <f t="shared" ca="1" si="58"/>
        <v/>
      </c>
      <c r="X224" s="14" t="str">
        <f>IF(Home!J224=0,"",Home!J224)</f>
        <v/>
      </c>
      <c r="Y224" s="16" t="str">
        <f t="shared" ca="1" si="62"/>
        <v/>
      </c>
      <c r="Z224" s="16" t="str">
        <f t="shared" ca="1" si="62"/>
        <v/>
      </c>
      <c r="AA224" s="16" t="str">
        <f t="shared" ca="1" si="62"/>
        <v/>
      </c>
      <c r="AB224" s="16" t="str">
        <f t="shared" ca="1" si="62"/>
        <v/>
      </c>
      <c r="AC224" s="16" t="str">
        <f t="shared" ca="1" si="53"/>
        <v/>
      </c>
      <c r="AD224" s="14" t="str">
        <f t="shared" ca="1" si="59"/>
        <v/>
      </c>
      <c r="AE224" s="17" t="str">
        <f t="shared" ca="1" si="60"/>
        <v/>
      </c>
      <c r="AF224" s="18" t="str">
        <f t="shared" ca="1" si="61"/>
        <v/>
      </c>
      <c r="AG224" s="12"/>
      <c r="AH224" s="19"/>
    </row>
    <row r="225" spans="1:34" s="10" customFormat="1" ht="15" customHeight="1" x14ac:dyDescent="0.2">
      <c r="A225" s="10">
        <f t="shared" si="49"/>
        <v>220</v>
      </c>
      <c r="B225" s="173" t="str">
        <f t="shared" ca="1" si="54"/>
        <v/>
      </c>
      <c r="C225" s="173"/>
      <c r="D225" s="173"/>
      <c r="E225" s="173"/>
      <c r="F225" s="173"/>
      <c r="G225" s="173"/>
      <c r="H225" s="177" t="str">
        <f t="shared" ca="1" si="55"/>
        <v/>
      </c>
      <c r="I225" s="177"/>
      <c r="J225" s="177"/>
      <c r="K225" s="177"/>
      <c r="L225" s="177"/>
      <c r="M225" s="177"/>
      <c r="N225" s="177"/>
      <c r="O225" s="177"/>
      <c r="P225" s="13">
        <f t="shared" si="50"/>
        <v>0</v>
      </c>
      <c r="Q225" s="8" t="str">
        <f t="shared" si="56"/>
        <v/>
      </c>
      <c r="R225" s="22">
        <v>220</v>
      </c>
      <c r="S225" s="14" t="str">
        <f ca="1">IF(LEFT(AG225,1)="G","",IF(LEFT(P225,1)="D","",IF(H225="","",COUNTIF($T$6:T225,T225))))</f>
        <v/>
      </c>
      <c r="T225" s="14" t="str">
        <f t="shared" ca="1" si="51"/>
        <v/>
      </c>
      <c r="U225" s="15" t="str">
        <f t="shared" ca="1" si="57"/>
        <v/>
      </c>
      <c r="V225" s="14">
        <f t="shared" si="52"/>
        <v>220</v>
      </c>
      <c r="W225" s="14" t="str">
        <f t="shared" ca="1" si="58"/>
        <v/>
      </c>
      <c r="X225" s="14" t="str">
        <f>IF(Home!J225=0,"",Home!J225)</f>
        <v/>
      </c>
      <c r="Y225" s="16" t="str">
        <f t="shared" ca="1" si="62"/>
        <v/>
      </c>
      <c r="Z225" s="16" t="str">
        <f t="shared" ca="1" si="62"/>
        <v/>
      </c>
      <c r="AA225" s="16" t="str">
        <f t="shared" ca="1" si="62"/>
        <v/>
      </c>
      <c r="AB225" s="16" t="str">
        <f t="shared" ca="1" si="62"/>
        <v/>
      </c>
      <c r="AC225" s="16" t="str">
        <f t="shared" ca="1" si="53"/>
        <v/>
      </c>
      <c r="AD225" s="14" t="str">
        <f t="shared" ca="1" si="59"/>
        <v/>
      </c>
      <c r="AE225" s="17" t="str">
        <f t="shared" ca="1" si="60"/>
        <v/>
      </c>
      <c r="AF225" s="18" t="str">
        <f t="shared" ca="1" si="61"/>
        <v/>
      </c>
      <c r="AG225" s="12"/>
      <c r="AH225" s="19"/>
    </row>
    <row r="226" spans="1:34" s="10" customFormat="1" ht="15" customHeight="1" x14ac:dyDescent="0.2">
      <c r="A226" s="10">
        <f t="shared" si="49"/>
        <v>221</v>
      </c>
      <c r="B226" s="173" t="str">
        <f t="shared" ca="1" si="54"/>
        <v/>
      </c>
      <c r="C226" s="173"/>
      <c r="D226" s="173"/>
      <c r="E226" s="173"/>
      <c r="F226" s="173"/>
      <c r="G226" s="173"/>
      <c r="H226" s="177" t="str">
        <f t="shared" ca="1" si="55"/>
        <v/>
      </c>
      <c r="I226" s="177"/>
      <c r="J226" s="177"/>
      <c r="K226" s="177"/>
      <c r="L226" s="177"/>
      <c r="M226" s="177"/>
      <c r="N226" s="177"/>
      <c r="O226" s="177"/>
      <c r="P226" s="13">
        <f t="shared" si="50"/>
        <v>0</v>
      </c>
      <c r="Q226" s="8" t="str">
        <f t="shared" si="56"/>
        <v/>
      </c>
      <c r="R226" s="22">
        <v>221</v>
      </c>
      <c r="S226" s="14" t="str">
        <f ca="1">IF(LEFT(AG226,1)="G","",IF(LEFT(P226,1)="D","",IF(H226="","",COUNTIF($T$6:T226,T226))))</f>
        <v/>
      </c>
      <c r="T226" s="14" t="str">
        <f t="shared" ca="1" si="51"/>
        <v/>
      </c>
      <c r="U226" s="15" t="str">
        <f t="shared" ca="1" si="57"/>
        <v/>
      </c>
      <c r="V226" s="14">
        <f t="shared" si="52"/>
        <v>221</v>
      </c>
      <c r="W226" s="14" t="str">
        <f t="shared" ca="1" si="58"/>
        <v/>
      </c>
      <c r="X226" s="14" t="str">
        <f>IF(Home!J226=0,"",Home!J226)</f>
        <v/>
      </c>
      <c r="Y226" s="16" t="str">
        <f t="shared" ref="Y226:AB245" ca="1" si="63">IFERROR(VLOOKUP(CONCATENATE($X226,Y$5),$U$6:$V$255,2,0),"")</f>
        <v/>
      </c>
      <c r="Z226" s="16" t="str">
        <f t="shared" ca="1" si="63"/>
        <v/>
      </c>
      <c r="AA226" s="16" t="str">
        <f t="shared" ca="1" si="63"/>
        <v/>
      </c>
      <c r="AB226" s="16" t="str">
        <f t="shared" ca="1" si="63"/>
        <v/>
      </c>
      <c r="AC226" s="16" t="str">
        <f t="shared" ca="1" si="53"/>
        <v/>
      </c>
      <c r="AD226" s="14" t="str">
        <f t="shared" ca="1" si="59"/>
        <v/>
      </c>
      <c r="AE226" s="17" t="str">
        <f t="shared" ca="1" si="60"/>
        <v/>
      </c>
      <c r="AF226" s="18" t="str">
        <f t="shared" ca="1" si="61"/>
        <v/>
      </c>
      <c r="AG226" s="12"/>
      <c r="AH226" s="19"/>
    </row>
    <row r="227" spans="1:34" s="10" customFormat="1" ht="15" customHeight="1" x14ac:dyDescent="0.2">
      <c r="A227" s="10">
        <f t="shared" si="49"/>
        <v>222</v>
      </c>
      <c r="B227" s="173" t="str">
        <f t="shared" ca="1" si="54"/>
        <v/>
      </c>
      <c r="C227" s="173"/>
      <c r="D227" s="173"/>
      <c r="E227" s="173"/>
      <c r="F227" s="173"/>
      <c r="G227" s="173"/>
      <c r="H227" s="177" t="str">
        <f t="shared" ca="1" si="55"/>
        <v/>
      </c>
      <c r="I227" s="177"/>
      <c r="J227" s="177"/>
      <c r="K227" s="177"/>
      <c r="L227" s="177"/>
      <c r="M227" s="177"/>
      <c r="N227" s="177"/>
      <c r="O227" s="177"/>
      <c r="P227" s="13">
        <f t="shared" si="50"/>
        <v>0</v>
      </c>
      <c r="Q227" s="8" t="str">
        <f t="shared" si="56"/>
        <v/>
      </c>
      <c r="R227" s="22">
        <v>222</v>
      </c>
      <c r="S227" s="14" t="str">
        <f ca="1">IF(LEFT(AG227,1)="G","",IF(LEFT(P227,1)="D","",IF(H227="","",COUNTIF($T$6:T227,T227))))</f>
        <v/>
      </c>
      <c r="T227" s="14" t="str">
        <f t="shared" ca="1" si="51"/>
        <v/>
      </c>
      <c r="U227" s="15" t="str">
        <f t="shared" ca="1" si="57"/>
        <v/>
      </c>
      <c r="V227" s="14">
        <f t="shared" si="52"/>
        <v>222</v>
      </c>
      <c r="W227" s="14" t="str">
        <f t="shared" ca="1" si="58"/>
        <v/>
      </c>
      <c r="X227" s="14" t="str">
        <f>IF(Home!J227=0,"",Home!J227)</f>
        <v/>
      </c>
      <c r="Y227" s="16" t="str">
        <f t="shared" ca="1" si="63"/>
        <v/>
      </c>
      <c r="Z227" s="16" t="str">
        <f t="shared" ca="1" si="63"/>
        <v/>
      </c>
      <c r="AA227" s="16" t="str">
        <f t="shared" ca="1" si="63"/>
        <v/>
      </c>
      <c r="AB227" s="16" t="str">
        <f t="shared" ca="1" si="63"/>
        <v/>
      </c>
      <c r="AC227" s="16" t="str">
        <f t="shared" ca="1" si="53"/>
        <v/>
      </c>
      <c r="AD227" s="14" t="str">
        <f t="shared" ca="1" si="59"/>
        <v/>
      </c>
      <c r="AE227" s="17" t="str">
        <f t="shared" ca="1" si="60"/>
        <v/>
      </c>
      <c r="AF227" s="18" t="str">
        <f t="shared" ca="1" si="61"/>
        <v/>
      </c>
      <c r="AG227" s="12"/>
      <c r="AH227" s="19"/>
    </row>
    <row r="228" spans="1:34" s="10" customFormat="1" ht="15" customHeight="1" x14ac:dyDescent="0.2">
      <c r="A228" s="10">
        <f t="shared" si="49"/>
        <v>223</v>
      </c>
      <c r="B228" s="173" t="str">
        <f t="shared" ca="1" si="54"/>
        <v/>
      </c>
      <c r="C228" s="173"/>
      <c r="D228" s="173"/>
      <c r="E228" s="173"/>
      <c r="F228" s="173"/>
      <c r="G228" s="173"/>
      <c r="H228" s="177" t="str">
        <f t="shared" ca="1" si="55"/>
        <v/>
      </c>
      <c r="I228" s="177"/>
      <c r="J228" s="177"/>
      <c r="K228" s="177"/>
      <c r="L228" s="177"/>
      <c r="M228" s="177"/>
      <c r="N228" s="177"/>
      <c r="O228" s="177"/>
      <c r="P228" s="13">
        <f t="shared" si="50"/>
        <v>0</v>
      </c>
      <c r="Q228" s="8" t="str">
        <f t="shared" si="56"/>
        <v/>
      </c>
      <c r="R228" s="22">
        <v>223</v>
      </c>
      <c r="S228" s="14" t="str">
        <f ca="1">IF(LEFT(AG228,1)="G","",IF(LEFT(P228,1)="D","",IF(H228="","",COUNTIF($T$6:T228,T228))))</f>
        <v/>
      </c>
      <c r="T228" s="14" t="str">
        <f t="shared" ca="1" si="51"/>
        <v/>
      </c>
      <c r="U228" s="15" t="str">
        <f t="shared" ca="1" si="57"/>
        <v/>
      </c>
      <c r="V228" s="14">
        <f t="shared" si="52"/>
        <v>223</v>
      </c>
      <c r="W228" s="14" t="str">
        <f t="shared" ca="1" si="58"/>
        <v/>
      </c>
      <c r="X228" s="14" t="str">
        <f>IF(Home!J228=0,"",Home!J228)</f>
        <v/>
      </c>
      <c r="Y228" s="16" t="str">
        <f t="shared" ca="1" si="63"/>
        <v/>
      </c>
      <c r="Z228" s="16" t="str">
        <f t="shared" ca="1" si="63"/>
        <v/>
      </c>
      <c r="AA228" s="16" t="str">
        <f t="shared" ca="1" si="63"/>
        <v/>
      </c>
      <c r="AB228" s="16" t="str">
        <f t="shared" ca="1" si="63"/>
        <v/>
      </c>
      <c r="AC228" s="16" t="str">
        <f t="shared" ca="1" si="53"/>
        <v/>
      </c>
      <c r="AD228" s="14" t="str">
        <f t="shared" ca="1" si="59"/>
        <v/>
      </c>
      <c r="AE228" s="17" t="str">
        <f t="shared" ca="1" si="60"/>
        <v/>
      </c>
      <c r="AF228" s="18" t="str">
        <f t="shared" ca="1" si="61"/>
        <v/>
      </c>
      <c r="AG228" s="12"/>
      <c r="AH228" s="19"/>
    </row>
    <row r="229" spans="1:34" s="10" customFormat="1" ht="15" customHeight="1" x14ac:dyDescent="0.2">
      <c r="A229" s="10">
        <f t="shared" si="49"/>
        <v>224</v>
      </c>
      <c r="B229" s="173" t="str">
        <f t="shared" ca="1" si="54"/>
        <v/>
      </c>
      <c r="C229" s="173"/>
      <c r="D229" s="173"/>
      <c r="E229" s="173"/>
      <c r="F229" s="173"/>
      <c r="G229" s="173"/>
      <c r="H229" s="177" t="str">
        <f t="shared" ca="1" si="55"/>
        <v/>
      </c>
      <c r="I229" s="177"/>
      <c r="J229" s="177"/>
      <c r="K229" s="177"/>
      <c r="L229" s="177"/>
      <c r="M229" s="177"/>
      <c r="N229" s="177"/>
      <c r="O229" s="177"/>
      <c r="P229" s="13">
        <f t="shared" si="50"/>
        <v>0</v>
      </c>
      <c r="Q229" s="8" t="str">
        <f t="shared" si="56"/>
        <v/>
      </c>
      <c r="R229" s="22">
        <v>224</v>
      </c>
      <c r="S229" s="14" t="str">
        <f ca="1">IF(LEFT(AG229,1)="G","",IF(LEFT(P229,1)="D","",IF(H229="","",COUNTIF($T$6:T229,T229))))</f>
        <v/>
      </c>
      <c r="T229" s="14" t="str">
        <f t="shared" ca="1" si="51"/>
        <v/>
      </c>
      <c r="U229" s="15" t="str">
        <f t="shared" ca="1" si="57"/>
        <v/>
      </c>
      <c r="V229" s="14">
        <f t="shared" si="52"/>
        <v>224</v>
      </c>
      <c r="W229" s="14" t="str">
        <f t="shared" ca="1" si="58"/>
        <v/>
      </c>
      <c r="X229" s="14" t="str">
        <f>IF(Home!J229=0,"",Home!J229)</f>
        <v/>
      </c>
      <c r="Y229" s="16" t="str">
        <f t="shared" ca="1" si="63"/>
        <v/>
      </c>
      <c r="Z229" s="16" t="str">
        <f t="shared" ca="1" si="63"/>
        <v/>
      </c>
      <c r="AA229" s="16" t="str">
        <f t="shared" ca="1" si="63"/>
        <v/>
      </c>
      <c r="AB229" s="16" t="str">
        <f t="shared" ca="1" si="63"/>
        <v/>
      </c>
      <c r="AC229" s="16" t="str">
        <f t="shared" ca="1" si="53"/>
        <v/>
      </c>
      <c r="AD229" s="14" t="str">
        <f t="shared" ca="1" si="59"/>
        <v/>
      </c>
      <c r="AE229" s="17" t="str">
        <f t="shared" ca="1" si="60"/>
        <v/>
      </c>
      <c r="AF229" s="18" t="str">
        <f t="shared" ca="1" si="61"/>
        <v/>
      </c>
      <c r="AG229" s="12"/>
      <c r="AH229" s="19"/>
    </row>
    <row r="230" spans="1:34" s="10" customFormat="1" ht="15" customHeight="1" x14ac:dyDescent="0.2">
      <c r="A230" s="10">
        <f t="shared" si="49"/>
        <v>225</v>
      </c>
      <c r="B230" s="173" t="str">
        <f t="shared" ca="1" si="54"/>
        <v/>
      </c>
      <c r="C230" s="173"/>
      <c r="D230" s="173"/>
      <c r="E230" s="173"/>
      <c r="F230" s="173"/>
      <c r="G230" s="173"/>
      <c r="H230" s="177" t="str">
        <f t="shared" ca="1" si="55"/>
        <v/>
      </c>
      <c r="I230" s="177"/>
      <c r="J230" s="177"/>
      <c r="K230" s="177"/>
      <c r="L230" s="177"/>
      <c r="M230" s="177"/>
      <c r="N230" s="177"/>
      <c r="O230" s="177"/>
      <c r="P230" s="13">
        <f t="shared" si="50"/>
        <v>0</v>
      </c>
      <c r="Q230" s="8" t="str">
        <f t="shared" si="56"/>
        <v/>
      </c>
      <c r="R230" s="22">
        <v>225</v>
      </c>
      <c r="S230" s="14" t="str">
        <f ca="1">IF(LEFT(AG230,1)="G","",IF(LEFT(P230,1)="D","",IF(H230="","",COUNTIF($T$6:T230,T230))))</f>
        <v/>
      </c>
      <c r="T230" s="14" t="str">
        <f t="shared" ca="1" si="51"/>
        <v/>
      </c>
      <c r="U230" s="15" t="str">
        <f t="shared" ca="1" si="57"/>
        <v/>
      </c>
      <c r="V230" s="14">
        <f t="shared" si="52"/>
        <v>225</v>
      </c>
      <c r="W230" s="14" t="str">
        <f t="shared" ca="1" si="58"/>
        <v/>
      </c>
      <c r="X230" s="14" t="str">
        <f>IF(Home!J230=0,"",Home!J230)</f>
        <v/>
      </c>
      <c r="Y230" s="16" t="str">
        <f t="shared" ca="1" si="63"/>
        <v/>
      </c>
      <c r="Z230" s="16" t="str">
        <f t="shared" ca="1" si="63"/>
        <v/>
      </c>
      <c r="AA230" s="16" t="str">
        <f t="shared" ca="1" si="63"/>
        <v/>
      </c>
      <c r="AB230" s="16" t="str">
        <f t="shared" ca="1" si="63"/>
        <v/>
      </c>
      <c r="AC230" s="16" t="str">
        <f t="shared" ca="1" si="53"/>
        <v/>
      </c>
      <c r="AD230" s="14" t="str">
        <f t="shared" ca="1" si="59"/>
        <v/>
      </c>
      <c r="AE230" s="17" t="str">
        <f t="shared" ca="1" si="60"/>
        <v/>
      </c>
      <c r="AF230" s="18" t="str">
        <f t="shared" ca="1" si="61"/>
        <v/>
      </c>
      <c r="AG230" s="12"/>
      <c r="AH230" s="19"/>
    </row>
    <row r="231" spans="1:34" s="10" customFormat="1" ht="15" customHeight="1" x14ac:dyDescent="0.2">
      <c r="A231" s="10">
        <f t="shared" si="49"/>
        <v>226</v>
      </c>
      <c r="B231" s="173" t="str">
        <f t="shared" ca="1" si="54"/>
        <v/>
      </c>
      <c r="C231" s="173"/>
      <c r="D231" s="173"/>
      <c r="E231" s="173"/>
      <c r="F231" s="173"/>
      <c r="G231" s="173"/>
      <c r="H231" s="177" t="str">
        <f t="shared" ca="1" si="55"/>
        <v/>
      </c>
      <c r="I231" s="177"/>
      <c r="J231" s="177"/>
      <c r="K231" s="177"/>
      <c r="L231" s="177"/>
      <c r="M231" s="177"/>
      <c r="N231" s="177"/>
      <c r="O231" s="177"/>
      <c r="P231" s="13">
        <f t="shared" si="50"/>
        <v>0</v>
      </c>
      <c r="Q231" s="8" t="str">
        <f t="shared" si="56"/>
        <v/>
      </c>
      <c r="R231" s="22">
        <v>226</v>
      </c>
      <c r="S231" s="14" t="str">
        <f ca="1">IF(LEFT(AG231,1)="G","",IF(LEFT(P231,1)="D","",IF(H231="","",COUNTIF($T$6:T231,T231))))</f>
        <v/>
      </c>
      <c r="T231" s="14" t="str">
        <f t="shared" ca="1" si="51"/>
        <v/>
      </c>
      <c r="U231" s="15" t="str">
        <f t="shared" ca="1" si="57"/>
        <v/>
      </c>
      <c r="V231" s="14">
        <f t="shared" si="52"/>
        <v>226</v>
      </c>
      <c r="W231" s="14" t="str">
        <f t="shared" ca="1" si="58"/>
        <v/>
      </c>
      <c r="X231" s="14" t="str">
        <f>IF(Home!J231=0,"",Home!J231)</f>
        <v/>
      </c>
      <c r="Y231" s="16" t="str">
        <f t="shared" ca="1" si="63"/>
        <v/>
      </c>
      <c r="Z231" s="16" t="str">
        <f t="shared" ca="1" si="63"/>
        <v/>
      </c>
      <c r="AA231" s="16" t="str">
        <f t="shared" ca="1" si="63"/>
        <v/>
      </c>
      <c r="AB231" s="16" t="str">
        <f t="shared" ca="1" si="63"/>
        <v/>
      </c>
      <c r="AC231" s="16" t="str">
        <f t="shared" ca="1" si="53"/>
        <v/>
      </c>
      <c r="AD231" s="14" t="str">
        <f t="shared" ca="1" si="59"/>
        <v/>
      </c>
      <c r="AE231" s="17" t="str">
        <f t="shared" ca="1" si="60"/>
        <v/>
      </c>
      <c r="AF231" s="18" t="str">
        <f t="shared" ca="1" si="61"/>
        <v/>
      </c>
      <c r="AG231" s="12"/>
      <c r="AH231" s="19"/>
    </row>
    <row r="232" spans="1:34" s="10" customFormat="1" ht="15" customHeight="1" x14ac:dyDescent="0.2">
      <c r="A232" s="10">
        <f t="shared" si="49"/>
        <v>227</v>
      </c>
      <c r="B232" s="173" t="str">
        <f t="shared" ca="1" si="54"/>
        <v/>
      </c>
      <c r="C232" s="173"/>
      <c r="D232" s="173"/>
      <c r="E232" s="173"/>
      <c r="F232" s="173"/>
      <c r="G232" s="173"/>
      <c r="H232" s="177" t="str">
        <f t="shared" ca="1" si="55"/>
        <v/>
      </c>
      <c r="I232" s="177"/>
      <c r="J232" s="177"/>
      <c r="K232" s="177"/>
      <c r="L232" s="177"/>
      <c r="M232" s="177"/>
      <c r="N232" s="177"/>
      <c r="O232" s="177"/>
      <c r="P232" s="13">
        <f t="shared" si="50"/>
        <v>0</v>
      </c>
      <c r="Q232" s="8" t="str">
        <f t="shared" si="56"/>
        <v/>
      </c>
      <c r="R232" s="22">
        <v>227</v>
      </c>
      <c r="S232" s="14" t="str">
        <f ca="1">IF(LEFT(AG232,1)="G","",IF(LEFT(P232,1)="D","",IF(H232="","",COUNTIF($T$6:T232,T232))))</f>
        <v/>
      </c>
      <c r="T232" s="14" t="str">
        <f t="shared" ca="1" si="51"/>
        <v/>
      </c>
      <c r="U232" s="15" t="str">
        <f t="shared" ca="1" si="57"/>
        <v/>
      </c>
      <c r="V232" s="14">
        <f t="shared" si="52"/>
        <v>227</v>
      </c>
      <c r="W232" s="14" t="str">
        <f t="shared" ca="1" si="58"/>
        <v/>
      </c>
      <c r="X232" s="14" t="str">
        <f>IF(Home!J232=0,"",Home!J232)</f>
        <v/>
      </c>
      <c r="Y232" s="16" t="str">
        <f t="shared" ca="1" si="63"/>
        <v/>
      </c>
      <c r="Z232" s="16" t="str">
        <f t="shared" ca="1" si="63"/>
        <v/>
      </c>
      <c r="AA232" s="16" t="str">
        <f t="shared" ca="1" si="63"/>
        <v/>
      </c>
      <c r="AB232" s="16" t="str">
        <f t="shared" ca="1" si="63"/>
        <v/>
      </c>
      <c r="AC232" s="16" t="str">
        <f t="shared" ca="1" si="53"/>
        <v/>
      </c>
      <c r="AD232" s="14" t="str">
        <f t="shared" ca="1" si="59"/>
        <v/>
      </c>
      <c r="AE232" s="17" t="str">
        <f t="shared" ca="1" si="60"/>
        <v/>
      </c>
      <c r="AF232" s="18" t="str">
        <f t="shared" ca="1" si="61"/>
        <v/>
      </c>
      <c r="AG232" s="12"/>
      <c r="AH232" s="19"/>
    </row>
    <row r="233" spans="1:34" s="10" customFormat="1" ht="15" customHeight="1" x14ac:dyDescent="0.2">
      <c r="A233" s="10">
        <f t="shared" si="49"/>
        <v>228</v>
      </c>
      <c r="B233" s="173" t="str">
        <f t="shared" ca="1" si="54"/>
        <v/>
      </c>
      <c r="C233" s="173"/>
      <c r="D233" s="173"/>
      <c r="E233" s="173"/>
      <c r="F233" s="173"/>
      <c r="G233" s="173"/>
      <c r="H233" s="177" t="str">
        <f t="shared" ca="1" si="55"/>
        <v/>
      </c>
      <c r="I233" s="177"/>
      <c r="J233" s="177"/>
      <c r="K233" s="177"/>
      <c r="L233" s="177"/>
      <c r="M233" s="177"/>
      <c r="N233" s="177"/>
      <c r="O233" s="177"/>
      <c r="P233" s="13">
        <f t="shared" si="50"/>
        <v>0</v>
      </c>
      <c r="Q233" s="8" t="str">
        <f t="shared" si="56"/>
        <v/>
      </c>
      <c r="R233" s="22">
        <v>228</v>
      </c>
      <c r="S233" s="14" t="str">
        <f ca="1">IF(LEFT(AG233,1)="G","",IF(LEFT(P233,1)="D","",IF(H233="","",COUNTIF($T$6:T233,T233))))</f>
        <v/>
      </c>
      <c r="T233" s="14" t="str">
        <f t="shared" ca="1" si="51"/>
        <v/>
      </c>
      <c r="U233" s="15" t="str">
        <f t="shared" ca="1" si="57"/>
        <v/>
      </c>
      <c r="V233" s="14">
        <f t="shared" si="52"/>
        <v>228</v>
      </c>
      <c r="W233" s="14" t="str">
        <f t="shared" ca="1" si="58"/>
        <v/>
      </c>
      <c r="X233" s="14" t="str">
        <f>IF(Home!J233=0,"",Home!J233)</f>
        <v/>
      </c>
      <c r="Y233" s="16" t="str">
        <f t="shared" ca="1" si="63"/>
        <v/>
      </c>
      <c r="Z233" s="16" t="str">
        <f t="shared" ca="1" si="63"/>
        <v/>
      </c>
      <c r="AA233" s="16" t="str">
        <f t="shared" ca="1" si="63"/>
        <v/>
      </c>
      <c r="AB233" s="16" t="str">
        <f t="shared" ca="1" si="63"/>
        <v/>
      </c>
      <c r="AC233" s="16" t="str">
        <f t="shared" ca="1" si="53"/>
        <v/>
      </c>
      <c r="AD233" s="14" t="str">
        <f t="shared" ca="1" si="59"/>
        <v/>
      </c>
      <c r="AE233" s="17" t="str">
        <f t="shared" ca="1" si="60"/>
        <v/>
      </c>
      <c r="AF233" s="18" t="str">
        <f t="shared" ca="1" si="61"/>
        <v/>
      </c>
      <c r="AG233" s="12"/>
      <c r="AH233" s="19"/>
    </row>
    <row r="234" spans="1:34" s="10" customFormat="1" ht="15" customHeight="1" x14ac:dyDescent="0.2">
      <c r="A234" s="10">
        <f t="shared" si="49"/>
        <v>229</v>
      </c>
      <c r="B234" s="173" t="str">
        <f t="shared" ca="1" si="54"/>
        <v/>
      </c>
      <c r="C234" s="173"/>
      <c r="D234" s="173"/>
      <c r="E234" s="173"/>
      <c r="F234" s="173"/>
      <c r="G234" s="173"/>
      <c r="H234" s="177" t="str">
        <f t="shared" ca="1" si="55"/>
        <v/>
      </c>
      <c r="I234" s="177"/>
      <c r="J234" s="177"/>
      <c r="K234" s="177"/>
      <c r="L234" s="177"/>
      <c r="M234" s="177"/>
      <c r="N234" s="177"/>
      <c r="O234" s="177"/>
      <c r="P234" s="13">
        <f t="shared" si="50"/>
        <v>0</v>
      </c>
      <c r="Q234" s="8" t="str">
        <f t="shared" si="56"/>
        <v/>
      </c>
      <c r="R234" s="22">
        <v>229</v>
      </c>
      <c r="S234" s="14" t="str">
        <f ca="1">IF(LEFT(AG234,1)="G","",IF(LEFT(P234,1)="D","",IF(H234="","",COUNTIF($T$6:T234,T234))))</f>
        <v/>
      </c>
      <c r="T234" s="14" t="str">
        <f t="shared" ca="1" si="51"/>
        <v/>
      </c>
      <c r="U234" s="15" t="str">
        <f t="shared" ca="1" si="57"/>
        <v/>
      </c>
      <c r="V234" s="14">
        <f t="shared" si="52"/>
        <v>229</v>
      </c>
      <c r="W234" s="14" t="str">
        <f t="shared" ca="1" si="58"/>
        <v/>
      </c>
      <c r="X234" s="14" t="str">
        <f>IF(Home!J234=0,"",Home!J234)</f>
        <v/>
      </c>
      <c r="Y234" s="16" t="str">
        <f t="shared" ca="1" si="63"/>
        <v/>
      </c>
      <c r="Z234" s="16" t="str">
        <f t="shared" ca="1" si="63"/>
        <v/>
      </c>
      <c r="AA234" s="16" t="str">
        <f t="shared" ca="1" si="63"/>
        <v/>
      </c>
      <c r="AB234" s="16" t="str">
        <f t="shared" ca="1" si="63"/>
        <v/>
      </c>
      <c r="AC234" s="16" t="str">
        <f t="shared" ca="1" si="53"/>
        <v/>
      </c>
      <c r="AD234" s="14" t="str">
        <f t="shared" ca="1" si="59"/>
        <v/>
      </c>
      <c r="AE234" s="17" t="str">
        <f t="shared" ca="1" si="60"/>
        <v/>
      </c>
      <c r="AF234" s="18" t="str">
        <f t="shared" ca="1" si="61"/>
        <v/>
      </c>
      <c r="AG234" s="12"/>
      <c r="AH234" s="19"/>
    </row>
    <row r="235" spans="1:34" s="10" customFormat="1" ht="15" customHeight="1" x14ac:dyDescent="0.2">
      <c r="A235" s="10">
        <f t="shared" si="49"/>
        <v>230</v>
      </c>
      <c r="B235" s="173" t="str">
        <f t="shared" ca="1" si="54"/>
        <v/>
      </c>
      <c r="C235" s="173"/>
      <c r="D235" s="173"/>
      <c r="E235" s="173"/>
      <c r="F235" s="173"/>
      <c r="G235" s="173"/>
      <c r="H235" s="177" t="str">
        <f t="shared" ca="1" si="55"/>
        <v/>
      </c>
      <c r="I235" s="177"/>
      <c r="J235" s="177"/>
      <c r="K235" s="177"/>
      <c r="L235" s="177"/>
      <c r="M235" s="177"/>
      <c r="N235" s="177"/>
      <c r="O235" s="177"/>
      <c r="P235" s="13">
        <f t="shared" si="50"/>
        <v>0</v>
      </c>
      <c r="Q235" s="8" t="str">
        <f t="shared" si="56"/>
        <v/>
      </c>
      <c r="R235" s="22">
        <v>230</v>
      </c>
      <c r="S235" s="14" t="str">
        <f ca="1">IF(LEFT(AG235,1)="G","",IF(LEFT(P235,1)="D","",IF(H235="","",COUNTIF($T$6:T235,T235))))</f>
        <v/>
      </c>
      <c r="T235" s="14" t="str">
        <f t="shared" ca="1" si="51"/>
        <v/>
      </c>
      <c r="U235" s="15" t="str">
        <f t="shared" ca="1" si="57"/>
        <v/>
      </c>
      <c r="V235" s="14">
        <f t="shared" si="52"/>
        <v>230</v>
      </c>
      <c r="W235" s="14" t="str">
        <f t="shared" ca="1" si="58"/>
        <v/>
      </c>
      <c r="X235" s="14" t="str">
        <f>IF(Home!J235=0,"",Home!J235)</f>
        <v/>
      </c>
      <c r="Y235" s="16" t="str">
        <f t="shared" ca="1" si="63"/>
        <v/>
      </c>
      <c r="Z235" s="16" t="str">
        <f t="shared" ca="1" si="63"/>
        <v/>
      </c>
      <c r="AA235" s="16" t="str">
        <f t="shared" ca="1" si="63"/>
        <v/>
      </c>
      <c r="AB235" s="16" t="str">
        <f t="shared" ca="1" si="63"/>
        <v/>
      </c>
      <c r="AC235" s="16" t="str">
        <f t="shared" ca="1" si="53"/>
        <v/>
      </c>
      <c r="AD235" s="14" t="str">
        <f t="shared" ca="1" si="59"/>
        <v/>
      </c>
      <c r="AE235" s="17" t="str">
        <f t="shared" ca="1" si="60"/>
        <v/>
      </c>
      <c r="AF235" s="18" t="str">
        <f t="shared" ca="1" si="61"/>
        <v/>
      </c>
      <c r="AG235" s="12"/>
      <c r="AH235" s="19"/>
    </row>
    <row r="236" spans="1:34" s="10" customFormat="1" ht="15" customHeight="1" x14ac:dyDescent="0.2">
      <c r="A236" s="10">
        <f t="shared" si="49"/>
        <v>231</v>
      </c>
      <c r="B236" s="173" t="str">
        <f t="shared" ca="1" si="54"/>
        <v/>
      </c>
      <c r="C236" s="173"/>
      <c r="D236" s="173"/>
      <c r="E236" s="173"/>
      <c r="F236" s="173"/>
      <c r="G236" s="173"/>
      <c r="H236" s="177" t="str">
        <f t="shared" ca="1" si="55"/>
        <v/>
      </c>
      <c r="I236" s="177"/>
      <c r="J236" s="177"/>
      <c r="K236" s="177"/>
      <c r="L236" s="177"/>
      <c r="M236" s="177"/>
      <c r="N236" s="177"/>
      <c r="O236" s="177"/>
      <c r="P236" s="13">
        <f t="shared" si="50"/>
        <v>0</v>
      </c>
      <c r="Q236" s="8" t="str">
        <f t="shared" si="56"/>
        <v/>
      </c>
      <c r="R236" s="22">
        <v>231</v>
      </c>
      <c r="S236" s="14" t="str">
        <f ca="1">IF(LEFT(AG236,1)="G","",IF(LEFT(P236,1)="D","",IF(H236="","",COUNTIF($T$6:T236,T236))))</f>
        <v/>
      </c>
      <c r="T236" s="14" t="str">
        <f t="shared" ca="1" si="51"/>
        <v/>
      </c>
      <c r="U236" s="15" t="str">
        <f t="shared" ca="1" si="57"/>
        <v/>
      </c>
      <c r="V236" s="14">
        <f t="shared" si="52"/>
        <v>231</v>
      </c>
      <c r="W236" s="14" t="str">
        <f t="shared" ca="1" si="58"/>
        <v/>
      </c>
      <c r="X236" s="14" t="str">
        <f>IF(Home!J236=0,"",Home!J236)</f>
        <v/>
      </c>
      <c r="Y236" s="16" t="str">
        <f t="shared" ca="1" si="63"/>
        <v/>
      </c>
      <c r="Z236" s="16" t="str">
        <f t="shared" ca="1" si="63"/>
        <v/>
      </c>
      <c r="AA236" s="16" t="str">
        <f t="shared" ca="1" si="63"/>
        <v/>
      </c>
      <c r="AB236" s="16" t="str">
        <f t="shared" ca="1" si="63"/>
        <v/>
      </c>
      <c r="AC236" s="16" t="str">
        <f t="shared" ca="1" si="53"/>
        <v/>
      </c>
      <c r="AD236" s="14" t="str">
        <f t="shared" ca="1" si="59"/>
        <v/>
      </c>
      <c r="AE236" s="17" t="str">
        <f t="shared" ca="1" si="60"/>
        <v/>
      </c>
      <c r="AF236" s="18" t="str">
        <f t="shared" ca="1" si="61"/>
        <v/>
      </c>
      <c r="AG236" s="12"/>
      <c r="AH236" s="19"/>
    </row>
    <row r="237" spans="1:34" s="10" customFormat="1" ht="15" customHeight="1" x14ac:dyDescent="0.2">
      <c r="A237" s="10">
        <f t="shared" si="49"/>
        <v>232</v>
      </c>
      <c r="B237" s="173" t="str">
        <f t="shared" ca="1" si="54"/>
        <v/>
      </c>
      <c r="C237" s="173"/>
      <c r="D237" s="173"/>
      <c r="E237" s="173"/>
      <c r="F237" s="173"/>
      <c r="G237" s="173"/>
      <c r="H237" s="177" t="str">
        <f t="shared" ca="1" si="55"/>
        <v/>
      </c>
      <c r="I237" s="177"/>
      <c r="J237" s="177"/>
      <c r="K237" s="177"/>
      <c r="L237" s="177"/>
      <c r="M237" s="177"/>
      <c r="N237" s="177"/>
      <c r="O237" s="177"/>
      <c r="P237" s="13">
        <f t="shared" si="50"/>
        <v>0</v>
      </c>
      <c r="Q237" s="8" t="str">
        <f t="shared" si="56"/>
        <v/>
      </c>
      <c r="R237" s="22">
        <v>232</v>
      </c>
      <c r="S237" s="14" t="str">
        <f ca="1">IF(LEFT(AG237,1)="G","",IF(LEFT(P237,1)="D","",IF(H237="","",COUNTIF($T$6:T237,T237))))</f>
        <v/>
      </c>
      <c r="T237" s="14" t="str">
        <f t="shared" ca="1" si="51"/>
        <v/>
      </c>
      <c r="U237" s="15" t="str">
        <f t="shared" ca="1" si="57"/>
        <v/>
      </c>
      <c r="V237" s="14">
        <f t="shared" si="52"/>
        <v>232</v>
      </c>
      <c r="W237" s="14" t="str">
        <f t="shared" ca="1" si="58"/>
        <v/>
      </c>
      <c r="X237" s="14" t="str">
        <f>IF(Home!J237=0,"",Home!J237)</f>
        <v/>
      </c>
      <c r="Y237" s="16" t="str">
        <f t="shared" ca="1" si="63"/>
        <v/>
      </c>
      <c r="Z237" s="16" t="str">
        <f t="shared" ca="1" si="63"/>
        <v/>
      </c>
      <c r="AA237" s="16" t="str">
        <f t="shared" ca="1" si="63"/>
        <v/>
      </c>
      <c r="AB237" s="16" t="str">
        <f t="shared" ca="1" si="63"/>
        <v/>
      </c>
      <c r="AC237" s="16" t="str">
        <f t="shared" ca="1" si="53"/>
        <v/>
      </c>
      <c r="AD237" s="14" t="str">
        <f t="shared" ca="1" si="59"/>
        <v/>
      </c>
      <c r="AE237" s="17" t="str">
        <f t="shared" ca="1" si="60"/>
        <v/>
      </c>
      <c r="AF237" s="18" t="str">
        <f t="shared" ca="1" si="61"/>
        <v/>
      </c>
      <c r="AG237" s="12"/>
      <c r="AH237" s="19"/>
    </row>
    <row r="238" spans="1:34" s="10" customFormat="1" ht="15" customHeight="1" x14ac:dyDescent="0.2">
      <c r="A238" s="10">
        <f t="shared" si="49"/>
        <v>233</v>
      </c>
      <c r="B238" s="173" t="str">
        <f t="shared" ca="1" si="54"/>
        <v/>
      </c>
      <c r="C238" s="173"/>
      <c r="D238" s="173"/>
      <c r="E238" s="173"/>
      <c r="F238" s="173"/>
      <c r="G238" s="173"/>
      <c r="H238" s="177" t="str">
        <f t="shared" ca="1" si="55"/>
        <v/>
      </c>
      <c r="I238" s="177"/>
      <c r="J238" s="177"/>
      <c r="K238" s="177"/>
      <c r="L238" s="177"/>
      <c r="M238" s="177"/>
      <c r="N238" s="177"/>
      <c r="O238" s="177"/>
      <c r="P238" s="13">
        <f t="shared" si="50"/>
        <v>0</v>
      </c>
      <c r="Q238" s="8" t="str">
        <f t="shared" si="56"/>
        <v/>
      </c>
      <c r="R238" s="22">
        <v>233</v>
      </c>
      <c r="S238" s="14" t="str">
        <f ca="1">IF(LEFT(AG238,1)="G","",IF(LEFT(P238,1)="D","",IF(H238="","",COUNTIF($T$6:T238,T238))))</f>
        <v/>
      </c>
      <c r="T238" s="14" t="str">
        <f t="shared" ca="1" si="51"/>
        <v/>
      </c>
      <c r="U238" s="15" t="str">
        <f t="shared" ca="1" si="57"/>
        <v/>
      </c>
      <c r="V238" s="14">
        <f t="shared" si="52"/>
        <v>233</v>
      </c>
      <c r="W238" s="14" t="str">
        <f t="shared" ca="1" si="58"/>
        <v/>
      </c>
      <c r="X238" s="14" t="str">
        <f>IF(Home!J238=0,"",Home!J238)</f>
        <v/>
      </c>
      <c r="Y238" s="16" t="str">
        <f t="shared" ca="1" si="63"/>
        <v/>
      </c>
      <c r="Z238" s="16" t="str">
        <f t="shared" ca="1" si="63"/>
        <v/>
      </c>
      <c r="AA238" s="16" t="str">
        <f t="shared" ca="1" si="63"/>
        <v/>
      </c>
      <c r="AB238" s="16" t="str">
        <f t="shared" ca="1" si="63"/>
        <v/>
      </c>
      <c r="AC238" s="16" t="str">
        <f t="shared" ca="1" si="53"/>
        <v/>
      </c>
      <c r="AD238" s="14" t="str">
        <f t="shared" ca="1" si="59"/>
        <v/>
      </c>
      <c r="AE238" s="17" t="str">
        <f t="shared" ca="1" si="60"/>
        <v/>
      </c>
      <c r="AF238" s="18" t="str">
        <f t="shared" ca="1" si="61"/>
        <v/>
      </c>
      <c r="AG238" s="12"/>
      <c r="AH238" s="19"/>
    </row>
    <row r="239" spans="1:34" s="10" customFormat="1" ht="15" customHeight="1" x14ac:dyDescent="0.2">
      <c r="A239" s="10">
        <f t="shared" si="49"/>
        <v>234</v>
      </c>
      <c r="B239" s="173" t="str">
        <f t="shared" ca="1" si="54"/>
        <v/>
      </c>
      <c r="C239" s="173"/>
      <c r="D239" s="173"/>
      <c r="E239" s="173"/>
      <c r="F239" s="173"/>
      <c r="G239" s="173"/>
      <c r="H239" s="177" t="str">
        <f t="shared" ca="1" si="55"/>
        <v/>
      </c>
      <c r="I239" s="177"/>
      <c r="J239" s="177"/>
      <c r="K239" s="177"/>
      <c r="L239" s="177"/>
      <c r="M239" s="177"/>
      <c r="N239" s="177"/>
      <c r="O239" s="177"/>
      <c r="P239" s="13">
        <f t="shared" si="50"/>
        <v>0</v>
      </c>
      <c r="Q239" s="8" t="str">
        <f t="shared" si="56"/>
        <v/>
      </c>
      <c r="R239" s="22">
        <v>234</v>
      </c>
      <c r="S239" s="14" t="str">
        <f ca="1">IF(LEFT(AG239,1)="G","",IF(LEFT(P239,1)="D","",IF(H239="","",COUNTIF($T$6:T239,T239))))</f>
        <v/>
      </c>
      <c r="T239" s="14" t="str">
        <f t="shared" ca="1" si="51"/>
        <v/>
      </c>
      <c r="U239" s="15" t="str">
        <f t="shared" ca="1" si="57"/>
        <v/>
      </c>
      <c r="V239" s="14">
        <f t="shared" si="52"/>
        <v>234</v>
      </c>
      <c r="W239" s="14" t="str">
        <f t="shared" ca="1" si="58"/>
        <v/>
      </c>
      <c r="X239" s="14" t="str">
        <f>IF(Home!J239=0,"",Home!J239)</f>
        <v/>
      </c>
      <c r="Y239" s="16" t="str">
        <f t="shared" ca="1" si="63"/>
        <v/>
      </c>
      <c r="Z239" s="16" t="str">
        <f t="shared" ca="1" si="63"/>
        <v/>
      </c>
      <c r="AA239" s="16" t="str">
        <f t="shared" ca="1" si="63"/>
        <v/>
      </c>
      <c r="AB239" s="16" t="str">
        <f t="shared" ca="1" si="63"/>
        <v/>
      </c>
      <c r="AC239" s="16" t="str">
        <f t="shared" ca="1" si="53"/>
        <v/>
      </c>
      <c r="AD239" s="14" t="str">
        <f t="shared" ca="1" si="59"/>
        <v/>
      </c>
      <c r="AE239" s="17" t="str">
        <f t="shared" ca="1" si="60"/>
        <v/>
      </c>
      <c r="AF239" s="18" t="str">
        <f t="shared" ca="1" si="61"/>
        <v/>
      </c>
      <c r="AG239" s="12"/>
      <c r="AH239" s="19"/>
    </row>
    <row r="240" spans="1:34" s="10" customFormat="1" ht="15" customHeight="1" x14ac:dyDescent="0.2">
      <c r="A240" s="10">
        <f t="shared" si="49"/>
        <v>235</v>
      </c>
      <c r="B240" s="173" t="str">
        <f t="shared" ca="1" si="54"/>
        <v/>
      </c>
      <c r="C240" s="173"/>
      <c r="D240" s="173"/>
      <c r="E240" s="173"/>
      <c r="F240" s="173"/>
      <c r="G240" s="173"/>
      <c r="H240" s="177" t="str">
        <f t="shared" ca="1" si="55"/>
        <v/>
      </c>
      <c r="I240" s="177"/>
      <c r="J240" s="177"/>
      <c r="K240" s="177"/>
      <c r="L240" s="177"/>
      <c r="M240" s="177"/>
      <c r="N240" s="177"/>
      <c r="O240" s="177"/>
      <c r="P240" s="13">
        <f t="shared" si="50"/>
        <v>0</v>
      </c>
      <c r="Q240" s="8" t="str">
        <f t="shared" si="56"/>
        <v/>
      </c>
      <c r="R240" s="22">
        <v>235</v>
      </c>
      <c r="S240" s="14" t="str">
        <f ca="1">IF(LEFT(AG240,1)="G","",IF(LEFT(P240,1)="D","",IF(H240="","",COUNTIF($T$6:T240,T240))))</f>
        <v/>
      </c>
      <c r="T240" s="14" t="str">
        <f t="shared" ca="1" si="51"/>
        <v/>
      </c>
      <c r="U240" s="15" t="str">
        <f t="shared" ca="1" si="57"/>
        <v/>
      </c>
      <c r="V240" s="14">
        <f t="shared" si="52"/>
        <v>235</v>
      </c>
      <c r="W240" s="14" t="str">
        <f t="shared" ca="1" si="58"/>
        <v/>
      </c>
      <c r="X240" s="14" t="str">
        <f>IF(Home!J240=0,"",Home!J240)</f>
        <v/>
      </c>
      <c r="Y240" s="16" t="str">
        <f t="shared" ca="1" si="63"/>
        <v/>
      </c>
      <c r="Z240" s="16" t="str">
        <f t="shared" ca="1" si="63"/>
        <v/>
      </c>
      <c r="AA240" s="16" t="str">
        <f t="shared" ca="1" si="63"/>
        <v/>
      </c>
      <c r="AB240" s="16" t="str">
        <f t="shared" ca="1" si="63"/>
        <v/>
      </c>
      <c r="AC240" s="16" t="str">
        <f t="shared" ca="1" si="53"/>
        <v/>
      </c>
      <c r="AD240" s="14" t="str">
        <f t="shared" ca="1" si="59"/>
        <v/>
      </c>
      <c r="AE240" s="17" t="str">
        <f t="shared" ca="1" si="60"/>
        <v/>
      </c>
      <c r="AF240" s="18" t="str">
        <f t="shared" ca="1" si="61"/>
        <v/>
      </c>
      <c r="AG240" s="12"/>
      <c r="AH240" s="19"/>
    </row>
    <row r="241" spans="1:34" s="10" customFormat="1" ht="15" customHeight="1" x14ac:dyDescent="0.2">
      <c r="A241" s="10">
        <f t="shared" si="49"/>
        <v>236</v>
      </c>
      <c r="B241" s="173" t="str">
        <f t="shared" ca="1" si="54"/>
        <v/>
      </c>
      <c r="C241" s="173"/>
      <c r="D241" s="173"/>
      <c r="E241" s="173"/>
      <c r="F241" s="173"/>
      <c r="G241" s="173"/>
      <c r="H241" s="177" t="str">
        <f t="shared" ca="1" si="55"/>
        <v/>
      </c>
      <c r="I241" s="177"/>
      <c r="J241" s="177"/>
      <c r="K241" s="177"/>
      <c r="L241" s="177"/>
      <c r="M241" s="177"/>
      <c r="N241" s="177"/>
      <c r="O241" s="177"/>
      <c r="P241" s="13">
        <f t="shared" si="50"/>
        <v>0</v>
      </c>
      <c r="Q241" s="8" t="str">
        <f t="shared" si="56"/>
        <v/>
      </c>
      <c r="R241" s="22">
        <v>236</v>
      </c>
      <c r="S241" s="14" t="str">
        <f ca="1">IF(LEFT(AG241,1)="G","",IF(LEFT(P241,1)="D","",IF(H241="","",COUNTIF($T$6:T241,T241))))</f>
        <v/>
      </c>
      <c r="T241" s="14" t="str">
        <f t="shared" ca="1" si="51"/>
        <v/>
      </c>
      <c r="U241" s="15" t="str">
        <f t="shared" ca="1" si="57"/>
        <v/>
      </c>
      <c r="V241" s="14">
        <f t="shared" si="52"/>
        <v>236</v>
      </c>
      <c r="W241" s="14" t="str">
        <f t="shared" ca="1" si="58"/>
        <v/>
      </c>
      <c r="X241" s="14" t="str">
        <f>IF(Home!J241=0,"",Home!J241)</f>
        <v/>
      </c>
      <c r="Y241" s="16" t="str">
        <f t="shared" ca="1" si="63"/>
        <v/>
      </c>
      <c r="Z241" s="16" t="str">
        <f t="shared" ca="1" si="63"/>
        <v/>
      </c>
      <c r="AA241" s="16" t="str">
        <f t="shared" ca="1" si="63"/>
        <v/>
      </c>
      <c r="AB241" s="16" t="str">
        <f t="shared" ca="1" si="63"/>
        <v/>
      </c>
      <c r="AC241" s="16" t="str">
        <f t="shared" ca="1" si="53"/>
        <v/>
      </c>
      <c r="AD241" s="14" t="str">
        <f t="shared" ca="1" si="59"/>
        <v/>
      </c>
      <c r="AE241" s="17" t="str">
        <f t="shared" ca="1" si="60"/>
        <v/>
      </c>
      <c r="AF241" s="18" t="str">
        <f t="shared" ca="1" si="61"/>
        <v/>
      </c>
      <c r="AG241" s="12"/>
      <c r="AH241" s="19"/>
    </row>
    <row r="242" spans="1:34" s="10" customFormat="1" ht="15" customHeight="1" x14ac:dyDescent="0.2">
      <c r="A242" s="10">
        <f t="shared" si="49"/>
        <v>237</v>
      </c>
      <c r="B242" s="173" t="str">
        <f t="shared" ca="1" si="54"/>
        <v/>
      </c>
      <c r="C242" s="173"/>
      <c r="D242" s="173"/>
      <c r="E242" s="173"/>
      <c r="F242" s="173"/>
      <c r="G242" s="173"/>
      <c r="H242" s="177" t="str">
        <f t="shared" ca="1" si="55"/>
        <v/>
      </c>
      <c r="I242" s="177"/>
      <c r="J242" s="177"/>
      <c r="K242" s="177"/>
      <c r="L242" s="177"/>
      <c r="M242" s="177"/>
      <c r="N242" s="177"/>
      <c r="O242" s="177"/>
      <c r="P242" s="13">
        <f t="shared" si="50"/>
        <v>0</v>
      </c>
      <c r="Q242" s="8" t="str">
        <f t="shared" si="56"/>
        <v/>
      </c>
      <c r="R242" s="22">
        <v>237</v>
      </c>
      <c r="S242" s="14" t="str">
        <f ca="1">IF(LEFT(AG242,1)="G","",IF(LEFT(P242,1)="D","",IF(H242="","",COUNTIF($T$6:T242,T242))))</f>
        <v/>
      </c>
      <c r="T242" s="14" t="str">
        <f t="shared" ca="1" si="51"/>
        <v/>
      </c>
      <c r="U242" s="15" t="str">
        <f t="shared" ca="1" si="57"/>
        <v/>
      </c>
      <c r="V242" s="14">
        <f t="shared" si="52"/>
        <v>237</v>
      </c>
      <c r="W242" s="14" t="str">
        <f t="shared" ca="1" si="58"/>
        <v/>
      </c>
      <c r="X242" s="14" t="str">
        <f>IF(Home!J242=0,"",Home!J242)</f>
        <v/>
      </c>
      <c r="Y242" s="16" t="str">
        <f t="shared" ca="1" si="63"/>
        <v/>
      </c>
      <c r="Z242" s="16" t="str">
        <f t="shared" ca="1" si="63"/>
        <v/>
      </c>
      <c r="AA242" s="16" t="str">
        <f t="shared" ca="1" si="63"/>
        <v/>
      </c>
      <c r="AB242" s="16" t="str">
        <f t="shared" ca="1" si="63"/>
        <v/>
      </c>
      <c r="AC242" s="16" t="str">
        <f t="shared" ca="1" si="53"/>
        <v/>
      </c>
      <c r="AD242" s="14" t="str">
        <f t="shared" ca="1" si="59"/>
        <v/>
      </c>
      <c r="AE242" s="17" t="str">
        <f t="shared" ca="1" si="60"/>
        <v/>
      </c>
      <c r="AF242" s="18" t="str">
        <f t="shared" ca="1" si="61"/>
        <v/>
      </c>
      <c r="AG242" s="12"/>
      <c r="AH242" s="19"/>
    </row>
    <row r="243" spans="1:34" s="10" customFormat="1" ht="15" customHeight="1" x14ac:dyDescent="0.2">
      <c r="A243" s="10">
        <f t="shared" si="49"/>
        <v>238</v>
      </c>
      <c r="B243" s="173" t="str">
        <f t="shared" ca="1" si="54"/>
        <v/>
      </c>
      <c r="C243" s="173"/>
      <c r="D243" s="173"/>
      <c r="E243" s="173"/>
      <c r="F243" s="173"/>
      <c r="G243" s="173"/>
      <c r="H243" s="177" t="str">
        <f t="shared" ca="1" si="55"/>
        <v/>
      </c>
      <c r="I243" s="177"/>
      <c r="J243" s="177"/>
      <c r="K243" s="177"/>
      <c r="L243" s="177"/>
      <c r="M243" s="177"/>
      <c r="N243" s="177"/>
      <c r="O243" s="177"/>
      <c r="P243" s="13">
        <f t="shared" si="50"/>
        <v>0</v>
      </c>
      <c r="Q243" s="8" t="str">
        <f t="shared" si="56"/>
        <v/>
      </c>
      <c r="R243" s="22">
        <v>238</v>
      </c>
      <c r="S243" s="14" t="str">
        <f ca="1">IF(LEFT(AG243,1)="G","",IF(LEFT(P243,1)="D","",IF(H243="","",COUNTIF($T$6:T243,T243))))</f>
        <v/>
      </c>
      <c r="T243" s="14" t="str">
        <f t="shared" ca="1" si="51"/>
        <v/>
      </c>
      <c r="U243" s="15" t="str">
        <f t="shared" ca="1" si="57"/>
        <v/>
      </c>
      <c r="V243" s="14">
        <f t="shared" si="52"/>
        <v>238</v>
      </c>
      <c r="W243" s="14" t="str">
        <f t="shared" ca="1" si="58"/>
        <v/>
      </c>
      <c r="X243" s="14" t="str">
        <f>IF(Home!J243=0,"",Home!J243)</f>
        <v/>
      </c>
      <c r="Y243" s="16" t="str">
        <f t="shared" ca="1" si="63"/>
        <v/>
      </c>
      <c r="Z243" s="16" t="str">
        <f t="shared" ca="1" si="63"/>
        <v/>
      </c>
      <c r="AA243" s="16" t="str">
        <f t="shared" ca="1" si="63"/>
        <v/>
      </c>
      <c r="AB243" s="16" t="str">
        <f t="shared" ca="1" si="63"/>
        <v/>
      </c>
      <c r="AC243" s="16" t="str">
        <f t="shared" ca="1" si="53"/>
        <v/>
      </c>
      <c r="AD243" s="14" t="str">
        <f t="shared" ca="1" si="59"/>
        <v/>
      </c>
      <c r="AE243" s="17" t="str">
        <f t="shared" ca="1" si="60"/>
        <v/>
      </c>
      <c r="AF243" s="18" t="str">
        <f t="shared" ca="1" si="61"/>
        <v/>
      </c>
      <c r="AG243" s="12"/>
      <c r="AH243" s="19"/>
    </row>
    <row r="244" spans="1:34" s="10" customFormat="1" ht="15" customHeight="1" x14ac:dyDescent="0.2">
      <c r="A244" s="10">
        <f t="shared" si="49"/>
        <v>239</v>
      </c>
      <c r="B244" s="173" t="str">
        <f t="shared" ca="1" si="54"/>
        <v/>
      </c>
      <c r="C244" s="173"/>
      <c r="D244" s="173"/>
      <c r="E244" s="173"/>
      <c r="F244" s="173"/>
      <c r="G244" s="173"/>
      <c r="H244" s="177" t="str">
        <f t="shared" ca="1" si="55"/>
        <v/>
      </c>
      <c r="I244" s="177"/>
      <c r="J244" s="177"/>
      <c r="K244" s="177"/>
      <c r="L244" s="177"/>
      <c r="M244" s="177"/>
      <c r="N244" s="177"/>
      <c r="O244" s="177"/>
      <c r="P244" s="13">
        <f t="shared" si="50"/>
        <v>0</v>
      </c>
      <c r="Q244" s="8" t="str">
        <f t="shared" si="56"/>
        <v/>
      </c>
      <c r="R244" s="22">
        <v>239</v>
      </c>
      <c r="S244" s="14" t="str">
        <f ca="1">IF(LEFT(AG244,1)="G","",IF(LEFT(P244,1)="D","",IF(H244="","",COUNTIF($T$6:T244,T244))))</f>
        <v/>
      </c>
      <c r="T244" s="14" t="str">
        <f t="shared" ca="1" si="51"/>
        <v/>
      </c>
      <c r="U244" s="15" t="str">
        <f t="shared" ca="1" si="57"/>
        <v/>
      </c>
      <c r="V244" s="14">
        <f t="shared" si="52"/>
        <v>239</v>
      </c>
      <c r="W244" s="14" t="str">
        <f t="shared" ca="1" si="58"/>
        <v/>
      </c>
      <c r="X244" s="14" t="str">
        <f>IF(Home!J244=0,"",Home!J244)</f>
        <v/>
      </c>
      <c r="Y244" s="16" t="str">
        <f t="shared" ca="1" si="63"/>
        <v/>
      </c>
      <c r="Z244" s="16" t="str">
        <f t="shared" ca="1" si="63"/>
        <v/>
      </c>
      <c r="AA244" s="16" t="str">
        <f t="shared" ca="1" si="63"/>
        <v/>
      </c>
      <c r="AB244" s="16" t="str">
        <f t="shared" ca="1" si="63"/>
        <v/>
      </c>
      <c r="AC244" s="16" t="str">
        <f t="shared" ca="1" si="53"/>
        <v/>
      </c>
      <c r="AD244" s="14" t="str">
        <f t="shared" ca="1" si="59"/>
        <v/>
      </c>
      <c r="AE244" s="17" t="str">
        <f t="shared" ca="1" si="60"/>
        <v/>
      </c>
      <c r="AF244" s="18" t="str">
        <f t="shared" ca="1" si="61"/>
        <v/>
      </c>
      <c r="AG244" s="12"/>
      <c r="AH244" s="19"/>
    </row>
    <row r="245" spans="1:34" s="10" customFormat="1" ht="15" customHeight="1" x14ac:dyDescent="0.2">
      <c r="A245" s="10">
        <f t="shared" si="49"/>
        <v>240</v>
      </c>
      <c r="B245" s="173" t="str">
        <f t="shared" ca="1" si="54"/>
        <v/>
      </c>
      <c r="C245" s="173"/>
      <c r="D245" s="173"/>
      <c r="E245" s="173"/>
      <c r="F245" s="173"/>
      <c r="G245" s="173"/>
      <c r="H245" s="177" t="str">
        <f t="shared" ca="1" si="55"/>
        <v/>
      </c>
      <c r="I245" s="177"/>
      <c r="J245" s="177"/>
      <c r="K245" s="177"/>
      <c r="L245" s="177"/>
      <c r="M245" s="177"/>
      <c r="N245" s="177"/>
      <c r="O245" s="177"/>
      <c r="P245" s="13">
        <f t="shared" si="50"/>
        <v>0</v>
      </c>
      <c r="Q245" s="8" t="str">
        <f t="shared" si="56"/>
        <v/>
      </c>
      <c r="R245" s="22">
        <v>240</v>
      </c>
      <c r="S245" s="14" t="str">
        <f ca="1">IF(LEFT(AG245,1)="G","",IF(LEFT(P245,1)="D","",IF(H245="","",COUNTIF($T$6:T245,T245))))</f>
        <v/>
      </c>
      <c r="T245" s="14" t="str">
        <f t="shared" ca="1" si="51"/>
        <v/>
      </c>
      <c r="U245" s="15" t="str">
        <f t="shared" ca="1" si="57"/>
        <v/>
      </c>
      <c r="V245" s="14">
        <f t="shared" si="52"/>
        <v>240</v>
      </c>
      <c r="W245" s="14" t="str">
        <f t="shared" ca="1" si="58"/>
        <v/>
      </c>
      <c r="X245" s="14" t="str">
        <f>IF(Home!J245=0,"",Home!J245)</f>
        <v/>
      </c>
      <c r="Y245" s="16" t="str">
        <f t="shared" ca="1" si="63"/>
        <v/>
      </c>
      <c r="Z245" s="16" t="str">
        <f t="shared" ca="1" si="63"/>
        <v/>
      </c>
      <c r="AA245" s="16" t="str">
        <f t="shared" ca="1" si="63"/>
        <v/>
      </c>
      <c r="AB245" s="16" t="str">
        <f t="shared" ca="1" si="63"/>
        <v/>
      </c>
      <c r="AC245" s="16" t="str">
        <f t="shared" ca="1" si="53"/>
        <v/>
      </c>
      <c r="AD245" s="14" t="str">
        <f t="shared" ca="1" si="59"/>
        <v/>
      </c>
      <c r="AE245" s="17" t="str">
        <f t="shared" ca="1" si="60"/>
        <v/>
      </c>
      <c r="AF245" s="18" t="str">
        <f t="shared" ca="1" si="61"/>
        <v/>
      </c>
      <c r="AG245" s="12"/>
      <c r="AH245" s="19"/>
    </row>
    <row r="246" spans="1:34" s="10" customFormat="1" ht="15" customHeight="1" x14ac:dyDescent="0.2">
      <c r="A246" s="10">
        <f t="shared" si="49"/>
        <v>241</v>
      </c>
      <c r="B246" s="173" t="str">
        <f t="shared" ca="1" si="54"/>
        <v/>
      </c>
      <c r="C246" s="173"/>
      <c r="D246" s="173"/>
      <c r="E246" s="173"/>
      <c r="F246" s="173"/>
      <c r="G246" s="173"/>
      <c r="H246" s="177" t="str">
        <f t="shared" ca="1" si="55"/>
        <v/>
      </c>
      <c r="I246" s="177"/>
      <c r="J246" s="177"/>
      <c r="K246" s="177"/>
      <c r="L246" s="177"/>
      <c r="M246" s="177"/>
      <c r="N246" s="177"/>
      <c r="O246" s="177"/>
      <c r="P246" s="13">
        <f t="shared" si="50"/>
        <v>0</v>
      </c>
      <c r="Q246" s="8" t="str">
        <f t="shared" si="56"/>
        <v/>
      </c>
      <c r="R246" s="22">
        <v>241</v>
      </c>
      <c r="S246" s="14" t="str">
        <f ca="1">IF(LEFT(AG246,1)="G","",IF(LEFT(P246,1)="D","",IF(H246="","",COUNTIF($T$6:T246,T246))))</f>
        <v/>
      </c>
      <c r="T246" s="14" t="str">
        <f t="shared" ca="1" si="51"/>
        <v/>
      </c>
      <c r="U246" s="15" t="str">
        <f t="shared" ca="1" si="57"/>
        <v/>
      </c>
      <c r="V246" s="14">
        <f t="shared" si="52"/>
        <v>241</v>
      </c>
      <c r="W246" s="14" t="str">
        <f t="shared" ca="1" si="58"/>
        <v/>
      </c>
      <c r="X246" s="14" t="str">
        <f>IF(Home!J246=0,"",Home!J246)</f>
        <v/>
      </c>
      <c r="Y246" s="16" t="str">
        <f t="shared" ref="Y246:AB255" ca="1" si="64">IFERROR(VLOOKUP(CONCATENATE($X246,Y$5),$U$6:$V$255,2,0),"")</f>
        <v/>
      </c>
      <c r="Z246" s="16" t="str">
        <f t="shared" ca="1" si="64"/>
        <v/>
      </c>
      <c r="AA246" s="16" t="str">
        <f t="shared" ca="1" si="64"/>
        <v/>
      </c>
      <c r="AB246" s="16" t="str">
        <f t="shared" ca="1" si="64"/>
        <v/>
      </c>
      <c r="AC246" s="16" t="str">
        <f t="shared" ca="1" si="53"/>
        <v/>
      </c>
      <c r="AD246" s="14" t="str">
        <f t="shared" ca="1" si="59"/>
        <v/>
      </c>
      <c r="AE246" s="17" t="str">
        <f t="shared" ca="1" si="60"/>
        <v/>
      </c>
      <c r="AF246" s="18" t="str">
        <f t="shared" ca="1" si="61"/>
        <v/>
      </c>
      <c r="AG246" s="12"/>
      <c r="AH246" s="19"/>
    </row>
    <row r="247" spans="1:34" s="10" customFormat="1" ht="15" customHeight="1" x14ac:dyDescent="0.2">
      <c r="A247" s="10">
        <f t="shared" si="49"/>
        <v>242</v>
      </c>
      <c r="B247" s="173" t="str">
        <f t="shared" ca="1" si="54"/>
        <v/>
      </c>
      <c r="C247" s="173"/>
      <c r="D247" s="173"/>
      <c r="E247" s="173"/>
      <c r="F247" s="173"/>
      <c r="G247" s="173"/>
      <c r="H247" s="177" t="str">
        <f t="shared" ca="1" si="55"/>
        <v/>
      </c>
      <c r="I247" s="177"/>
      <c r="J247" s="177"/>
      <c r="K247" s="177"/>
      <c r="L247" s="177"/>
      <c r="M247" s="177"/>
      <c r="N247" s="177"/>
      <c r="O247" s="177"/>
      <c r="P247" s="13">
        <f t="shared" si="50"/>
        <v>0</v>
      </c>
      <c r="Q247" s="8" t="str">
        <f t="shared" si="56"/>
        <v/>
      </c>
      <c r="R247" s="22">
        <v>242</v>
      </c>
      <c r="S247" s="14" t="str">
        <f ca="1">IF(LEFT(AG247,1)="G","",IF(LEFT(P247,1)="D","",IF(H247="","",COUNTIF($T$6:T247,T247))))</f>
        <v/>
      </c>
      <c r="T247" s="14" t="str">
        <f t="shared" ca="1" si="51"/>
        <v/>
      </c>
      <c r="U247" s="15" t="str">
        <f t="shared" ca="1" si="57"/>
        <v/>
      </c>
      <c r="V247" s="14">
        <f t="shared" si="52"/>
        <v>242</v>
      </c>
      <c r="W247" s="14" t="str">
        <f t="shared" ca="1" si="58"/>
        <v/>
      </c>
      <c r="X247" s="14" t="str">
        <f>IF(Home!J247=0,"",Home!J247)</f>
        <v/>
      </c>
      <c r="Y247" s="16" t="str">
        <f t="shared" ca="1" si="64"/>
        <v/>
      </c>
      <c r="Z247" s="16" t="str">
        <f t="shared" ca="1" si="64"/>
        <v/>
      </c>
      <c r="AA247" s="16" t="str">
        <f t="shared" ca="1" si="64"/>
        <v/>
      </c>
      <c r="AB247" s="16" t="str">
        <f t="shared" ca="1" si="64"/>
        <v/>
      </c>
      <c r="AC247" s="16" t="str">
        <f t="shared" ca="1" si="53"/>
        <v/>
      </c>
      <c r="AD247" s="14" t="str">
        <f t="shared" ca="1" si="59"/>
        <v/>
      </c>
      <c r="AE247" s="17" t="str">
        <f t="shared" ca="1" si="60"/>
        <v/>
      </c>
      <c r="AF247" s="18" t="str">
        <f t="shared" ca="1" si="61"/>
        <v/>
      </c>
      <c r="AG247" s="12"/>
      <c r="AH247" s="19"/>
    </row>
    <row r="248" spans="1:34" s="10" customFormat="1" ht="15" customHeight="1" x14ac:dyDescent="0.2">
      <c r="A248" s="10">
        <f t="shared" si="49"/>
        <v>243</v>
      </c>
      <c r="B248" s="173" t="str">
        <f t="shared" ca="1" si="54"/>
        <v/>
      </c>
      <c r="C248" s="173"/>
      <c r="D248" s="173"/>
      <c r="E248" s="173"/>
      <c r="F248" s="173"/>
      <c r="G248" s="173"/>
      <c r="H248" s="177" t="str">
        <f t="shared" ca="1" si="55"/>
        <v/>
      </c>
      <c r="I248" s="177"/>
      <c r="J248" s="177"/>
      <c r="K248" s="177"/>
      <c r="L248" s="177"/>
      <c r="M248" s="177"/>
      <c r="N248" s="177"/>
      <c r="O248" s="177"/>
      <c r="P248" s="13">
        <f t="shared" si="50"/>
        <v>0</v>
      </c>
      <c r="Q248" s="8" t="str">
        <f t="shared" si="56"/>
        <v/>
      </c>
      <c r="R248" s="22">
        <v>243</v>
      </c>
      <c r="S248" s="14" t="str">
        <f ca="1">IF(LEFT(AG248,1)="G","",IF(LEFT(P248,1)="D","",IF(H248="","",COUNTIF($T$6:T248,T248))))</f>
        <v/>
      </c>
      <c r="T248" s="14" t="str">
        <f t="shared" ca="1" si="51"/>
        <v/>
      </c>
      <c r="U248" s="15" t="str">
        <f t="shared" ca="1" si="57"/>
        <v/>
      </c>
      <c r="V248" s="14">
        <f t="shared" si="52"/>
        <v>243</v>
      </c>
      <c r="W248" s="14" t="str">
        <f t="shared" ca="1" si="58"/>
        <v/>
      </c>
      <c r="X248" s="14" t="str">
        <f>IF(Home!J248=0,"",Home!J248)</f>
        <v/>
      </c>
      <c r="Y248" s="16" t="str">
        <f t="shared" ca="1" si="64"/>
        <v/>
      </c>
      <c r="Z248" s="16" t="str">
        <f t="shared" ca="1" si="64"/>
        <v/>
      </c>
      <c r="AA248" s="16" t="str">
        <f t="shared" ca="1" si="64"/>
        <v/>
      </c>
      <c r="AB248" s="16" t="str">
        <f t="shared" ca="1" si="64"/>
        <v/>
      </c>
      <c r="AC248" s="16" t="str">
        <f t="shared" ca="1" si="53"/>
        <v/>
      </c>
      <c r="AD248" s="14" t="str">
        <f t="shared" ca="1" si="59"/>
        <v/>
      </c>
      <c r="AE248" s="17" t="str">
        <f t="shared" ca="1" si="60"/>
        <v/>
      </c>
      <c r="AF248" s="18" t="str">
        <f t="shared" ca="1" si="61"/>
        <v/>
      </c>
      <c r="AG248" s="12"/>
      <c r="AH248" s="19"/>
    </row>
    <row r="249" spans="1:34" s="10" customFormat="1" ht="15" customHeight="1" x14ac:dyDescent="0.2">
      <c r="A249" s="10">
        <f t="shared" si="49"/>
        <v>244</v>
      </c>
      <c r="B249" s="173" t="str">
        <f t="shared" ca="1" si="54"/>
        <v/>
      </c>
      <c r="C249" s="173"/>
      <c r="D249" s="173"/>
      <c r="E249" s="173"/>
      <c r="F249" s="173"/>
      <c r="G249" s="173"/>
      <c r="H249" s="177" t="str">
        <f t="shared" ca="1" si="55"/>
        <v/>
      </c>
      <c r="I249" s="177"/>
      <c r="J249" s="177"/>
      <c r="K249" s="177"/>
      <c r="L249" s="177"/>
      <c r="M249" s="177"/>
      <c r="N249" s="177"/>
      <c r="O249" s="177"/>
      <c r="P249" s="13">
        <f t="shared" si="50"/>
        <v>0</v>
      </c>
      <c r="Q249" s="8" t="str">
        <f t="shared" si="56"/>
        <v/>
      </c>
      <c r="R249" s="22">
        <v>244</v>
      </c>
      <c r="S249" s="14" t="str">
        <f ca="1">IF(LEFT(AG249,1)="G","",IF(LEFT(P249,1)="D","",IF(H249="","",COUNTIF($T$6:T249,T249))))</f>
        <v/>
      </c>
      <c r="T249" s="14" t="str">
        <f t="shared" ca="1" si="51"/>
        <v/>
      </c>
      <c r="U249" s="15" t="str">
        <f t="shared" ca="1" si="57"/>
        <v/>
      </c>
      <c r="V249" s="14">
        <f t="shared" si="52"/>
        <v>244</v>
      </c>
      <c r="W249" s="14" t="str">
        <f t="shared" ca="1" si="58"/>
        <v/>
      </c>
      <c r="X249" s="14" t="str">
        <f>IF(Home!J249=0,"",Home!J249)</f>
        <v/>
      </c>
      <c r="Y249" s="16" t="str">
        <f t="shared" ca="1" si="64"/>
        <v/>
      </c>
      <c r="Z249" s="16" t="str">
        <f t="shared" ca="1" si="64"/>
        <v/>
      </c>
      <c r="AA249" s="16" t="str">
        <f t="shared" ca="1" si="64"/>
        <v/>
      </c>
      <c r="AB249" s="16" t="str">
        <f t="shared" ca="1" si="64"/>
        <v/>
      </c>
      <c r="AC249" s="16" t="str">
        <f t="shared" ca="1" si="53"/>
        <v/>
      </c>
      <c r="AD249" s="14" t="str">
        <f t="shared" ca="1" si="59"/>
        <v/>
      </c>
      <c r="AE249" s="17" t="str">
        <f t="shared" ca="1" si="60"/>
        <v/>
      </c>
      <c r="AF249" s="18" t="str">
        <f t="shared" ca="1" si="61"/>
        <v/>
      </c>
      <c r="AG249" s="12"/>
      <c r="AH249" s="19"/>
    </row>
    <row r="250" spans="1:34" s="10" customFormat="1" ht="15" customHeight="1" x14ac:dyDescent="0.2">
      <c r="A250" s="10">
        <f t="shared" si="49"/>
        <v>245</v>
      </c>
      <c r="B250" s="173" t="str">
        <f t="shared" ca="1" si="54"/>
        <v/>
      </c>
      <c r="C250" s="173"/>
      <c r="D250" s="173"/>
      <c r="E250" s="173"/>
      <c r="F250" s="173"/>
      <c r="G250" s="173"/>
      <c r="H250" s="177" t="str">
        <f t="shared" ca="1" si="55"/>
        <v/>
      </c>
      <c r="I250" s="177"/>
      <c r="J250" s="177"/>
      <c r="K250" s="177"/>
      <c r="L250" s="177"/>
      <c r="M250" s="177"/>
      <c r="N250" s="177"/>
      <c r="O250" s="177"/>
      <c r="P250" s="13">
        <f t="shared" si="50"/>
        <v>0</v>
      </c>
      <c r="Q250" s="8" t="str">
        <f t="shared" si="56"/>
        <v/>
      </c>
      <c r="R250" s="22">
        <v>245</v>
      </c>
      <c r="S250" s="14" t="str">
        <f ca="1">IF(LEFT(AG250,1)="G","",IF(LEFT(P250,1)="D","",IF(H250="","",COUNTIF($T$6:T250,T250))))</f>
        <v/>
      </c>
      <c r="T250" s="14" t="str">
        <f t="shared" ca="1" si="51"/>
        <v/>
      </c>
      <c r="U250" s="15" t="str">
        <f t="shared" ca="1" si="57"/>
        <v/>
      </c>
      <c r="V250" s="14">
        <f t="shared" si="52"/>
        <v>245</v>
      </c>
      <c r="W250" s="14" t="str">
        <f t="shared" ca="1" si="58"/>
        <v/>
      </c>
      <c r="X250" s="14" t="str">
        <f>IF(Home!J250=0,"",Home!J250)</f>
        <v/>
      </c>
      <c r="Y250" s="16" t="str">
        <f t="shared" ca="1" si="64"/>
        <v/>
      </c>
      <c r="Z250" s="16" t="str">
        <f t="shared" ca="1" si="64"/>
        <v/>
      </c>
      <c r="AA250" s="16" t="str">
        <f t="shared" ca="1" si="64"/>
        <v/>
      </c>
      <c r="AB250" s="16" t="str">
        <f t="shared" ca="1" si="64"/>
        <v/>
      </c>
      <c r="AC250" s="16" t="str">
        <f t="shared" ca="1" si="53"/>
        <v/>
      </c>
      <c r="AD250" s="14" t="str">
        <f t="shared" ca="1" si="59"/>
        <v/>
      </c>
      <c r="AE250" s="17" t="str">
        <f t="shared" ca="1" si="60"/>
        <v/>
      </c>
      <c r="AF250" s="18" t="str">
        <f t="shared" ca="1" si="61"/>
        <v/>
      </c>
      <c r="AG250" s="12"/>
      <c r="AH250" s="19"/>
    </row>
    <row r="251" spans="1:34" s="10" customFormat="1" ht="15" customHeight="1" x14ac:dyDescent="0.2">
      <c r="A251" s="10">
        <f t="shared" si="49"/>
        <v>246</v>
      </c>
      <c r="B251" s="173" t="str">
        <f t="shared" ca="1" si="54"/>
        <v/>
      </c>
      <c r="C251" s="173"/>
      <c r="D251" s="173"/>
      <c r="E251" s="173"/>
      <c r="F251" s="173"/>
      <c r="G251" s="173"/>
      <c r="H251" s="177" t="str">
        <f t="shared" ca="1" si="55"/>
        <v/>
      </c>
      <c r="I251" s="177"/>
      <c r="J251" s="177"/>
      <c r="K251" s="177"/>
      <c r="L251" s="177"/>
      <c r="M251" s="177"/>
      <c r="N251" s="177"/>
      <c r="O251" s="177"/>
      <c r="P251" s="13">
        <f t="shared" si="50"/>
        <v>0</v>
      </c>
      <c r="Q251" s="8" t="str">
        <f t="shared" si="56"/>
        <v/>
      </c>
      <c r="R251" s="22">
        <v>246</v>
      </c>
      <c r="S251" s="14" t="str">
        <f ca="1">IF(LEFT(AG251,1)="G","",IF(LEFT(P251,1)="D","",IF(H251="","",COUNTIF($T$6:T251,T251))))</f>
        <v/>
      </c>
      <c r="T251" s="14" t="str">
        <f t="shared" ca="1" si="51"/>
        <v/>
      </c>
      <c r="U251" s="15" t="str">
        <f t="shared" ca="1" si="57"/>
        <v/>
      </c>
      <c r="V251" s="14">
        <f t="shared" si="52"/>
        <v>246</v>
      </c>
      <c r="W251" s="14" t="str">
        <f t="shared" ca="1" si="58"/>
        <v/>
      </c>
      <c r="X251" s="14" t="str">
        <f>IF(Home!J251=0,"",Home!J251)</f>
        <v/>
      </c>
      <c r="Y251" s="16" t="str">
        <f t="shared" ca="1" si="64"/>
        <v/>
      </c>
      <c r="Z251" s="16" t="str">
        <f t="shared" ca="1" si="64"/>
        <v/>
      </c>
      <c r="AA251" s="16" t="str">
        <f t="shared" ca="1" si="64"/>
        <v/>
      </c>
      <c r="AB251" s="16" t="str">
        <f t="shared" ca="1" si="64"/>
        <v/>
      </c>
      <c r="AC251" s="16" t="str">
        <f t="shared" ca="1" si="53"/>
        <v/>
      </c>
      <c r="AD251" s="14" t="str">
        <f t="shared" ca="1" si="59"/>
        <v/>
      </c>
      <c r="AE251" s="17" t="str">
        <f t="shared" ca="1" si="60"/>
        <v/>
      </c>
      <c r="AF251" s="18" t="str">
        <f t="shared" ca="1" si="61"/>
        <v/>
      </c>
      <c r="AG251" s="12"/>
      <c r="AH251" s="19"/>
    </row>
    <row r="252" spans="1:34" s="10" customFormat="1" ht="15" customHeight="1" x14ac:dyDescent="0.2">
      <c r="A252" s="10">
        <f t="shared" si="49"/>
        <v>247</v>
      </c>
      <c r="B252" s="173" t="str">
        <f t="shared" ca="1" si="54"/>
        <v/>
      </c>
      <c r="C252" s="173"/>
      <c r="D252" s="173"/>
      <c r="E252" s="173"/>
      <c r="F252" s="173"/>
      <c r="G252" s="173"/>
      <c r="H252" s="177" t="str">
        <f t="shared" ca="1" si="55"/>
        <v/>
      </c>
      <c r="I252" s="177"/>
      <c r="J252" s="177"/>
      <c r="K252" s="177"/>
      <c r="L252" s="177"/>
      <c r="M252" s="177"/>
      <c r="N252" s="177"/>
      <c r="O252" s="177"/>
      <c r="P252" s="13">
        <f t="shared" si="50"/>
        <v>0</v>
      </c>
      <c r="Q252" s="8" t="str">
        <f t="shared" si="56"/>
        <v/>
      </c>
      <c r="R252" s="22">
        <v>247</v>
      </c>
      <c r="S252" s="14" t="str">
        <f ca="1">IF(LEFT(AG252,1)="G","",IF(LEFT(P252,1)="D","",IF(H252="","",COUNTIF($T$6:T252,T252))))</f>
        <v/>
      </c>
      <c r="T252" s="14" t="str">
        <f t="shared" ca="1" si="51"/>
        <v/>
      </c>
      <c r="U252" s="15" t="str">
        <f t="shared" ca="1" si="57"/>
        <v/>
      </c>
      <c r="V252" s="14">
        <f t="shared" si="52"/>
        <v>247</v>
      </c>
      <c r="W252" s="14" t="str">
        <f t="shared" ca="1" si="58"/>
        <v/>
      </c>
      <c r="X252" s="14" t="str">
        <f>IF(Home!J252=0,"",Home!J252)</f>
        <v/>
      </c>
      <c r="Y252" s="16" t="str">
        <f t="shared" ca="1" si="64"/>
        <v/>
      </c>
      <c r="Z252" s="16" t="str">
        <f t="shared" ca="1" si="64"/>
        <v/>
      </c>
      <c r="AA252" s="16" t="str">
        <f t="shared" ca="1" si="64"/>
        <v/>
      </c>
      <c r="AB252" s="16" t="str">
        <f t="shared" ca="1" si="64"/>
        <v/>
      </c>
      <c r="AC252" s="16" t="str">
        <f t="shared" ca="1" si="53"/>
        <v/>
      </c>
      <c r="AD252" s="14" t="str">
        <f t="shared" ca="1" si="59"/>
        <v/>
      </c>
      <c r="AE252" s="17" t="str">
        <f t="shared" ca="1" si="60"/>
        <v/>
      </c>
      <c r="AF252" s="18" t="str">
        <f t="shared" ca="1" si="61"/>
        <v/>
      </c>
      <c r="AG252" s="12"/>
      <c r="AH252" s="19"/>
    </row>
    <row r="253" spans="1:34" s="10" customFormat="1" ht="15" customHeight="1" x14ac:dyDescent="0.2">
      <c r="A253" s="10">
        <f t="shared" si="49"/>
        <v>248</v>
      </c>
      <c r="B253" s="173" t="str">
        <f t="shared" ca="1" si="54"/>
        <v/>
      </c>
      <c r="C253" s="173"/>
      <c r="D253" s="173"/>
      <c r="E253" s="173"/>
      <c r="F253" s="173"/>
      <c r="G253" s="173"/>
      <c r="H253" s="177" t="str">
        <f t="shared" ca="1" si="55"/>
        <v/>
      </c>
      <c r="I253" s="177"/>
      <c r="J253" s="177"/>
      <c r="K253" s="177"/>
      <c r="L253" s="177"/>
      <c r="M253" s="177"/>
      <c r="N253" s="177"/>
      <c r="O253" s="177"/>
      <c r="P253" s="13">
        <f t="shared" si="50"/>
        <v>0</v>
      </c>
      <c r="Q253" s="8" t="str">
        <f t="shared" si="56"/>
        <v/>
      </c>
      <c r="R253" s="22">
        <v>248</v>
      </c>
      <c r="S253" s="14" t="str">
        <f ca="1">IF(LEFT(AG253,1)="G","",IF(LEFT(P253,1)="D","",IF(H253="","",COUNTIF($T$6:T253,T253))))</f>
        <v/>
      </c>
      <c r="T253" s="14" t="str">
        <f t="shared" ca="1" si="51"/>
        <v/>
      </c>
      <c r="U253" s="15" t="str">
        <f t="shared" ca="1" si="57"/>
        <v/>
      </c>
      <c r="V253" s="14">
        <f t="shared" si="52"/>
        <v>248</v>
      </c>
      <c r="W253" s="14" t="str">
        <f t="shared" ca="1" si="58"/>
        <v/>
      </c>
      <c r="X253" s="14" t="str">
        <f>IF(Home!J253=0,"",Home!J253)</f>
        <v/>
      </c>
      <c r="Y253" s="16" t="str">
        <f t="shared" ca="1" si="64"/>
        <v/>
      </c>
      <c r="Z253" s="16" t="str">
        <f t="shared" ca="1" si="64"/>
        <v/>
      </c>
      <c r="AA253" s="16" t="str">
        <f t="shared" ca="1" si="64"/>
        <v/>
      </c>
      <c r="AB253" s="16" t="str">
        <f t="shared" ca="1" si="64"/>
        <v/>
      </c>
      <c r="AC253" s="16" t="str">
        <f t="shared" ca="1" si="53"/>
        <v/>
      </c>
      <c r="AD253" s="14" t="str">
        <f t="shared" ca="1" si="59"/>
        <v/>
      </c>
      <c r="AE253" s="17" t="str">
        <f t="shared" ca="1" si="60"/>
        <v/>
      </c>
      <c r="AF253" s="18" t="str">
        <f t="shared" ca="1" si="61"/>
        <v/>
      </c>
      <c r="AG253" s="12"/>
      <c r="AH253" s="19"/>
    </row>
    <row r="254" spans="1:34" s="10" customFormat="1" ht="15" customHeight="1" x14ac:dyDescent="0.2">
      <c r="A254" s="10">
        <f t="shared" si="49"/>
        <v>249</v>
      </c>
      <c r="B254" s="173" t="str">
        <f t="shared" ca="1" si="54"/>
        <v/>
      </c>
      <c r="C254" s="173"/>
      <c r="D254" s="173"/>
      <c r="E254" s="173"/>
      <c r="F254" s="173"/>
      <c r="G254" s="173"/>
      <c r="H254" s="177" t="str">
        <f t="shared" ca="1" si="55"/>
        <v/>
      </c>
      <c r="I254" s="177"/>
      <c r="J254" s="177"/>
      <c r="K254" s="177"/>
      <c r="L254" s="177"/>
      <c r="M254" s="177"/>
      <c r="N254" s="177"/>
      <c r="O254" s="177"/>
      <c r="P254" s="13">
        <f t="shared" si="50"/>
        <v>0</v>
      </c>
      <c r="Q254" s="8" t="str">
        <f t="shared" si="56"/>
        <v/>
      </c>
      <c r="R254" s="22">
        <v>249</v>
      </c>
      <c r="S254" s="14" t="str">
        <f ca="1">IF(LEFT(AG254,1)="G","",IF(LEFT(P254,1)="D","",IF(H254="","",COUNTIF($T$6:T254,T254))))</f>
        <v/>
      </c>
      <c r="T254" s="14" t="str">
        <f t="shared" ca="1" si="51"/>
        <v/>
      </c>
      <c r="U254" s="15" t="str">
        <f t="shared" ca="1" si="57"/>
        <v/>
      </c>
      <c r="V254" s="14">
        <f t="shared" si="52"/>
        <v>249</v>
      </c>
      <c r="W254" s="14" t="str">
        <f t="shared" ca="1" si="58"/>
        <v/>
      </c>
      <c r="X254" s="14" t="str">
        <f>IF(Home!J254=0,"",Home!J254)</f>
        <v/>
      </c>
      <c r="Y254" s="16" t="str">
        <f t="shared" ca="1" si="64"/>
        <v/>
      </c>
      <c r="Z254" s="16" t="str">
        <f t="shared" ca="1" si="64"/>
        <v/>
      </c>
      <c r="AA254" s="16" t="str">
        <f t="shared" ca="1" si="64"/>
        <v/>
      </c>
      <c r="AB254" s="16" t="str">
        <f t="shared" ca="1" si="64"/>
        <v/>
      </c>
      <c r="AC254" s="16" t="str">
        <f t="shared" ca="1" si="53"/>
        <v/>
      </c>
      <c r="AD254" s="14" t="str">
        <f t="shared" ca="1" si="59"/>
        <v/>
      </c>
      <c r="AE254" s="17" t="str">
        <f t="shared" ca="1" si="60"/>
        <v/>
      </c>
      <c r="AF254" s="18" t="str">
        <f t="shared" ca="1" si="61"/>
        <v/>
      </c>
      <c r="AG254" s="12"/>
      <c r="AH254" s="19"/>
    </row>
    <row r="255" spans="1:34" s="10" customFormat="1" ht="15" customHeight="1" x14ac:dyDescent="0.2">
      <c r="A255" s="10">
        <f t="shared" si="49"/>
        <v>250</v>
      </c>
      <c r="B255" s="173" t="str">
        <f t="shared" ca="1" si="54"/>
        <v/>
      </c>
      <c r="C255" s="173"/>
      <c r="D255" s="173"/>
      <c r="E255" s="173"/>
      <c r="F255" s="173"/>
      <c r="G255" s="173"/>
      <c r="H255" s="177" t="str">
        <f t="shared" ca="1" si="55"/>
        <v/>
      </c>
      <c r="I255" s="177"/>
      <c r="J255" s="177"/>
      <c r="K255" s="177"/>
      <c r="L255" s="177"/>
      <c r="M255" s="177"/>
      <c r="N255" s="177"/>
      <c r="O255" s="177"/>
      <c r="P255" s="13">
        <f t="shared" si="50"/>
        <v>0</v>
      </c>
      <c r="Q255" s="8" t="str">
        <f t="shared" si="56"/>
        <v/>
      </c>
      <c r="R255" s="22">
        <v>250</v>
      </c>
      <c r="S255" s="14" t="str">
        <f ca="1">IF(LEFT(AG255,1)="G","",IF(LEFT(P255,1)="D","",IF(H255="","",COUNTIF($T$6:T255,T255))))</f>
        <v/>
      </c>
      <c r="T255" s="14" t="str">
        <f t="shared" ca="1" si="51"/>
        <v/>
      </c>
      <c r="U255" s="15" t="str">
        <f ca="1">CONCATENATE(T255,S255)</f>
        <v/>
      </c>
      <c r="V255" s="14">
        <f t="shared" si="52"/>
        <v>250</v>
      </c>
      <c r="W255" s="14" t="str">
        <f t="shared" ca="1" si="58"/>
        <v/>
      </c>
      <c r="X255" s="14" t="str">
        <f>IF(Home!J255=0,"",Home!J255)</f>
        <v/>
      </c>
      <c r="Y255" s="16" t="str">
        <f t="shared" ca="1" si="64"/>
        <v/>
      </c>
      <c r="Z255" s="16" t="str">
        <f t="shared" ca="1" si="64"/>
        <v/>
      </c>
      <c r="AA255" s="16" t="str">
        <f t="shared" ca="1" si="64"/>
        <v/>
      </c>
      <c r="AB255" s="16" t="str">
        <f t="shared" ca="1" si="64"/>
        <v/>
      </c>
      <c r="AC255" s="16" t="str">
        <f t="shared" ca="1" si="53"/>
        <v/>
      </c>
      <c r="AD255" s="14" t="str">
        <f t="shared" ca="1" si="59"/>
        <v/>
      </c>
      <c r="AE255" s="17" t="str">
        <f t="shared" ca="1" si="60"/>
        <v/>
      </c>
      <c r="AF255" s="18" t="str">
        <f t="shared" ca="1" si="61"/>
        <v/>
      </c>
      <c r="AG255" s="12"/>
      <c r="AH255" s="19"/>
    </row>
    <row r="256" spans="1:34" ht="15" customHeight="1" x14ac:dyDescent="0.2">
      <c r="Q256" s="8">
        <v>1</v>
      </c>
      <c r="AF256" s="8"/>
      <c r="AG256" s="8"/>
      <c r="AH256" s="8"/>
    </row>
    <row r="257" spans="1:34" ht="15" customHeight="1" x14ac:dyDescent="0.2">
      <c r="A257" s="20" t="str">
        <f>CONCATENATE($V$1," ","Team Results")</f>
        <v>Intermediate Boys Team Results</v>
      </c>
      <c r="B257" s="20"/>
      <c r="C257" s="20"/>
      <c r="D257" s="20"/>
      <c r="E257" s="20"/>
      <c r="F257" s="20"/>
      <c r="G257" s="20"/>
      <c r="H257" s="20"/>
      <c r="I257" s="20"/>
      <c r="J257" s="20"/>
      <c r="K257" s="20"/>
      <c r="L257" s="20"/>
      <c r="M257" s="20"/>
      <c r="N257" s="20"/>
      <c r="O257" s="20"/>
      <c r="P257" s="20"/>
      <c r="Q257" s="8">
        <v>1</v>
      </c>
      <c r="AF257" s="8"/>
      <c r="AG257" s="8"/>
      <c r="AH257" s="8"/>
    </row>
    <row r="258" spans="1:34" ht="15" customHeight="1" x14ac:dyDescent="0.2">
      <c r="A258" s="20" t="s">
        <v>690</v>
      </c>
      <c r="B258" s="20" t="s">
        <v>683</v>
      </c>
      <c r="C258" s="20"/>
      <c r="L258" s="23" t="s">
        <v>694</v>
      </c>
      <c r="M258" s="23" t="s">
        <v>695</v>
      </c>
      <c r="N258" s="23" t="s">
        <v>696</v>
      </c>
      <c r="O258" s="23" t="s">
        <v>697</v>
      </c>
      <c r="P258" s="24" t="s">
        <v>698</v>
      </c>
      <c r="Q258" s="8">
        <v>1</v>
      </c>
      <c r="R258" s="5"/>
      <c r="AF258" s="8"/>
      <c r="AG258" s="8"/>
      <c r="AH258" s="8"/>
    </row>
    <row r="259" spans="1:34" ht="15" customHeight="1" x14ac:dyDescent="0.2">
      <c r="A259" s="10">
        <v>1</v>
      </c>
      <c r="B259" s="86" t="str">
        <f ca="1">R259</f>
        <v>The Judd School, Tonbridge, Kent</v>
      </c>
      <c r="C259" s="2"/>
      <c r="L259" s="25">
        <f ca="1">IFERROR(VLOOKUP($A259,$W$6:$AC$255,3,0),"")</f>
        <v>1</v>
      </c>
      <c r="M259" s="25">
        <f ca="1">IFERROR(VLOOKUP($A259,$W$6:$AC$255,4,0),"")</f>
        <v>2</v>
      </c>
      <c r="N259" s="25">
        <f ca="1">IFERROR(VLOOKUP($A259,$W$6:$AC$255,5,0),"")</f>
        <v>7</v>
      </c>
      <c r="O259" s="25">
        <f ca="1">IFERROR(VLOOKUP($A259,$W$6:$AC$255,6,0),"")</f>
        <v>8</v>
      </c>
      <c r="P259" s="6">
        <f ca="1">SUM(L259:O259)</f>
        <v>18</v>
      </c>
      <c r="Q259" s="8">
        <f ca="1">IF(B259="","",1)</f>
        <v>1</v>
      </c>
      <c r="R259" s="173" t="str">
        <f ca="1">IFERROR(VLOOKUP(A259,$W$6:$AC$255,2,0),"")</f>
        <v>The Judd School, Tonbridge, Kent</v>
      </c>
      <c r="S259" s="173"/>
      <c r="T259" s="173"/>
      <c r="U259" s="2"/>
      <c r="V259" s="2"/>
      <c r="W259" s="25"/>
      <c r="X259" s="5"/>
      <c r="Y259" s="2"/>
      <c r="AF259" s="8"/>
      <c r="AG259" s="8"/>
      <c r="AH259" s="8"/>
    </row>
    <row r="260" spans="1:34" ht="15" customHeight="1" x14ac:dyDescent="0.2">
      <c r="A260" s="10">
        <v>2</v>
      </c>
      <c r="B260" s="86" t="str">
        <f t="shared" ref="B260:B288" ca="1" si="65">R260</f>
        <v>Tunbridge Wells grammar school for boys, Tunbridge Wells, Kent</v>
      </c>
      <c r="C260" s="2"/>
      <c r="L260" s="25">
        <f t="shared" ref="L260:L288" ca="1" si="66">IFERROR(VLOOKUP($A260,$W$6:$AC$255,3,0),"")</f>
        <v>6</v>
      </c>
      <c r="M260" s="25">
        <f t="shared" ref="M260:M288" ca="1" si="67">IFERROR(VLOOKUP($A260,$W$6:$AC$255,4,0),"")</f>
        <v>9</v>
      </c>
      <c r="N260" s="25">
        <f t="shared" ref="N260:N288" ca="1" si="68">IFERROR(VLOOKUP($A260,$W$6:$AC$255,5,0),"")</f>
        <v>10</v>
      </c>
      <c r="O260" s="25">
        <f t="shared" ref="O260:O288" ca="1" si="69">IFERROR(VLOOKUP($A260,$W$6:$AC$255,6,0),"")</f>
        <v>13</v>
      </c>
      <c r="P260" s="6">
        <f t="shared" ref="P260:P288" ca="1" si="70">SUM(L260:O260)</f>
        <v>38</v>
      </c>
      <c r="Q260" s="8">
        <f t="shared" ref="Q260:Q288" ca="1" si="71">IF(B260="","",1)</f>
        <v>1</v>
      </c>
      <c r="R260" s="173" t="str">
        <f ca="1">IFERROR(VLOOKUP(A260,$W$6:$AC$255,2,0),"")</f>
        <v>Tunbridge Wells grammar school for boys, Tunbridge Wells, Kent</v>
      </c>
      <c r="S260" s="173"/>
      <c r="T260" s="173"/>
      <c r="U260" s="2"/>
      <c r="V260" s="2"/>
      <c r="AF260" s="8"/>
      <c r="AG260" s="8"/>
      <c r="AH260" s="8"/>
    </row>
    <row r="261" spans="1:34" ht="15" customHeight="1" x14ac:dyDescent="0.2">
      <c r="A261" s="10">
        <v>3</v>
      </c>
      <c r="B261" s="86" t="str">
        <f t="shared" ca="1" si="65"/>
        <v>Maidstone Grammar School, Maidstone, Kent</v>
      </c>
      <c r="C261" s="2"/>
      <c r="L261" s="25">
        <f t="shared" ca="1" si="66"/>
        <v>4</v>
      </c>
      <c r="M261" s="25">
        <f t="shared" ca="1" si="67"/>
        <v>12</v>
      </c>
      <c r="N261" s="25">
        <f t="shared" ca="1" si="68"/>
        <v>18</v>
      </c>
      <c r="O261" s="25">
        <f t="shared" ca="1" si="69"/>
        <v>20</v>
      </c>
      <c r="P261" s="6">
        <f t="shared" ca="1" si="70"/>
        <v>54</v>
      </c>
      <c r="Q261" s="8">
        <f t="shared" ca="1" si="71"/>
        <v>1</v>
      </c>
      <c r="R261" s="173" t="str">
        <f t="shared" ref="R261:R273" ca="1" si="72">IFERROR(VLOOKUP(A261,$W$6:$AC$255,2,0),"")</f>
        <v>Maidstone Grammar School, Maidstone, Kent</v>
      </c>
      <c r="S261" s="173"/>
      <c r="T261" s="173"/>
      <c r="U261" s="2"/>
      <c r="V261" s="2"/>
      <c r="AF261" s="8"/>
      <c r="AG261" s="8"/>
      <c r="AH261" s="8"/>
    </row>
    <row r="262" spans="1:34" ht="15" customHeight="1" x14ac:dyDescent="0.2">
      <c r="A262" s="10">
        <v>4</v>
      </c>
      <c r="B262" s="86" t="str">
        <f t="shared" ca="1" si="65"/>
        <v>The Skinners' School, Tunbridge Wells, Kent</v>
      </c>
      <c r="C262" s="2"/>
      <c r="L262" s="25">
        <f t="shared" ca="1" si="66"/>
        <v>3</v>
      </c>
      <c r="M262" s="25">
        <f t="shared" ca="1" si="67"/>
        <v>11</v>
      </c>
      <c r="N262" s="25">
        <f t="shared" ca="1" si="68"/>
        <v>22</v>
      </c>
      <c r="O262" s="25">
        <f t="shared" ca="1" si="69"/>
        <v>23</v>
      </c>
      <c r="P262" s="6">
        <f t="shared" ca="1" si="70"/>
        <v>59</v>
      </c>
      <c r="Q262" s="8">
        <f t="shared" ca="1" si="71"/>
        <v>1</v>
      </c>
      <c r="R262" s="173" t="str">
        <f t="shared" ca="1" si="72"/>
        <v>The Skinners' School, Tunbridge Wells, Kent</v>
      </c>
      <c r="S262" s="173"/>
      <c r="T262" s="173"/>
      <c r="U262" s="2"/>
      <c r="V262" s="2"/>
      <c r="AF262" s="8"/>
      <c r="AG262" s="8"/>
      <c r="AH262" s="8"/>
    </row>
    <row r="263" spans="1:34" ht="15" customHeight="1" x14ac:dyDescent="0.2">
      <c r="A263" s="10">
        <v>5</v>
      </c>
      <c r="B263" s="86" t="str">
        <f t="shared" ca="1" si="65"/>
        <v>Sevenoaks School, Sevenoaks, Kent</v>
      </c>
      <c r="C263" s="2"/>
      <c r="L263" s="25">
        <f t="shared" ca="1" si="66"/>
        <v>5</v>
      </c>
      <c r="M263" s="25">
        <f t="shared" ca="1" si="67"/>
        <v>19</v>
      </c>
      <c r="N263" s="25">
        <f t="shared" ca="1" si="68"/>
        <v>31</v>
      </c>
      <c r="O263" s="25">
        <f t="shared" ca="1" si="69"/>
        <v>35</v>
      </c>
      <c r="P263" s="6">
        <f t="shared" ca="1" si="70"/>
        <v>90</v>
      </c>
      <c r="Q263" s="8">
        <f t="shared" ca="1" si="71"/>
        <v>1</v>
      </c>
      <c r="R263" s="173" t="str">
        <f t="shared" ca="1" si="72"/>
        <v>Sevenoaks School, Sevenoaks, Kent</v>
      </c>
      <c r="S263" s="173"/>
      <c r="T263" s="173"/>
      <c r="U263" s="2"/>
      <c r="V263" s="2"/>
      <c r="AF263" s="8"/>
      <c r="AG263" s="8"/>
      <c r="AH263" s="8"/>
    </row>
    <row r="264" spans="1:34" ht="15" customHeight="1" x14ac:dyDescent="0.2">
      <c r="A264" s="10">
        <v>6</v>
      </c>
      <c r="B264" s="86" t="str">
        <f t="shared" ca="1" si="65"/>
        <v>Chislehurst and Sidcup Grammar School, Sidcup, Kent</v>
      </c>
      <c r="C264" s="2"/>
      <c r="L264" s="25">
        <f t="shared" ca="1" si="66"/>
        <v>14</v>
      </c>
      <c r="M264" s="25">
        <f t="shared" ca="1" si="67"/>
        <v>28</v>
      </c>
      <c r="N264" s="25">
        <f t="shared" ca="1" si="68"/>
        <v>30</v>
      </c>
      <c r="O264" s="25">
        <f t="shared" ca="1" si="69"/>
        <v>36</v>
      </c>
      <c r="P264" s="6">
        <f t="shared" ca="1" si="70"/>
        <v>108</v>
      </c>
      <c r="Q264" s="8">
        <f t="shared" ca="1" si="71"/>
        <v>1</v>
      </c>
      <c r="R264" s="173" t="str">
        <f t="shared" ca="1" si="72"/>
        <v>Chislehurst and Sidcup Grammar School, Sidcup, Kent</v>
      </c>
      <c r="S264" s="173"/>
      <c r="T264" s="173"/>
      <c r="U264" s="2"/>
      <c r="V264" s="2"/>
      <c r="AF264" s="8"/>
      <c r="AG264" s="8"/>
      <c r="AH264" s="8"/>
    </row>
    <row r="265" spans="1:34" ht="15" customHeight="1" x14ac:dyDescent="0.2">
      <c r="A265" s="10">
        <v>7</v>
      </c>
      <c r="B265" s="86" t="str">
        <f t="shared" ca="1" si="65"/>
        <v>Kent College (Canterbury), Canterbury, Kent</v>
      </c>
      <c r="C265" s="2"/>
      <c r="L265" s="25">
        <f t="shared" ca="1" si="66"/>
        <v>21</v>
      </c>
      <c r="M265" s="25">
        <f t="shared" ca="1" si="67"/>
        <v>27</v>
      </c>
      <c r="N265" s="25">
        <f t="shared" ca="1" si="68"/>
        <v>38</v>
      </c>
      <c r="O265" s="25">
        <f t="shared" ca="1" si="69"/>
        <v>39</v>
      </c>
      <c r="P265" s="6">
        <f t="shared" ca="1" si="70"/>
        <v>125</v>
      </c>
      <c r="Q265" s="8">
        <f t="shared" ca="1" si="71"/>
        <v>1</v>
      </c>
      <c r="R265" s="173" t="str">
        <f t="shared" ca="1" si="72"/>
        <v>Kent College (Canterbury), Canterbury, Kent</v>
      </c>
      <c r="S265" s="173"/>
      <c r="T265" s="173"/>
      <c r="U265" s="2"/>
      <c r="V265" s="2"/>
      <c r="AF265" s="8"/>
      <c r="AG265" s="8"/>
      <c r="AH265" s="8"/>
    </row>
    <row r="266" spans="1:34" ht="15" customHeight="1" x14ac:dyDescent="0.2">
      <c r="A266" s="10">
        <v>8</v>
      </c>
      <c r="B266" s="86" t="str">
        <f t="shared" ca="1" si="65"/>
        <v>Cranbrook School, Cranbrook, Kent</v>
      </c>
      <c r="C266" s="2"/>
      <c r="L266" s="25">
        <f t="shared" ca="1" si="66"/>
        <v>15</v>
      </c>
      <c r="M266" s="25">
        <f t="shared" ca="1" si="67"/>
        <v>45</v>
      </c>
      <c r="N266" s="25">
        <f t="shared" ca="1" si="68"/>
        <v>46</v>
      </c>
      <c r="O266" s="25">
        <f t="shared" ca="1" si="69"/>
        <v>49</v>
      </c>
      <c r="P266" s="6">
        <f t="shared" ca="1" si="70"/>
        <v>155</v>
      </c>
      <c r="Q266" s="8">
        <f t="shared" ca="1" si="71"/>
        <v>1</v>
      </c>
      <c r="R266" s="173" t="str">
        <f t="shared" ca="1" si="72"/>
        <v>Cranbrook School, Cranbrook, Kent</v>
      </c>
      <c r="S266" s="173"/>
      <c r="T266" s="173"/>
      <c r="U266" s="2"/>
      <c r="V266" s="2"/>
      <c r="AF266" s="8"/>
      <c r="AG266" s="8"/>
      <c r="AH266" s="8"/>
    </row>
    <row r="267" spans="1:34" ht="15" customHeight="1" x14ac:dyDescent="0.2">
      <c r="A267" s="10">
        <v>9</v>
      </c>
      <c r="B267" s="86" t="str">
        <f t="shared" ca="1" si="65"/>
        <v>Dartford Grammar School, Dartford, Kent</v>
      </c>
      <c r="C267" s="2"/>
      <c r="L267" s="25">
        <f t="shared" ca="1" si="66"/>
        <v>25</v>
      </c>
      <c r="M267" s="25">
        <f t="shared" ca="1" si="67"/>
        <v>41</v>
      </c>
      <c r="N267" s="25">
        <f t="shared" ca="1" si="68"/>
        <v>42</v>
      </c>
      <c r="O267" s="25">
        <f t="shared" ca="1" si="69"/>
        <v>48</v>
      </c>
      <c r="P267" s="6">
        <f t="shared" ca="1" si="70"/>
        <v>156</v>
      </c>
      <c r="Q267" s="8">
        <f t="shared" ca="1" si="71"/>
        <v>1</v>
      </c>
      <c r="R267" s="173" t="str">
        <f t="shared" ca="1" si="72"/>
        <v>Dartford Grammar School, Dartford, Kent</v>
      </c>
      <c r="S267" s="173"/>
      <c r="T267" s="173"/>
      <c r="U267" s="2"/>
      <c r="V267" s="2"/>
      <c r="AF267" s="8"/>
      <c r="AG267" s="8"/>
      <c r="AH267" s="8"/>
    </row>
    <row r="268" spans="1:34" ht="15" customHeight="1" x14ac:dyDescent="0.2">
      <c r="A268" s="10">
        <v>10</v>
      </c>
      <c r="B268" s="86" t="str">
        <f t="shared" ca="1" si="65"/>
        <v>Bennett Memorial Diocesan School, Tunbridge Wells, Kent</v>
      </c>
      <c r="C268" s="2"/>
      <c r="L268" s="25">
        <f t="shared" ca="1" si="66"/>
        <v>33</v>
      </c>
      <c r="M268" s="25">
        <f t="shared" ca="1" si="67"/>
        <v>34</v>
      </c>
      <c r="N268" s="25">
        <f t="shared" ca="1" si="68"/>
        <v>37</v>
      </c>
      <c r="O268" s="25">
        <f t="shared" ca="1" si="69"/>
        <v>54</v>
      </c>
      <c r="P268" s="6">
        <f t="shared" ca="1" si="70"/>
        <v>158</v>
      </c>
      <c r="Q268" s="8">
        <f t="shared" ca="1" si="71"/>
        <v>1</v>
      </c>
      <c r="R268" s="173" t="str">
        <f t="shared" ca="1" si="72"/>
        <v>Bennett Memorial Diocesan School, Tunbridge Wells, Kent</v>
      </c>
      <c r="S268" s="173"/>
      <c r="T268" s="173"/>
      <c r="U268" s="2"/>
      <c r="V268" s="2"/>
      <c r="AF268" s="8"/>
      <c r="AG268" s="8"/>
      <c r="AH268" s="8"/>
    </row>
    <row r="269" spans="1:34" ht="15" customHeight="1" x14ac:dyDescent="0.2">
      <c r="A269" s="10">
        <v>11</v>
      </c>
      <c r="B269" s="86" t="str">
        <f t="shared" ca="1" si="65"/>
        <v>Darrick Wood School, Orpington, Kent</v>
      </c>
      <c r="C269" s="2"/>
      <c r="L269" s="25">
        <f t="shared" ca="1" si="66"/>
        <v>40</v>
      </c>
      <c r="M269" s="25">
        <f t="shared" ca="1" si="67"/>
        <v>47</v>
      </c>
      <c r="N269" s="25">
        <f t="shared" ca="1" si="68"/>
        <v>51</v>
      </c>
      <c r="O269" s="25">
        <f t="shared" ca="1" si="69"/>
        <v>53</v>
      </c>
      <c r="P269" s="6">
        <f t="shared" ca="1" si="70"/>
        <v>191</v>
      </c>
      <c r="Q269" s="8">
        <f t="shared" ca="1" si="71"/>
        <v>1</v>
      </c>
      <c r="R269" s="173" t="str">
        <f t="shared" ca="1" si="72"/>
        <v>Darrick Wood School, Orpington, Kent</v>
      </c>
      <c r="S269" s="173"/>
      <c r="T269" s="173"/>
      <c r="U269" s="2"/>
      <c r="V269" s="2"/>
      <c r="AF269" s="8"/>
      <c r="AG269" s="8"/>
      <c r="AH269" s="8"/>
    </row>
    <row r="270" spans="1:34" ht="15" customHeight="1" x14ac:dyDescent="0.2">
      <c r="A270" s="10">
        <v>12</v>
      </c>
      <c r="B270" s="86" t="str">
        <f t="shared" ca="1" si="65"/>
        <v/>
      </c>
      <c r="C270" s="2"/>
      <c r="L270" s="25" t="str">
        <f t="shared" ca="1" si="66"/>
        <v/>
      </c>
      <c r="M270" s="25" t="str">
        <f t="shared" ca="1" si="67"/>
        <v/>
      </c>
      <c r="N270" s="25" t="str">
        <f t="shared" ca="1" si="68"/>
        <v/>
      </c>
      <c r="O270" s="25" t="str">
        <f t="shared" ca="1" si="69"/>
        <v/>
      </c>
      <c r="P270" s="6">
        <f t="shared" ca="1" si="70"/>
        <v>0</v>
      </c>
      <c r="Q270" s="8" t="str">
        <f t="shared" ca="1" si="71"/>
        <v/>
      </c>
      <c r="R270" s="173" t="str">
        <f t="shared" ca="1" si="72"/>
        <v/>
      </c>
      <c r="S270" s="173"/>
      <c r="T270" s="173"/>
      <c r="U270" s="2"/>
      <c r="V270" s="2"/>
      <c r="AF270" s="8"/>
      <c r="AG270" s="8"/>
      <c r="AH270" s="8"/>
    </row>
    <row r="271" spans="1:34" ht="15" customHeight="1" x14ac:dyDescent="0.2">
      <c r="A271" s="10">
        <v>13</v>
      </c>
      <c r="B271" s="86" t="str">
        <f t="shared" ca="1" si="65"/>
        <v/>
      </c>
      <c r="C271" s="2"/>
      <c r="L271" s="25" t="str">
        <f t="shared" ca="1" si="66"/>
        <v/>
      </c>
      <c r="M271" s="25" t="str">
        <f t="shared" ca="1" si="67"/>
        <v/>
      </c>
      <c r="N271" s="25" t="str">
        <f t="shared" ca="1" si="68"/>
        <v/>
      </c>
      <c r="O271" s="25" t="str">
        <f t="shared" ca="1" si="69"/>
        <v/>
      </c>
      <c r="P271" s="6">
        <f t="shared" ca="1" si="70"/>
        <v>0</v>
      </c>
      <c r="Q271" s="8" t="str">
        <f t="shared" ca="1" si="71"/>
        <v/>
      </c>
      <c r="R271" s="173" t="str">
        <f t="shared" ca="1" si="72"/>
        <v/>
      </c>
      <c r="S271" s="173"/>
      <c r="T271" s="173"/>
      <c r="U271" s="2"/>
      <c r="V271" s="2"/>
      <c r="AF271" s="8"/>
      <c r="AG271" s="8"/>
      <c r="AH271" s="8"/>
    </row>
    <row r="272" spans="1:34" ht="15" customHeight="1" x14ac:dyDescent="0.2">
      <c r="A272" s="10">
        <v>14</v>
      </c>
      <c r="B272" s="86" t="str">
        <f t="shared" ca="1" si="65"/>
        <v/>
      </c>
      <c r="C272" s="2"/>
      <c r="L272" s="25" t="str">
        <f t="shared" ca="1" si="66"/>
        <v/>
      </c>
      <c r="M272" s="25" t="str">
        <f t="shared" ca="1" si="67"/>
        <v/>
      </c>
      <c r="N272" s="25" t="str">
        <f t="shared" ca="1" si="68"/>
        <v/>
      </c>
      <c r="O272" s="25" t="str">
        <f t="shared" ca="1" si="69"/>
        <v/>
      </c>
      <c r="P272" s="6">
        <f t="shared" ca="1" si="70"/>
        <v>0</v>
      </c>
      <c r="Q272" s="8" t="str">
        <f t="shared" ca="1" si="71"/>
        <v/>
      </c>
      <c r="R272" s="173" t="str">
        <f t="shared" ca="1" si="72"/>
        <v/>
      </c>
      <c r="S272" s="173"/>
      <c r="T272" s="173"/>
      <c r="U272" s="2"/>
      <c r="V272" s="2"/>
      <c r="AF272" s="8"/>
      <c r="AG272" s="8"/>
      <c r="AH272" s="8"/>
    </row>
    <row r="273" spans="1:22" s="8" customFormat="1" ht="15" customHeight="1" x14ac:dyDescent="0.2">
      <c r="A273" s="10">
        <v>15</v>
      </c>
      <c r="B273" s="86" t="str">
        <f t="shared" ca="1" si="65"/>
        <v/>
      </c>
      <c r="C273" s="2"/>
      <c r="L273" s="25" t="str">
        <f t="shared" ca="1" si="66"/>
        <v/>
      </c>
      <c r="M273" s="25" t="str">
        <f t="shared" ca="1" si="67"/>
        <v/>
      </c>
      <c r="N273" s="25" t="str">
        <f t="shared" ca="1" si="68"/>
        <v/>
      </c>
      <c r="O273" s="25" t="str">
        <f t="shared" ca="1" si="69"/>
        <v/>
      </c>
      <c r="P273" s="6">
        <f t="shared" ca="1" si="70"/>
        <v>0</v>
      </c>
      <c r="Q273" s="8" t="str">
        <f t="shared" ca="1" si="71"/>
        <v/>
      </c>
      <c r="R273" s="173" t="str">
        <f t="shared" ca="1" si="72"/>
        <v/>
      </c>
      <c r="S273" s="173"/>
      <c r="T273" s="173"/>
      <c r="U273" s="2"/>
      <c r="V273" s="2"/>
    </row>
    <row r="274" spans="1:22" s="8" customFormat="1" ht="15" customHeight="1" x14ac:dyDescent="0.2">
      <c r="A274" s="10">
        <v>16</v>
      </c>
      <c r="B274" s="86" t="str">
        <f t="shared" ca="1" si="65"/>
        <v/>
      </c>
      <c r="C274" s="2"/>
      <c r="L274" s="25" t="str">
        <f t="shared" ca="1" si="66"/>
        <v/>
      </c>
      <c r="M274" s="25" t="str">
        <f t="shared" ca="1" si="67"/>
        <v/>
      </c>
      <c r="N274" s="25" t="str">
        <f t="shared" ca="1" si="68"/>
        <v/>
      </c>
      <c r="O274" s="25" t="str">
        <f t="shared" ca="1" si="69"/>
        <v/>
      </c>
      <c r="P274" s="6">
        <f t="shared" ca="1" si="70"/>
        <v>0</v>
      </c>
      <c r="Q274" s="8" t="str">
        <f t="shared" ca="1" si="71"/>
        <v/>
      </c>
      <c r="R274" s="173" t="str">
        <f ca="1">IFERROR(VLOOKUP(A274,$W$6:$AC$255,2,0),"")</f>
        <v/>
      </c>
      <c r="S274" s="173"/>
      <c r="T274" s="173"/>
      <c r="U274" s="2"/>
      <c r="V274" s="2"/>
    </row>
    <row r="275" spans="1:22" s="8" customFormat="1" ht="15" customHeight="1" x14ac:dyDescent="0.2">
      <c r="A275" s="10">
        <v>17</v>
      </c>
      <c r="B275" s="86" t="str">
        <f t="shared" ca="1" si="65"/>
        <v/>
      </c>
      <c r="C275" s="2"/>
      <c r="L275" s="25" t="str">
        <f t="shared" ca="1" si="66"/>
        <v/>
      </c>
      <c r="M275" s="25" t="str">
        <f t="shared" ca="1" si="67"/>
        <v/>
      </c>
      <c r="N275" s="25" t="str">
        <f t="shared" ca="1" si="68"/>
        <v/>
      </c>
      <c r="O275" s="25" t="str">
        <f t="shared" ca="1" si="69"/>
        <v/>
      </c>
      <c r="P275" s="6">
        <f t="shared" ca="1" si="70"/>
        <v>0</v>
      </c>
      <c r="Q275" s="8" t="str">
        <f t="shared" ca="1" si="71"/>
        <v/>
      </c>
      <c r="R275" s="173" t="str">
        <f t="shared" ref="R275:R287" ca="1" si="73">IFERROR(VLOOKUP(A275,$W$6:$AC$255,2,0),"")</f>
        <v/>
      </c>
      <c r="S275" s="173"/>
      <c r="T275" s="173"/>
      <c r="U275" s="2"/>
      <c r="V275" s="2"/>
    </row>
    <row r="276" spans="1:22" s="8" customFormat="1" ht="15" customHeight="1" x14ac:dyDescent="0.2">
      <c r="A276" s="10">
        <v>18</v>
      </c>
      <c r="B276" s="86" t="str">
        <f t="shared" ca="1" si="65"/>
        <v/>
      </c>
      <c r="C276" s="2"/>
      <c r="L276" s="25" t="str">
        <f t="shared" ca="1" si="66"/>
        <v/>
      </c>
      <c r="M276" s="25" t="str">
        <f t="shared" ca="1" si="67"/>
        <v/>
      </c>
      <c r="N276" s="25" t="str">
        <f t="shared" ca="1" si="68"/>
        <v/>
      </c>
      <c r="O276" s="25" t="str">
        <f t="shared" ca="1" si="69"/>
        <v/>
      </c>
      <c r="P276" s="6">
        <f t="shared" ca="1" si="70"/>
        <v>0</v>
      </c>
      <c r="Q276" s="8" t="str">
        <f t="shared" ca="1" si="71"/>
        <v/>
      </c>
      <c r="R276" s="173" t="str">
        <f t="shared" ca="1" si="73"/>
        <v/>
      </c>
      <c r="S276" s="173"/>
      <c r="T276" s="173"/>
    </row>
    <row r="277" spans="1:22" s="8" customFormat="1" ht="15" customHeight="1" x14ac:dyDescent="0.2">
      <c r="A277" s="10">
        <v>19</v>
      </c>
      <c r="B277" s="86" t="str">
        <f t="shared" ca="1" si="65"/>
        <v/>
      </c>
      <c r="C277" s="2"/>
      <c r="L277" s="25" t="str">
        <f t="shared" ca="1" si="66"/>
        <v/>
      </c>
      <c r="M277" s="25" t="str">
        <f t="shared" ca="1" si="67"/>
        <v/>
      </c>
      <c r="N277" s="25" t="str">
        <f t="shared" ca="1" si="68"/>
        <v/>
      </c>
      <c r="O277" s="25" t="str">
        <f t="shared" ca="1" si="69"/>
        <v/>
      </c>
      <c r="P277" s="6">
        <f t="shared" ca="1" si="70"/>
        <v>0</v>
      </c>
      <c r="Q277" s="8" t="str">
        <f t="shared" ca="1" si="71"/>
        <v/>
      </c>
      <c r="R277" s="173" t="str">
        <f t="shared" ca="1" si="73"/>
        <v/>
      </c>
      <c r="S277" s="173"/>
      <c r="T277" s="173"/>
    </row>
    <row r="278" spans="1:22" s="8" customFormat="1" ht="15" customHeight="1" x14ac:dyDescent="0.2">
      <c r="A278" s="10">
        <v>20</v>
      </c>
      <c r="B278" s="86" t="str">
        <f t="shared" ca="1" si="65"/>
        <v/>
      </c>
      <c r="C278" s="2"/>
      <c r="L278" s="25" t="str">
        <f t="shared" ca="1" si="66"/>
        <v/>
      </c>
      <c r="M278" s="25" t="str">
        <f t="shared" ca="1" si="67"/>
        <v/>
      </c>
      <c r="N278" s="25" t="str">
        <f t="shared" ca="1" si="68"/>
        <v/>
      </c>
      <c r="O278" s="25" t="str">
        <f t="shared" ca="1" si="69"/>
        <v/>
      </c>
      <c r="P278" s="6">
        <f t="shared" ca="1" si="70"/>
        <v>0</v>
      </c>
      <c r="Q278" s="8" t="str">
        <f t="shared" ca="1" si="71"/>
        <v/>
      </c>
      <c r="R278" s="173" t="str">
        <f t="shared" ca="1" si="73"/>
        <v/>
      </c>
      <c r="S278" s="173"/>
      <c r="T278" s="173"/>
    </row>
    <row r="279" spans="1:22" s="8" customFormat="1" ht="15" customHeight="1" x14ac:dyDescent="0.2">
      <c r="A279" s="10">
        <v>21</v>
      </c>
      <c r="B279" s="86" t="str">
        <f t="shared" ca="1" si="65"/>
        <v/>
      </c>
      <c r="C279" s="2"/>
      <c r="L279" s="25" t="str">
        <f t="shared" ca="1" si="66"/>
        <v/>
      </c>
      <c r="M279" s="25" t="str">
        <f t="shared" ca="1" si="67"/>
        <v/>
      </c>
      <c r="N279" s="25" t="str">
        <f t="shared" ca="1" si="68"/>
        <v/>
      </c>
      <c r="O279" s="25" t="str">
        <f t="shared" ca="1" si="69"/>
        <v/>
      </c>
      <c r="P279" s="6">
        <f t="shared" ca="1" si="70"/>
        <v>0</v>
      </c>
      <c r="Q279" s="8" t="str">
        <f t="shared" ca="1" si="71"/>
        <v/>
      </c>
      <c r="R279" s="173" t="str">
        <f t="shared" ca="1" si="73"/>
        <v/>
      </c>
      <c r="S279" s="173"/>
      <c r="T279" s="173"/>
    </row>
    <row r="280" spans="1:22" s="8" customFormat="1" ht="15" customHeight="1" x14ac:dyDescent="0.2">
      <c r="A280" s="10">
        <v>22</v>
      </c>
      <c r="B280" s="86" t="str">
        <f t="shared" ca="1" si="65"/>
        <v/>
      </c>
      <c r="C280" s="2"/>
      <c r="L280" s="25" t="str">
        <f t="shared" ca="1" si="66"/>
        <v/>
      </c>
      <c r="M280" s="25" t="str">
        <f t="shared" ca="1" si="67"/>
        <v/>
      </c>
      <c r="N280" s="25" t="str">
        <f t="shared" ca="1" si="68"/>
        <v/>
      </c>
      <c r="O280" s="25" t="str">
        <f t="shared" ca="1" si="69"/>
        <v/>
      </c>
      <c r="P280" s="6">
        <f t="shared" ca="1" si="70"/>
        <v>0</v>
      </c>
      <c r="Q280" s="8" t="str">
        <f t="shared" ca="1" si="71"/>
        <v/>
      </c>
      <c r="R280" s="173" t="str">
        <f t="shared" ca="1" si="73"/>
        <v/>
      </c>
      <c r="S280" s="173"/>
      <c r="T280" s="173"/>
    </row>
    <row r="281" spans="1:22" s="8" customFormat="1" ht="15" customHeight="1" x14ac:dyDescent="0.2">
      <c r="A281" s="10">
        <v>23</v>
      </c>
      <c r="B281" s="86" t="str">
        <f t="shared" ca="1" si="65"/>
        <v/>
      </c>
      <c r="C281" s="2"/>
      <c r="L281" s="25" t="str">
        <f t="shared" ca="1" si="66"/>
        <v/>
      </c>
      <c r="M281" s="25" t="str">
        <f t="shared" ca="1" si="67"/>
        <v/>
      </c>
      <c r="N281" s="25" t="str">
        <f t="shared" ca="1" si="68"/>
        <v/>
      </c>
      <c r="O281" s="25" t="str">
        <f t="shared" ca="1" si="69"/>
        <v/>
      </c>
      <c r="P281" s="6">
        <f t="shared" ca="1" si="70"/>
        <v>0</v>
      </c>
      <c r="Q281" s="8" t="str">
        <f t="shared" ca="1" si="71"/>
        <v/>
      </c>
      <c r="R281" s="173" t="str">
        <f t="shared" ca="1" si="73"/>
        <v/>
      </c>
      <c r="S281" s="173"/>
      <c r="T281" s="173"/>
    </row>
    <row r="282" spans="1:22" s="8" customFormat="1" ht="15" customHeight="1" x14ac:dyDescent="0.2">
      <c r="A282" s="10">
        <v>24</v>
      </c>
      <c r="B282" s="86" t="str">
        <f t="shared" ca="1" si="65"/>
        <v/>
      </c>
      <c r="C282" s="2"/>
      <c r="L282" s="25" t="str">
        <f t="shared" ca="1" si="66"/>
        <v/>
      </c>
      <c r="M282" s="25" t="str">
        <f t="shared" ca="1" si="67"/>
        <v/>
      </c>
      <c r="N282" s="25" t="str">
        <f t="shared" ca="1" si="68"/>
        <v/>
      </c>
      <c r="O282" s="25" t="str">
        <f t="shared" ca="1" si="69"/>
        <v/>
      </c>
      <c r="P282" s="6">
        <f t="shared" ca="1" si="70"/>
        <v>0</v>
      </c>
      <c r="Q282" s="8" t="str">
        <f t="shared" ca="1" si="71"/>
        <v/>
      </c>
      <c r="R282" s="173" t="str">
        <f t="shared" ca="1" si="73"/>
        <v/>
      </c>
      <c r="S282" s="173"/>
      <c r="T282" s="173"/>
    </row>
    <row r="283" spans="1:22" s="8" customFormat="1" ht="15" customHeight="1" x14ac:dyDescent="0.2">
      <c r="A283" s="10">
        <v>25</v>
      </c>
      <c r="B283" s="86" t="str">
        <f t="shared" ca="1" si="65"/>
        <v/>
      </c>
      <c r="C283" s="2"/>
      <c r="L283" s="25" t="str">
        <f t="shared" ca="1" si="66"/>
        <v/>
      </c>
      <c r="M283" s="25" t="str">
        <f t="shared" ca="1" si="67"/>
        <v/>
      </c>
      <c r="N283" s="25" t="str">
        <f t="shared" ca="1" si="68"/>
        <v/>
      </c>
      <c r="O283" s="25" t="str">
        <f t="shared" ca="1" si="69"/>
        <v/>
      </c>
      <c r="P283" s="6">
        <f t="shared" ca="1" si="70"/>
        <v>0</v>
      </c>
      <c r="Q283" s="8" t="str">
        <f t="shared" ca="1" si="71"/>
        <v/>
      </c>
      <c r="R283" s="173" t="str">
        <f t="shared" ca="1" si="73"/>
        <v/>
      </c>
      <c r="S283" s="173"/>
      <c r="T283" s="173"/>
    </row>
    <row r="284" spans="1:22" s="8" customFormat="1" ht="15" customHeight="1" x14ac:dyDescent="0.2">
      <c r="A284" s="10">
        <v>26</v>
      </c>
      <c r="B284" s="86" t="str">
        <f t="shared" ca="1" si="65"/>
        <v/>
      </c>
      <c r="C284" s="2"/>
      <c r="L284" s="25" t="str">
        <f t="shared" ca="1" si="66"/>
        <v/>
      </c>
      <c r="M284" s="25" t="str">
        <f t="shared" ca="1" si="67"/>
        <v/>
      </c>
      <c r="N284" s="25" t="str">
        <f t="shared" ca="1" si="68"/>
        <v/>
      </c>
      <c r="O284" s="25" t="str">
        <f t="shared" ca="1" si="69"/>
        <v/>
      </c>
      <c r="P284" s="6">
        <f t="shared" ca="1" si="70"/>
        <v>0</v>
      </c>
      <c r="Q284" s="8" t="str">
        <f t="shared" ca="1" si="71"/>
        <v/>
      </c>
      <c r="R284" s="173" t="str">
        <f t="shared" ca="1" si="73"/>
        <v/>
      </c>
      <c r="S284" s="173"/>
      <c r="T284" s="173"/>
    </row>
    <row r="285" spans="1:22" s="8" customFormat="1" ht="15" customHeight="1" x14ac:dyDescent="0.2">
      <c r="A285" s="10">
        <v>27</v>
      </c>
      <c r="B285" s="86" t="str">
        <f t="shared" ca="1" si="65"/>
        <v/>
      </c>
      <c r="C285" s="2"/>
      <c r="L285" s="25" t="str">
        <f t="shared" ca="1" si="66"/>
        <v/>
      </c>
      <c r="M285" s="25" t="str">
        <f t="shared" ca="1" si="67"/>
        <v/>
      </c>
      <c r="N285" s="25" t="str">
        <f t="shared" ca="1" si="68"/>
        <v/>
      </c>
      <c r="O285" s="25" t="str">
        <f t="shared" ca="1" si="69"/>
        <v/>
      </c>
      <c r="P285" s="6">
        <f t="shared" ca="1" si="70"/>
        <v>0</v>
      </c>
      <c r="Q285" s="8" t="str">
        <f t="shared" ca="1" si="71"/>
        <v/>
      </c>
      <c r="R285" s="173" t="str">
        <f t="shared" ca="1" si="73"/>
        <v/>
      </c>
      <c r="S285" s="173"/>
      <c r="T285" s="173"/>
    </row>
    <row r="286" spans="1:22" s="8" customFormat="1" ht="15" customHeight="1" x14ac:dyDescent="0.2">
      <c r="A286" s="10">
        <v>28</v>
      </c>
      <c r="B286" s="86" t="str">
        <f t="shared" ca="1" si="65"/>
        <v/>
      </c>
      <c r="C286" s="2"/>
      <c r="L286" s="25" t="str">
        <f t="shared" ca="1" si="66"/>
        <v/>
      </c>
      <c r="M286" s="25" t="str">
        <f t="shared" ca="1" si="67"/>
        <v/>
      </c>
      <c r="N286" s="25" t="str">
        <f t="shared" ca="1" si="68"/>
        <v/>
      </c>
      <c r="O286" s="25" t="str">
        <f t="shared" ca="1" si="69"/>
        <v/>
      </c>
      <c r="P286" s="6">
        <f t="shared" ca="1" si="70"/>
        <v>0</v>
      </c>
      <c r="Q286" s="8" t="str">
        <f t="shared" ca="1" si="71"/>
        <v/>
      </c>
      <c r="R286" s="173" t="str">
        <f t="shared" ca="1" si="73"/>
        <v/>
      </c>
      <c r="S286" s="173"/>
      <c r="T286" s="173"/>
    </row>
    <row r="287" spans="1:22" s="8" customFormat="1" ht="15" customHeight="1" x14ac:dyDescent="0.2">
      <c r="A287" s="10">
        <v>29</v>
      </c>
      <c r="B287" s="86" t="str">
        <f t="shared" ca="1" si="65"/>
        <v/>
      </c>
      <c r="C287" s="2"/>
      <c r="L287" s="25" t="str">
        <f t="shared" ca="1" si="66"/>
        <v/>
      </c>
      <c r="M287" s="25" t="str">
        <f t="shared" ca="1" si="67"/>
        <v/>
      </c>
      <c r="N287" s="25" t="str">
        <f t="shared" ca="1" si="68"/>
        <v/>
      </c>
      <c r="O287" s="25" t="str">
        <f t="shared" ca="1" si="69"/>
        <v/>
      </c>
      <c r="P287" s="6">
        <f t="shared" ca="1" si="70"/>
        <v>0</v>
      </c>
      <c r="Q287" s="8" t="str">
        <f t="shared" ca="1" si="71"/>
        <v/>
      </c>
      <c r="R287" s="173" t="str">
        <f t="shared" ca="1" si="73"/>
        <v/>
      </c>
      <c r="S287" s="173"/>
      <c r="T287" s="173"/>
    </row>
    <row r="288" spans="1:22" s="8" customFormat="1" ht="15" customHeight="1" x14ac:dyDescent="0.2">
      <c r="A288" s="10">
        <v>30</v>
      </c>
      <c r="B288" s="86" t="str">
        <f t="shared" ca="1" si="65"/>
        <v/>
      </c>
      <c r="C288" s="2"/>
      <c r="L288" s="25" t="str">
        <f t="shared" ca="1" si="66"/>
        <v/>
      </c>
      <c r="M288" s="25" t="str">
        <f t="shared" ca="1" si="67"/>
        <v/>
      </c>
      <c r="N288" s="25" t="str">
        <f t="shared" ca="1" si="68"/>
        <v/>
      </c>
      <c r="O288" s="25" t="str">
        <f t="shared" ca="1" si="69"/>
        <v/>
      </c>
      <c r="P288" s="6">
        <f t="shared" ca="1" si="70"/>
        <v>0</v>
      </c>
      <c r="Q288" s="8" t="str">
        <f t="shared" ca="1" si="71"/>
        <v/>
      </c>
      <c r="R288" s="173" t="str">
        <f ca="1">IFERROR(VLOOKUP(A288,$W$6:$AC$255,2,0),"")</f>
        <v/>
      </c>
      <c r="S288" s="173"/>
      <c r="T288" s="173"/>
    </row>
    <row r="289" spans="1:34" ht="15" customHeight="1" x14ac:dyDescent="0.2">
      <c r="A289" s="8"/>
      <c r="AF289" s="8"/>
      <c r="AG289" s="8"/>
      <c r="AH289" s="8"/>
    </row>
    <row r="290" spans="1:34" ht="15" customHeight="1" x14ac:dyDescent="0.2">
      <c r="A290" s="8"/>
      <c r="AF290" s="8"/>
      <c r="AG290" s="8"/>
      <c r="AH290" s="8"/>
    </row>
    <row r="291" spans="1:34" ht="15" customHeight="1" x14ac:dyDescent="0.2">
      <c r="A291" s="8"/>
      <c r="AF291" s="8"/>
      <c r="AG291" s="8"/>
      <c r="AH291" s="8"/>
    </row>
    <row r="292" spans="1:34" ht="15" customHeight="1" x14ac:dyDescent="0.2">
      <c r="A292" s="8"/>
      <c r="AF292" s="8"/>
      <c r="AG292" s="8"/>
      <c r="AH292" s="8"/>
    </row>
    <row r="293" spans="1:34" ht="15" customHeight="1" x14ac:dyDescent="0.2">
      <c r="A293" s="8"/>
      <c r="AF293" s="8"/>
      <c r="AG293" s="8"/>
      <c r="AH293" s="8"/>
    </row>
    <row r="294" spans="1:34" ht="15" customHeight="1" x14ac:dyDescent="0.2">
      <c r="A294" s="8"/>
      <c r="AF294" s="8"/>
      <c r="AG294" s="8"/>
      <c r="AH294" s="8"/>
    </row>
    <row r="295" spans="1:34" ht="15" customHeight="1" x14ac:dyDescent="0.2">
      <c r="A295" s="8"/>
      <c r="AF295" s="8"/>
      <c r="AG295" s="8"/>
      <c r="AH295" s="8"/>
    </row>
    <row r="296" spans="1:34" ht="15" customHeight="1" x14ac:dyDescent="0.2">
      <c r="A296" s="8"/>
      <c r="AF296" s="8"/>
      <c r="AG296" s="8"/>
      <c r="AH296" s="8"/>
    </row>
    <row r="297" spans="1:34" ht="15" customHeight="1" x14ac:dyDescent="0.2">
      <c r="A297" s="8"/>
      <c r="AF297" s="8"/>
      <c r="AG297" s="8"/>
      <c r="AH297" s="8"/>
    </row>
    <row r="298" spans="1:34" ht="15" customHeight="1" x14ac:dyDescent="0.2">
      <c r="A298" s="8"/>
      <c r="AF298" s="8"/>
      <c r="AG298" s="8"/>
      <c r="AH298" s="8"/>
    </row>
    <row r="299" spans="1:34" ht="15" customHeight="1" x14ac:dyDescent="0.2">
      <c r="AF299" s="8"/>
      <c r="AG299" s="8"/>
      <c r="AH299" s="8"/>
    </row>
    <row r="300" spans="1:34" ht="15" customHeight="1" x14ac:dyDescent="0.2">
      <c r="A300" s="8"/>
    </row>
    <row r="301" spans="1:34" ht="15" customHeight="1" x14ac:dyDescent="0.2">
      <c r="A301" s="8"/>
    </row>
    <row r="302" spans="1:34" ht="15" customHeight="1" x14ac:dyDescent="0.2">
      <c r="A302" s="8"/>
    </row>
    <row r="303" spans="1:34" ht="15" customHeight="1" x14ac:dyDescent="0.2">
      <c r="A303" s="8"/>
    </row>
    <row r="304" spans="1:34" ht="15" customHeight="1" x14ac:dyDescent="0.2">
      <c r="A304" s="8"/>
    </row>
    <row r="305" s="8" customFormat="1" ht="15" customHeight="1" x14ac:dyDescent="0.2"/>
    <row r="306" s="8" customFormat="1" ht="15" customHeight="1" x14ac:dyDescent="0.2"/>
    <row r="307" s="8" customFormat="1" ht="15" customHeight="1" x14ac:dyDescent="0.2"/>
    <row r="308" s="8" customFormat="1" ht="15" customHeight="1" x14ac:dyDescent="0.2"/>
    <row r="309" s="8" customFormat="1" ht="15" customHeight="1" x14ac:dyDescent="0.2"/>
    <row r="310" s="8" customFormat="1" ht="15" customHeight="1" x14ac:dyDescent="0.2"/>
    <row r="311" s="8" customFormat="1" ht="15" customHeight="1" x14ac:dyDescent="0.2"/>
    <row r="312" s="8" customFormat="1" ht="15" customHeight="1" x14ac:dyDescent="0.2"/>
    <row r="313" s="8" customFormat="1" ht="15" customHeight="1" x14ac:dyDescent="0.2"/>
    <row r="314" s="8" customFormat="1" ht="15" customHeight="1" x14ac:dyDescent="0.2"/>
    <row r="315" s="8" customFormat="1" ht="15" customHeight="1" x14ac:dyDescent="0.2"/>
    <row r="316" s="8" customFormat="1" ht="15" customHeight="1" x14ac:dyDescent="0.2"/>
    <row r="317" s="8" customFormat="1" ht="15" customHeight="1" x14ac:dyDescent="0.2"/>
    <row r="318" s="8" customFormat="1" ht="15" customHeight="1" x14ac:dyDescent="0.2"/>
    <row r="319" s="8" customFormat="1" ht="15" customHeight="1" x14ac:dyDescent="0.2"/>
    <row r="320" s="8" customFormat="1" ht="15" customHeight="1" x14ac:dyDescent="0.2"/>
    <row r="321" s="8" customFormat="1" ht="15" customHeight="1" x14ac:dyDescent="0.2"/>
    <row r="322" s="8" customFormat="1" ht="15" customHeight="1" x14ac:dyDescent="0.2"/>
    <row r="323" s="8" customFormat="1" ht="15" customHeight="1" x14ac:dyDescent="0.2"/>
    <row r="324" s="8" customFormat="1" ht="15" customHeight="1" x14ac:dyDescent="0.2"/>
    <row r="325" s="8" customFormat="1" ht="15" customHeight="1" x14ac:dyDescent="0.2"/>
    <row r="326" s="8" customFormat="1" ht="15" customHeight="1" x14ac:dyDescent="0.2"/>
    <row r="327" s="8" customFormat="1" ht="15" customHeight="1" x14ac:dyDescent="0.2"/>
    <row r="328" s="8" customFormat="1" ht="15" customHeight="1" x14ac:dyDescent="0.2"/>
    <row r="329" s="8" customFormat="1" ht="15" customHeight="1" x14ac:dyDescent="0.2"/>
    <row r="330" s="8" customFormat="1" ht="15" customHeight="1" x14ac:dyDescent="0.2"/>
    <row r="331" s="8" customFormat="1" ht="15" customHeight="1" x14ac:dyDescent="0.2"/>
    <row r="332" s="8" customFormat="1" ht="15" customHeight="1" x14ac:dyDescent="0.2"/>
    <row r="333" s="8" customFormat="1" ht="15" customHeight="1" x14ac:dyDescent="0.2"/>
    <row r="334" s="8" customFormat="1" ht="15" customHeight="1" x14ac:dyDescent="0.2"/>
    <row r="335" s="8" customFormat="1" ht="15" customHeight="1" x14ac:dyDescent="0.2"/>
    <row r="336" s="8" customFormat="1" ht="15" customHeight="1" x14ac:dyDescent="0.2"/>
    <row r="337" s="8" customFormat="1" ht="15" customHeight="1" x14ac:dyDescent="0.2"/>
    <row r="338" s="8" customFormat="1" ht="15" customHeight="1" x14ac:dyDescent="0.2"/>
    <row r="339" s="8" customFormat="1" ht="15" customHeight="1" x14ac:dyDescent="0.2"/>
    <row r="340" s="8" customFormat="1" ht="15" customHeight="1" x14ac:dyDescent="0.2"/>
    <row r="341" s="8" customFormat="1" ht="15" customHeight="1" x14ac:dyDescent="0.2"/>
    <row r="342" s="8" customFormat="1" ht="15" customHeight="1" x14ac:dyDescent="0.2"/>
    <row r="343" s="8" customFormat="1" ht="15" customHeight="1" x14ac:dyDescent="0.2"/>
    <row r="344" s="8" customFormat="1" ht="15" customHeight="1" x14ac:dyDescent="0.2"/>
    <row r="345" s="8" customFormat="1" ht="15" customHeight="1" x14ac:dyDescent="0.2"/>
    <row r="346" s="8" customFormat="1" ht="15" customHeight="1" x14ac:dyDescent="0.2"/>
    <row r="347" s="8" customFormat="1" ht="15" customHeight="1" x14ac:dyDescent="0.2"/>
    <row r="348" s="8" customFormat="1" ht="15" customHeight="1" x14ac:dyDescent="0.2"/>
    <row r="349" s="8" customFormat="1" ht="15" customHeight="1" x14ac:dyDescent="0.2"/>
    <row r="350" s="8" customFormat="1" ht="15" customHeight="1" x14ac:dyDescent="0.2"/>
    <row r="351" s="8" customFormat="1" ht="15" customHeight="1" x14ac:dyDescent="0.2"/>
    <row r="352" s="8" customFormat="1" ht="15" customHeight="1" x14ac:dyDescent="0.2"/>
    <row r="353" spans="1:34" ht="15" customHeight="1" x14ac:dyDescent="0.2">
      <c r="A353" s="8"/>
    </row>
    <row r="354" spans="1:34" ht="15" customHeight="1" x14ac:dyDescent="0.2">
      <c r="A354" s="8"/>
    </row>
    <row r="355" spans="1:34" ht="15" customHeight="1" x14ac:dyDescent="0.2">
      <c r="A355" s="8"/>
      <c r="AH355" s="21"/>
    </row>
    <row r="356" spans="1:34" ht="15" customHeight="1" x14ac:dyDescent="0.2">
      <c r="A356" s="8"/>
    </row>
    <row r="357" spans="1:34" ht="15" customHeight="1" x14ac:dyDescent="0.2">
      <c r="A357" s="8"/>
    </row>
    <row r="358" spans="1:34" ht="15" customHeight="1" x14ac:dyDescent="0.2">
      <c r="A358" s="8"/>
    </row>
    <row r="359" spans="1:34" ht="15" customHeight="1" x14ac:dyDescent="0.2">
      <c r="A359" s="8"/>
    </row>
    <row r="360" spans="1:34" ht="15" customHeight="1" x14ac:dyDescent="0.2">
      <c r="A360" s="8"/>
    </row>
    <row r="361" spans="1:34" ht="15" customHeight="1" x14ac:dyDescent="0.2">
      <c r="A361" s="8"/>
    </row>
    <row r="362" spans="1:34" ht="15" customHeight="1" x14ac:dyDescent="0.2">
      <c r="A362" s="8"/>
    </row>
    <row r="363" spans="1:34" ht="15" customHeight="1" x14ac:dyDescent="0.2">
      <c r="A363" s="8"/>
    </row>
    <row r="364" spans="1:34" ht="15" customHeight="1" x14ac:dyDescent="0.2">
      <c r="A364" s="8"/>
    </row>
    <row r="365" spans="1:34" ht="15" customHeight="1" x14ac:dyDescent="0.2">
      <c r="A365" s="8"/>
    </row>
    <row r="366" spans="1:34" ht="15" customHeight="1" x14ac:dyDescent="0.2">
      <c r="A366" s="8"/>
    </row>
    <row r="367" spans="1:34" ht="15" customHeight="1" x14ac:dyDescent="0.2">
      <c r="A367" s="8"/>
    </row>
    <row r="368" spans="1:34" ht="15" customHeight="1" x14ac:dyDescent="0.2">
      <c r="A368" s="8"/>
    </row>
    <row r="369" s="8" customFormat="1" ht="15" customHeight="1" x14ac:dyDescent="0.2"/>
    <row r="370" s="8" customFormat="1" ht="15" customHeight="1" x14ac:dyDescent="0.2"/>
    <row r="371" s="8" customFormat="1" ht="15" customHeight="1" x14ac:dyDescent="0.2"/>
    <row r="372" s="8" customFormat="1" ht="15" customHeight="1" x14ac:dyDescent="0.2"/>
    <row r="373" s="8" customFormat="1" ht="15" customHeight="1" x14ac:dyDescent="0.2"/>
    <row r="374" s="8" customFormat="1" ht="15" customHeight="1" x14ac:dyDescent="0.2"/>
    <row r="375" s="8" customFormat="1" ht="15" customHeight="1" x14ac:dyDescent="0.2"/>
    <row r="376" s="8" customFormat="1" ht="15" customHeight="1" x14ac:dyDescent="0.2"/>
    <row r="377" s="8" customFormat="1" ht="15" customHeight="1" x14ac:dyDescent="0.2"/>
    <row r="378" s="8" customFormat="1" ht="15" customHeight="1" x14ac:dyDescent="0.2"/>
    <row r="379" s="8" customFormat="1" ht="15" customHeight="1" x14ac:dyDescent="0.2"/>
    <row r="380" s="8" customFormat="1" ht="15" customHeight="1" x14ac:dyDescent="0.2"/>
    <row r="381" s="8" customFormat="1" ht="15" customHeight="1" x14ac:dyDescent="0.2"/>
    <row r="382" s="8" customFormat="1" ht="15" customHeight="1" x14ac:dyDescent="0.2"/>
    <row r="383" s="8" customFormat="1" ht="15" customHeight="1" x14ac:dyDescent="0.2"/>
    <row r="384" s="8" customFormat="1" ht="15" customHeight="1" x14ac:dyDescent="0.2"/>
    <row r="385" s="8" customFormat="1" ht="15" customHeight="1" x14ac:dyDescent="0.2"/>
    <row r="386" s="8" customFormat="1" ht="15" customHeight="1" x14ac:dyDescent="0.2"/>
    <row r="387" s="8" customFormat="1" ht="15" customHeight="1" x14ac:dyDescent="0.2"/>
    <row r="388" s="8" customFormat="1" ht="15" customHeight="1" x14ac:dyDescent="0.2"/>
    <row r="389" s="8" customFormat="1" ht="15" customHeight="1" x14ac:dyDescent="0.2"/>
    <row r="390" s="8" customFormat="1" ht="15" customHeight="1" x14ac:dyDescent="0.2"/>
    <row r="391" s="8" customFormat="1" ht="15" customHeight="1" x14ac:dyDescent="0.2"/>
    <row r="392" s="8" customFormat="1" ht="15" customHeight="1" x14ac:dyDescent="0.2"/>
    <row r="393" s="8" customFormat="1" ht="15" customHeight="1" x14ac:dyDescent="0.2"/>
    <row r="394" s="8" customFormat="1" ht="15" customHeight="1" x14ac:dyDescent="0.2"/>
    <row r="395" s="8" customFormat="1" ht="15" customHeight="1" x14ac:dyDescent="0.2"/>
    <row r="396" s="8" customFormat="1" ht="15" customHeight="1" x14ac:dyDescent="0.2"/>
    <row r="397" s="8" customFormat="1" ht="15" customHeight="1" x14ac:dyDescent="0.2"/>
    <row r="398" s="8" customFormat="1" ht="15" customHeight="1" x14ac:dyDescent="0.2"/>
    <row r="399" s="8" customFormat="1" ht="15" customHeight="1" x14ac:dyDescent="0.2"/>
    <row r="400" s="8" customFormat="1" ht="15" customHeight="1" x14ac:dyDescent="0.2"/>
    <row r="401" s="8" customFormat="1" ht="15" customHeight="1" x14ac:dyDescent="0.2"/>
    <row r="402" s="8" customFormat="1" ht="15" customHeight="1" x14ac:dyDescent="0.2"/>
    <row r="403" s="8" customFormat="1" ht="15" customHeight="1" x14ac:dyDescent="0.2"/>
    <row r="404" s="8" customFormat="1" ht="15" customHeight="1" x14ac:dyDescent="0.2"/>
    <row r="405" s="8" customFormat="1" ht="15" customHeight="1" x14ac:dyDescent="0.2"/>
    <row r="406" s="8" customFormat="1" ht="15" customHeight="1" x14ac:dyDescent="0.2"/>
    <row r="407" s="8" customFormat="1" ht="15" customHeight="1" x14ac:dyDescent="0.2"/>
    <row r="408" s="8" customFormat="1" ht="15" customHeight="1" x14ac:dyDescent="0.2"/>
    <row r="409" s="8" customFormat="1" ht="15" customHeight="1" x14ac:dyDescent="0.2"/>
    <row r="410" s="8" customFormat="1" ht="15" customHeight="1" x14ac:dyDescent="0.2"/>
    <row r="411" s="8" customFormat="1" ht="15" customHeight="1" x14ac:dyDescent="0.2"/>
    <row r="412" s="8" customFormat="1" ht="15" customHeight="1" x14ac:dyDescent="0.2"/>
    <row r="413" s="8" customFormat="1" ht="15" customHeight="1" x14ac:dyDescent="0.2"/>
    <row r="414" s="8" customFormat="1" ht="15" customHeight="1" x14ac:dyDescent="0.2"/>
    <row r="415" s="8" customFormat="1" ht="15" customHeight="1" x14ac:dyDescent="0.2"/>
    <row r="416" s="8" customFormat="1" ht="15" customHeight="1" x14ac:dyDescent="0.2"/>
    <row r="417" s="8" customFormat="1" ht="15" customHeight="1" x14ac:dyDescent="0.2"/>
    <row r="418" s="8" customFormat="1" ht="15" customHeight="1" x14ac:dyDescent="0.2"/>
    <row r="419" s="8" customFormat="1" ht="15" customHeight="1" x14ac:dyDescent="0.2"/>
    <row r="420" s="8" customFormat="1" ht="15" customHeight="1" x14ac:dyDescent="0.2"/>
    <row r="421" s="8" customFormat="1" ht="15" customHeight="1" x14ac:dyDescent="0.2"/>
    <row r="422" s="8" customFormat="1" ht="15" customHeight="1" x14ac:dyDescent="0.2"/>
    <row r="423" s="8" customFormat="1" ht="15" customHeight="1" x14ac:dyDescent="0.2"/>
    <row r="424" s="8" customFormat="1" ht="15" customHeight="1" x14ac:dyDescent="0.2"/>
    <row r="425" s="8" customFormat="1" ht="15" customHeight="1" x14ac:dyDescent="0.2"/>
    <row r="426" s="8" customFormat="1" ht="15" customHeight="1" x14ac:dyDescent="0.2"/>
    <row r="427" s="8" customFormat="1" ht="15" customHeight="1" x14ac:dyDescent="0.2"/>
    <row r="428" s="8" customFormat="1" ht="15" customHeight="1" x14ac:dyDescent="0.2"/>
    <row r="429" s="8" customFormat="1" ht="15" customHeight="1" x14ac:dyDescent="0.2"/>
    <row r="430" s="8" customFormat="1" ht="15" customHeight="1" x14ac:dyDescent="0.2"/>
    <row r="431" s="8" customFormat="1" ht="15" customHeight="1" x14ac:dyDescent="0.2"/>
    <row r="432" s="8" customFormat="1" ht="15" customHeight="1" x14ac:dyDescent="0.2"/>
    <row r="433" s="8" customFormat="1" ht="15" customHeight="1" x14ac:dyDescent="0.2"/>
    <row r="434" s="8" customFormat="1" ht="15" customHeight="1" x14ac:dyDescent="0.2"/>
    <row r="435" s="8" customFormat="1" ht="15" customHeight="1" x14ac:dyDescent="0.2"/>
    <row r="436" s="8" customFormat="1" ht="15" customHeight="1" x14ac:dyDescent="0.2"/>
    <row r="437" s="8" customFormat="1" ht="15" customHeight="1" x14ac:dyDescent="0.2"/>
    <row r="438" s="8" customFormat="1" ht="15" customHeight="1" x14ac:dyDescent="0.2"/>
    <row r="439" s="8" customFormat="1" ht="15" customHeight="1" x14ac:dyDescent="0.2"/>
    <row r="440" s="8" customFormat="1" ht="15" customHeight="1" x14ac:dyDescent="0.2"/>
    <row r="441" s="8" customFormat="1" ht="15" customHeight="1" x14ac:dyDescent="0.2"/>
    <row r="442" s="8" customFormat="1" ht="15" customHeight="1" x14ac:dyDescent="0.2"/>
    <row r="443" s="8" customFormat="1" ht="15" customHeight="1" x14ac:dyDescent="0.2"/>
    <row r="444" s="8" customFormat="1" ht="15" customHeight="1" x14ac:dyDescent="0.2"/>
    <row r="445" s="8" customFormat="1" ht="15" customHeight="1" x14ac:dyDescent="0.2"/>
    <row r="446" s="8" customFormat="1" ht="15" customHeight="1" x14ac:dyDescent="0.2"/>
    <row r="447" s="8" customFormat="1" ht="15" customHeight="1" x14ac:dyDescent="0.2"/>
    <row r="448" s="8" customFormat="1" ht="15" customHeight="1" x14ac:dyDescent="0.2"/>
    <row r="449" s="8" customFormat="1" ht="15" customHeight="1" x14ac:dyDescent="0.2"/>
    <row r="450" s="8" customFormat="1" ht="15" customHeight="1" x14ac:dyDescent="0.2"/>
    <row r="451" s="8" customFormat="1" ht="15" customHeight="1" x14ac:dyDescent="0.2"/>
    <row r="452" s="8" customFormat="1" ht="15" customHeight="1" x14ac:dyDescent="0.2"/>
    <row r="453" s="8" customFormat="1" ht="15" customHeight="1" x14ac:dyDescent="0.2"/>
    <row r="454" s="8" customFormat="1" ht="15" customHeight="1" x14ac:dyDescent="0.2"/>
  </sheetData>
  <sheetProtection password="CC45" sheet="1" objects="1" scenarios="1" autoFilter="0"/>
  <autoFilter ref="Q1:Q274" xr:uid="{00000000-0009-0000-0000-000003000000}"/>
  <mergeCells count="540">
    <mergeCell ref="R284:T284"/>
    <mergeCell ref="R285:T285"/>
    <mergeCell ref="R286:T286"/>
    <mergeCell ref="R287:T287"/>
    <mergeCell ref="R288:T288"/>
    <mergeCell ref="R275:T275"/>
    <mergeCell ref="R276:T276"/>
    <mergeCell ref="R277:T277"/>
    <mergeCell ref="R278:T278"/>
    <mergeCell ref="R279:T279"/>
    <mergeCell ref="R280:T280"/>
    <mergeCell ref="R281:T281"/>
    <mergeCell ref="R282:T282"/>
    <mergeCell ref="R283:T283"/>
    <mergeCell ref="R271:T271"/>
    <mergeCell ref="R272:T272"/>
    <mergeCell ref="R273:T273"/>
    <mergeCell ref="R274:T274"/>
    <mergeCell ref="R265:T265"/>
    <mergeCell ref="R266:T266"/>
    <mergeCell ref="R267:T267"/>
    <mergeCell ref="R268:T268"/>
    <mergeCell ref="R269:T269"/>
    <mergeCell ref="R270:T270"/>
    <mergeCell ref="R259:T259"/>
    <mergeCell ref="R260:T260"/>
    <mergeCell ref="R261:T261"/>
    <mergeCell ref="R262:T262"/>
    <mergeCell ref="R263:T263"/>
    <mergeCell ref="R264:T264"/>
    <mergeCell ref="B253:G253"/>
    <mergeCell ref="H253:O253"/>
    <mergeCell ref="B254:G254"/>
    <mergeCell ref="H254:O254"/>
    <mergeCell ref="B255:G255"/>
    <mergeCell ref="H255:O255"/>
    <mergeCell ref="B250:G250"/>
    <mergeCell ref="H250:O250"/>
    <mergeCell ref="B251:G251"/>
    <mergeCell ref="H251:O251"/>
    <mergeCell ref="B252:G252"/>
    <mergeCell ref="H252:O252"/>
    <mergeCell ref="B247:G247"/>
    <mergeCell ref="H247:O247"/>
    <mergeCell ref="B248:G248"/>
    <mergeCell ref="H248:O248"/>
    <mergeCell ref="B249:G249"/>
    <mergeCell ref="H249:O249"/>
    <mergeCell ref="B244:G244"/>
    <mergeCell ref="H244:O244"/>
    <mergeCell ref="B245:G245"/>
    <mergeCell ref="H245:O245"/>
    <mergeCell ref="B246:G246"/>
    <mergeCell ref="H246:O246"/>
    <mergeCell ref="B241:G241"/>
    <mergeCell ref="H241:O241"/>
    <mergeCell ref="B242:G242"/>
    <mergeCell ref="H242:O242"/>
    <mergeCell ref="B243:G243"/>
    <mergeCell ref="H243:O243"/>
    <mergeCell ref="B238:G238"/>
    <mergeCell ref="H238:O238"/>
    <mergeCell ref="B239:G239"/>
    <mergeCell ref="H239:O239"/>
    <mergeCell ref="B240:G240"/>
    <mergeCell ref="H240:O240"/>
    <mergeCell ref="B235:G235"/>
    <mergeCell ref="H235:O235"/>
    <mergeCell ref="B236:G236"/>
    <mergeCell ref="H236:O236"/>
    <mergeCell ref="B237:G237"/>
    <mergeCell ref="H237:O237"/>
    <mergeCell ref="B232:G232"/>
    <mergeCell ref="H232:O232"/>
    <mergeCell ref="B233:G233"/>
    <mergeCell ref="H233:O233"/>
    <mergeCell ref="B234:G234"/>
    <mergeCell ref="H234:O234"/>
    <mergeCell ref="B229:G229"/>
    <mergeCell ref="H229:O229"/>
    <mergeCell ref="B230:G230"/>
    <mergeCell ref="H230:O230"/>
    <mergeCell ref="B231:G231"/>
    <mergeCell ref="H231:O231"/>
    <mergeCell ref="B226:G226"/>
    <mergeCell ref="H226:O226"/>
    <mergeCell ref="B227:G227"/>
    <mergeCell ref="H227:O227"/>
    <mergeCell ref="B228:G228"/>
    <mergeCell ref="H228:O228"/>
    <mergeCell ref="B223:G223"/>
    <mergeCell ref="H223:O223"/>
    <mergeCell ref="B224:G224"/>
    <mergeCell ref="H224:O224"/>
    <mergeCell ref="B225:G225"/>
    <mergeCell ref="H225:O225"/>
    <mergeCell ref="B220:G220"/>
    <mergeCell ref="H220:O220"/>
    <mergeCell ref="B221:G221"/>
    <mergeCell ref="H221:O221"/>
    <mergeCell ref="B222:G222"/>
    <mergeCell ref="H222:O222"/>
    <mergeCell ref="B217:G217"/>
    <mergeCell ref="H217:O217"/>
    <mergeCell ref="B218:G218"/>
    <mergeCell ref="H218:O218"/>
    <mergeCell ref="B219:G219"/>
    <mergeCell ref="H219:O219"/>
    <mergeCell ref="B214:G214"/>
    <mergeCell ref="H214:O214"/>
    <mergeCell ref="B215:G215"/>
    <mergeCell ref="H215:O215"/>
    <mergeCell ref="B216:G216"/>
    <mergeCell ref="H216:O216"/>
    <mergeCell ref="B211:G211"/>
    <mergeCell ref="H211:O211"/>
    <mergeCell ref="B212:G212"/>
    <mergeCell ref="H212:O212"/>
    <mergeCell ref="B213:G213"/>
    <mergeCell ref="H213:O213"/>
    <mergeCell ref="B208:G208"/>
    <mergeCell ref="H208:O208"/>
    <mergeCell ref="B209:G209"/>
    <mergeCell ref="H209:O209"/>
    <mergeCell ref="B210:G210"/>
    <mergeCell ref="H210:O210"/>
    <mergeCell ref="B205:G205"/>
    <mergeCell ref="H205:O205"/>
    <mergeCell ref="B206:G206"/>
    <mergeCell ref="H206:O206"/>
    <mergeCell ref="B207:G207"/>
    <mergeCell ref="H207:O207"/>
    <mergeCell ref="B202:G202"/>
    <mergeCell ref="H202:O202"/>
    <mergeCell ref="B203:G203"/>
    <mergeCell ref="H203:O203"/>
    <mergeCell ref="B204:G204"/>
    <mergeCell ref="H204:O204"/>
    <mergeCell ref="B199:G199"/>
    <mergeCell ref="H199:O199"/>
    <mergeCell ref="B200:G200"/>
    <mergeCell ref="H200:O200"/>
    <mergeCell ref="B201:G201"/>
    <mergeCell ref="H201:O201"/>
    <mergeCell ref="B196:G196"/>
    <mergeCell ref="H196:O196"/>
    <mergeCell ref="B197:G197"/>
    <mergeCell ref="H197:O197"/>
    <mergeCell ref="B198:G198"/>
    <mergeCell ref="H198:O198"/>
    <mergeCell ref="B193:G193"/>
    <mergeCell ref="H193:O193"/>
    <mergeCell ref="B194:G194"/>
    <mergeCell ref="H194:O194"/>
    <mergeCell ref="B195:G195"/>
    <mergeCell ref="H195:O195"/>
    <mergeCell ref="B190:G190"/>
    <mergeCell ref="H190:O190"/>
    <mergeCell ref="B191:G191"/>
    <mergeCell ref="H191:O191"/>
    <mergeCell ref="B192:G192"/>
    <mergeCell ref="H192:O192"/>
    <mergeCell ref="B187:G187"/>
    <mergeCell ref="H187:O187"/>
    <mergeCell ref="B188:G188"/>
    <mergeCell ref="H188:O188"/>
    <mergeCell ref="B189:G189"/>
    <mergeCell ref="H189:O189"/>
    <mergeCell ref="B184:G184"/>
    <mergeCell ref="H184:O184"/>
    <mergeCell ref="B185:G185"/>
    <mergeCell ref="H185:O185"/>
    <mergeCell ref="B186:G186"/>
    <mergeCell ref="H186:O186"/>
    <mergeCell ref="B181:G181"/>
    <mergeCell ref="H181:O181"/>
    <mergeCell ref="B182:G182"/>
    <mergeCell ref="H182:O182"/>
    <mergeCell ref="B183:G183"/>
    <mergeCell ref="H183:O183"/>
    <mergeCell ref="B178:G178"/>
    <mergeCell ref="H178:O178"/>
    <mergeCell ref="B179:G179"/>
    <mergeCell ref="H179:O179"/>
    <mergeCell ref="B180:G180"/>
    <mergeCell ref="H180:O180"/>
    <mergeCell ref="B175:G175"/>
    <mergeCell ref="H175:O175"/>
    <mergeCell ref="B176:G176"/>
    <mergeCell ref="H176:O176"/>
    <mergeCell ref="B177:G177"/>
    <mergeCell ref="H177:O177"/>
    <mergeCell ref="B172:G172"/>
    <mergeCell ref="H172:O172"/>
    <mergeCell ref="B173:G173"/>
    <mergeCell ref="H173:O173"/>
    <mergeCell ref="B174:G174"/>
    <mergeCell ref="H174:O174"/>
    <mergeCell ref="B169:G169"/>
    <mergeCell ref="H169:O169"/>
    <mergeCell ref="B170:G170"/>
    <mergeCell ref="H170:O170"/>
    <mergeCell ref="B171:G171"/>
    <mergeCell ref="H171:O171"/>
    <mergeCell ref="B166:G166"/>
    <mergeCell ref="H166:O166"/>
    <mergeCell ref="B167:G167"/>
    <mergeCell ref="H167:O167"/>
    <mergeCell ref="B168:G168"/>
    <mergeCell ref="H168:O168"/>
    <mergeCell ref="B163:G163"/>
    <mergeCell ref="H163:O163"/>
    <mergeCell ref="B164:G164"/>
    <mergeCell ref="H164:O164"/>
    <mergeCell ref="B165:G165"/>
    <mergeCell ref="H165:O165"/>
    <mergeCell ref="B160:G160"/>
    <mergeCell ref="H160:O160"/>
    <mergeCell ref="B161:G161"/>
    <mergeCell ref="H161:O161"/>
    <mergeCell ref="B162:G162"/>
    <mergeCell ref="H162:O162"/>
    <mergeCell ref="B157:G157"/>
    <mergeCell ref="H157:O157"/>
    <mergeCell ref="B158:G158"/>
    <mergeCell ref="H158:O158"/>
    <mergeCell ref="B159:G159"/>
    <mergeCell ref="H159:O159"/>
    <mergeCell ref="B154:G154"/>
    <mergeCell ref="H154:O154"/>
    <mergeCell ref="B155:G155"/>
    <mergeCell ref="H155:O155"/>
    <mergeCell ref="B156:G156"/>
    <mergeCell ref="H156:O156"/>
    <mergeCell ref="B151:G151"/>
    <mergeCell ref="H151:O151"/>
    <mergeCell ref="B152:G152"/>
    <mergeCell ref="H152:O152"/>
    <mergeCell ref="B153:G153"/>
    <mergeCell ref="H153:O153"/>
    <mergeCell ref="B148:G148"/>
    <mergeCell ref="H148:O148"/>
    <mergeCell ref="B149:G149"/>
    <mergeCell ref="H149:O149"/>
    <mergeCell ref="B150:G150"/>
    <mergeCell ref="H150:O150"/>
    <mergeCell ref="B145:G145"/>
    <mergeCell ref="H145:O145"/>
    <mergeCell ref="B146:G146"/>
    <mergeCell ref="H146:O146"/>
    <mergeCell ref="B147:G147"/>
    <mergeCell ref="H147:O147"/>
    <mergeCell ref="B142:G142"/>
    <mergeCell ref="H142:O142"/>
    <mergeCell ref="B143:G143"/>
    <mergeCell ref="H143:O143"/>
    <mergeCell ref="B144:G144"/>
    <mergeCell ref="H144:O144"/>
    <mergeCell ref="B139:G139"/>
    <mergeCell ref="H139:O139"/>
    <mergeCell ref="B140:G140"/>
    <mergeCell ref="H140:O140"/>
    <mergeCell ref="B141:G141"/>
    <mergeCell ref="H141:O141"/>
    <mergeCell ref="B136:G136"/>
    <mergeCell ref="H136:O136"/>
    <mergeCell ref="B137:G137"/>
    <mergeCell ref="H137:O137"/>
    <mergeCell ref="B138:G138"/>
    <mergeCell ref="H138:O138"/>
    <mergeCell ref="B133:G133"/>
    <mergeCell ref="H133:O133"/>
    <mergeCell ref="B134:G134"/>
    <mergeCell ref="H134:O134"/>
    <mergeCell ref="B135:G135"/>
    <mergeCell ref="H135:O135"/>
    <mergeCell ref="B130:G130"/>
    <mergeCell ref="H130:O130"/>
    <mergeCell ref="B131:G131"/>
    <mergeCell ref="H131:O131"/>
    <mergeCell ref="B132:G132"/>
    <mergeCell ref="H132:O132"/>
    <mergeCell ref="B127:G127"/>
    <mergeCell ref="H127:O127"/>
    <mergeCell ref="B128:G128"/>
    <mergeCell ref="H128:O128"/>
    <mergeCell ref="B129:G129"/>
    <mergeCell ref="H129:O129"/>
    <mergeCell ref="B124:G124"/>
    <mergeCell ref="H124:O124"/>
    <mergeCell ref="B125:G125"/>
    <mergeCell ref="H125:O125"/>
    <mergeCell ref="B126:G126"/>
    <mergeCell ref="H126:O126"/>
    <mergeCell ref="B121:G121"/>
    <mergeCell ref="H121:O121"/>
    <mergeCell ref="B122:G122"/>
    <mergeCell ref="H122:O122"/>
    <mergeCell ref="B123:G123"/>
    <mergeCell ref="H123:O123"/>
    <mergeCell ref="B118:G118"/>
    <mergeCell ref="H118:O118"/>
    <mergeCell ref="B119:G119"/>
    <mergeCell ref="H119:O119"/>
    <mergeCell ref="B120:G120"/>
    <mergeCell ref="H120:O120"/>
    <mergeCell ref="B115:G115"/>
    <mergeCell ref="H115:O115"/>
    <mergeCell ref="B116:G116"/>
    <mergeCell ref="H116:O116"/>
    <mergeCell ref="B117:G117"/>
    <mergeCell ref="H117:O117"/>
    <mergeCell ref="B112:G112"/>
    <mergeCell ref="H112:O112"/>
    <mergeCell ref="B113:G113"/>
    <mergeCell ref="H113:O113"/>
    <mergeCell ref="B114:G114"/>
    <mergeCell ref="H114:O114"/>
    <mergeCell ref="B109:G109"/>
    <mergeCell ref="H109:O109"/>
    <mergeCell ref="B110:G110"/>
    <mergeCell ref="H110:O110"/>
    <mergeCell ref="B111:G111"/>
    <mergeCell ref="H111:O111"/>
    <mergeCell ref="B106:G106"/>
    <mergeCell ref="H106:O106"/>
    <mergeCell ref="B107:G107"/>
    <mergeCell ref="H107:O107"/>
    <mergeCell ref="B108:G108"/>
    <mergeCell ref="H108:O108"/>
    <mergeCell ref="B103:G103"/>
    <mergeCell ref="H103:O103"/>
    <mergeCell ref="B104:G104"/>
    <mergeCell ref="H104:O104"/>
    <mergeCell ref="B105:G105"/>
    <mergeCell ref="H105:O105"/>
    <mergeCell ref="B100:G100"/>
    <mergeCell ref="H100:O100"/>
    <mergeCell ref="B101:G101"/>
    <mergeCell ref="H101:O101"/>
    <mergeCell ref="B102:G102"/>
    <mergeCell ref="H102:O102"/>
    <mergeCell ref="B97:G97"/>
    <mergeCell ref="H97:O97"/>
    <mergeCell ref="B98:G98"/>
    <mergeCell ref="H98:O98"/>
    <mergeCell ref="B99:G99"/>
    <mergeCell ref="H99:O99"/>
    <mergeCell ref="B94:G94"/>
    <mergeCell ref="H94:O94"/>
    <mergeCell ref="B95:G95"/>
    <mergeCell ref="H95:O95"/>
    <mergeCell ref="B96:G96"/>
    <mergeCell ref="H96:O96"/>
    <mergeCell ref="B91:G91"/>
    <mergeCell ref="H91:O91"/>
    <mergeCell ref="B92:G92"/>
    <mergeCell ref="H92:O92"/>
    <mergeCell ref="B93:G93"/>
    <mergeCell ref="H93:O93"/>
    <mergeCell ref="B88:G88"/>
    <mergeCell ref="H88:O88"/>
    <mergeCell ref="B89:G89"/>
    <mergeCell ref="H89:O89"/>
    <mergeCell ref="B90:G90"/>
    <mergeCell ref="H90:O90"/>
    <mergeCell ref="B85:G85"/>
    <mergeCell ref="H85:O85"/>
    <mergeCell ref="B86:G86"/>
    <mergeCell ref="H86:O86"/>
    <mergeCell ref="B87:G87"/>
    <mergeCell ref="H87:O87"/>
    <mergeCell ref="B82:G82"/>
    <mergeCell ref="H82:O82"/>
    <mergeCell ref="B83:G83"/>
    <mergeCell ref="H83:O83"/>
    <mergeCell ref="B84:G84"/>
    <mergeCell ref="H84:O84"/>
    <mergeCell ref="B79:G79"/>
    <mergeCell ref="H79:O79"/>
    <mergeCell ref="B80:G80"/>
    <mergeCell ref="H80:O80"/>
    <mergeCell ref="B81:G81"/>
    <mergeCell ref="H81:O81"/>
    <mergeCell ref="B65:G65"/>
    <mergeCell ref="H65:O65"/>
    <mergeCell ref="B76:G76"/>
    <mergeCell ref="H76:O76"/>
    <mergeCell ref="B77:G77"/>
    <mergeCell ref="H77:O77"/>
    <mergeCell ref="B78:G78"/>
    <mergeCell ref="H78:O78"/>
    <mergeCell ref="B73:G73"/>
    <mergeCell ref="H73:O73"/>
    <mergeCell ref="B74:G74"/>
    <mergeCell ref="H74:O74"/>
    <mergeCell ref="B75:G75"/>
    <mergeCell ref="H75:O75"/>
    <mergeCell ref="B56:G56"/>
    <mergeCell ref="H56:O56"/>
    <mergeCell ref="B61:G61"/>
    <mergeCell ref="H61:O61"/>
    <mergeCell ref="B70:G70"/>
    <mergeCell ref="H70:O70"/>
    <mergeCell ref="B71:G71"/>
    <mergeCell ref="H71:O71"/>
    <mergeCell ref="B72:G72"/>
    <mergeCell ref="H72:O72"/>
    <mergeCell ref="B67:G67"/>
    <mergeCell ref="H67:O67"/>
    <mergeCell ref="B68:G68"/>
    <mergeCell ref="H68:O68"/>
    <mergeCell ref="B69:G69"/>
    <mergeCell ref="H69:O69"/>
    <mergeCell ref="B66:G66"/>
    <mergeCell ref="H66:O66"/>
    <mergeCell ref="B62:G62"/>
    <mergeCell ref="H62:O62"/>
    <mergeCell ref="B63:G63"/>
    <mergeCell ref="H63:O63"/>
    <mergeCell ref="B64:G64"/>
    <mergeCell ref="H64:O64"/>
    <mergeCell ref="B60:G60"/>
    <mergeCell ref="H60:O60"/>
    <mergeCell ref="B51:G51"/>
    <mergeCell ref="H51:O51"/>
    <mergeCell ref="B52:G52"/>
    <mergeCell ref="H52:O52"/>
    <mergeCell ref="B53:G53"/>
    <mergeCell ref="H53:O53"/>
    <mergeCell ref="B48:G48"/>
    <mergeCell ref="H48:O48"/>
    <mergeCell ref="B49:G49"/>
    <mergeCell ref="H49:O49"/>
    <mergeCell ref="B50:G50"/>
    <mergeCell ref="H50:O50"/>
    <mergeCell ref="B57:G57"/>
    <mergeCell ref="H57:O57"/>
    <mergeCell ref="B58:G58"/>
    <mergeCell ref="H58:O58"/>
    <mergeCell ref="B59:G59"/>
    <mergeCell ref="H59:O59"/>
    <mergeCell ref="B54:G54"/>
    <mergeCell ref="H54:O54"/>
    <mergeCell ref="B55:G55"/>
    <mergeCell ref="H55:O55"/>
    <mergeCell ref="B45:G45"/>
    <mergeCell ref="H45:O45"/>
    <mergeCell ref="B46:G46"/>
    <mergeCell ref="H46:O46"/>
    <mergeCell ref="B47:G47"/>
    <mergeCell ref="H47:O47"/>
    <mergeCell ref="B42:G42"/>
    <mergeCell ref="H42:O42"/>
    <mergeCell ref="B43:G43"/>
    <mergeCell ref="H43:O43"/>
    <mergeCell ref="B44:G44"/>
    <mergeCell ref="H44:O44"/>
    <mergeCell ref="B39:G39"/>
    <mergeCell ref="H39:O39"/>
    <mergeCell ref="B40:G40"/>
    <mergeCell ref="H40:O40"/>
    <mergeCell ref="B41:G41"/>
    <mergeCell ref="H41:O41"/>
    <mergeCell ref="B36:G36"/>
    <mergeCell ref="H36:O36"/>
    <mergeCell ref="B37:G37"/>
    <mergeCell ref="H37:O37"/>
    <mergeCell ref="B38:G38"/>
    <mergeCell ref="H38:O38"/>
    <mergeCell ref="B33:G33"/>
    <mergeCell ref="H33:O33"/>
    <mergeCell ref="B34:G34"/>
    <mergeCell ref="H34:O34"/>
    <mergeCell ref="B35:G35"/>
    <mergeCell ref="H35:O35"/>
    <mergeCell ref="B30:G30"/>
    <mergeCell ref="H30:O30"/>
    <mergeCell ref="B31:G31"/>
    <mergeCell ref="H31:O31"/>
    <mergeCell ref="B32:G32"/>
    <mergeCell ref="H32:O32"/>
    <mergeCell ref="B27:G27"/>
    <mergeCell ref="H27:O27"/>
    <mergeCell ref="B28:G28"/>
    <mergeCell ref="H28:O28"/>
    <mergeCell ref="B29:G29"/>
    <mergeCell ref="H29:O29"/>
    <mergeCell ref="B24:G24"/>
    <mergeCell ref="H24:O24"/>
    <mergeCell ref="B25:G25"/>
    <mergeCell ref="H25:O25"/>
    <mergeCell ref="B26:G26"/>
    <mergeCell ref="H26:O26"/>
    <mergeCell ref="B21:G21"/>
    <mergeCell ref="H21:O21"/>
    <mergeCell ref="B22:G22"/>
    <mergeCell ref="H22:O22"/>
    <mergeCell ref="B23:G23"/>
    <mergeCell ref="H23:O23"/>
    <mergeCell ref="B18:G18"/>
    <mergeCell ref="H18:O18"/>
    <mergeCell ref="B19:G19"/>
    <mergeCell ref="H19:O19"/>
    <mergeCell ref="B20:G20"/>
    <mergeCell ref="H20:O20"/>
    <mergeCell ref="B15:G15"/>
    <mergeCell ref="H15:O15"/>
    <mergeCell ref="B16:G16"/>
    <mergeCell ref="H16:O16"/>
    <mergeCell ref="B17:G17"/>
    <mergeCell ref="H17:O17"/>
    <mergeCell ref="B12:G12"/>
    <mergeCell ref="H12:O12"/>
    <mergeCell ref="B13:G13"/>
    <mergeCell ref="H13:O13"/>
    <mergeCell ref="B14:G14"/>
    <mergeCell ref="H14:O14"/>
    <mergeCell ref="B10:G10"/>
    <mergeCell ref="H10:O10"/>
    <mergeCell ref="B11:G11"/>
    <mergeCell ref="H11:O11"/>
    <mergeCell ref="B6:G6"/>
    <mergeCell ref="H6:O6"/>
    <mergeCell ref="AI6:AP7"/>
    <mergeCell ref="B7:G7"/>
    <mergeCell ref="H7:O7"/>
    <mergeCell ref="B8:G8"/>
    <mergeCell ref="H8:O8"/>
    <mergeCell ref="A1:P1"/>
    <mergeCell ref="A2:P2"/>
    <mergeCell ref="V2:Y2"/>
    <mergeCell ref="A3:P3"/>
    <mergeCell ref="AH3:AH5"/>
    <mergeCell ref="G4:I4"/>
    <mergeCell ref="B5:G5"/>
    <mergeCell ref="B9:G9"/>
    <mergeCell ref="H9:O9"/>
    <mergeCell ref="AG3:AG5"/>
    <mergeCell ref="H5:O5"/>
  </mergeCells>
  <conditionalFormatting sqref="AG24:AG255">
    <cfRule type="duplicateValues" dxfId="56" priority="3"/>
    <cfRule type="duplicateValues" dxfId="55" priority="6"/>
  </conditionalFormatting>
  <conditionalFormatting sqref="AH6">
    <cfRule type="expression" dxfId="54" priority="5">
      <formula>$H6="X"</formula>
    </cfRule>
  </conditionalFormatting>
  <conditionalFormatting sqref="AH7:AH255">
    <cfRule type="expression" dxfId="53" priority="4">
      <formula>$H7="X"</formula>
    </cfRule>
  </conditionalFormatting>
  <conditionalFormatting sqref="AG6:AG23">
    <cfRule type="duplicateValues" dxfId="52" priority="1"/>
    <cfRule type="duplicateValues" dxfId="51" priority="2"/>
  </conditionalFormatting>
  <pageMargins left="0.43307086614173229" right="0.35433070866141736" top="0.51181102362204722" bottom="0.51181102362204722" header="0.31496062992125984" footer="0.31496062992125984"/>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249977111117893"/>
  </sheetPr>
  <dimension ref="A1:AP454"/>
  <sheetViews>
    <sheetView showZeros="0" workbookViewId="0">
      <selection activeCell="AG25" sqref="AG25"/>
    </sheetView>
  </sheetViews>
  <sheetFormatPr baseColWidth="10" defaultColWidth="9.1640625" defaultRowHeight="15" x14ac:dyDescent="0.2"/>
  <cols>
    <col min="1" max="1" width="4.6640625" style="10" customWidth="1"/>
    <col min="2" max="7" width="3.6640625" style="8" customWidth="1"/>
    <col min="8" max="11" width="10.6640625" style="8" customWidth="1"/>
    <col min="12" max="15" width="5.6640625" style="8" customWidth="1"/>
    <col min="16" max="16" width="9.6640625" style="8" customWidth="1"/>
    <col min="17" max="17" width="10.33203125" style="8" customWidth="1"/>
    <col min="18" max="18" width="11.1640625" style="8" hidden="1" customWidth="1"/>
    <col min="19" max="19" width="6.33203125" style="8" hidden="1" customWidth="1"/>
    <col min="20" max="20" width="31.83203125" style="8" hidden="1" customWidth="1"/>
    <col min="21" max="21" width="26.83203125" style="8" hidden="1" customWidth="1"/>
    <col min="22" max="22" width="8" style="8" hidden="1" customWidth="1"/>
    <col min="23" max="23" width="7.6640625" style="8" hidden="1" customWidth="1"/>
    <col min="24" max="24" width="30.83203125" style="8" hidden="1" customWidth="1"/>
    <col min="25" max="25" width="5.83203125" style="8" hidden="1" customWidth="1"/>
    <col min="26" max="30" width="4.6640625" style="8" hidden="1" customWidth="1"/>
    <col min="31" max="31" width="11.33203125" style="8" hidden="1" customWidth="1"/>
    <col min="32" max="32" width="7.1640625" style="7" hidden="1" customWidth="1"/>
    <col min="33" max="33" width="7.1640625" style="7" customWidth="1"/>
    <col min="34" max="34" width="11" style="7" customWidth="1"/>
    <col min="35" max="16384" width="9.1640625" style="8"/>
  </cols>
  <sheetData>
    <row r="1" spans="1:42" ht="15" customHeight="1" x14ac:dyDescent="0.2">
      <c r="A1" s="175" t="str">
        <f>Home!$U$8&amp;", "&amp;Home!$F$2&amp;" "&amp;Home!$H$2</f>
        <v>Kent, Match Number 1</v>
      </c>
      <c r="B1" s="175"/>
      <c r="C1" s="175"/>
      <c r="D1" s="175"/>
      <c r="E1" s="175"/>
      <c r="F1" s="175"/>
      <c r="G1" s="175"/>
      <c r="H1" s="175"/>
      <c r="I1" s="175"/>
      <c r="J1" s="175"/>
      <c r="K1" s="175"/>
      <c r="L1" s="175"/>
      <c r="M1" s="175"/>
      <c r="N1" s="175"/>
      <c r="O1" s="175"/>
      <c r="P1" s="175"/>
      <c r="Q1" s="8">
        <v>1</v>
      </c>
      <c r="S1" s="6"/>
      <c r="T1" s="6" t="s">
        <v>702</v>
      </c>
      <c r="U1" s="2" t="str">
        <f>CONCATENATE(T1,"_",T2)</f>
        <v>Senior_Boys</v>
      </c>
      <c r="V1" s="8" t="str">
        <f>T1&amp;" "&amp;T2</f>
        <v>Senior Boys</v>
      </c>
      <c r="W1" s="2"/>
      <c r="X1" s="2"/>
      <c r="Y1" s="2"/>
    </row>
    <row r="2" spans="1:42" ht="25" customHeight="1" x14ac:dyDescent="0.2">
      <c r="A2" s="174" t="str">
        <f>Home!B1</f>
        <v>English Schools' AA Cross Country Cup 2022</v>
      </c>
      <c r="B2" s="174"/>
      <c r="C2" s="174"/>
      <c r="D2" s="174"/>
      <c r="E2" s="174"/>
      <c r="F2" s="174"/>
      <c r="G2" s="174"/>
      <c r="H2" s="174"/>
      <c r="I2" s="174"/>
      <c r="J2" s="174"/>
      <c r="K2" s="174"/>
      <c r="L2" s="174"/>
      <c r="M2" s="174"/>
      <c r="N2" s="174"/>
      <c r="O2" s="174"/>
      <c r="P2" s="174"/>
      <c r="Q2" s="8">
        <v>1</v>
      </c>
      <c r="S2" s="6"/>
      <c r="T2" s="8" t="s">
        <v>686</v>
      </c>
      <c r="V2" s="173"/>
      <c r="W2" s="173"/>
      <c r="X2" s="173"/>
      <c r="Y2" s="173"/>
    </row>
    <row r="3" spans="1:42" ht="24" customHeight="1" x14ac:dyDescent="0.2">
      <c r="A3" s="176" t="e">
        <f>Home!G1&amp;" - "&amp;Home!B2&amp;" - "&amp;Home!U6</f>
        <v>#VALUE!</v>
      </c>
      <c r="B3" s="176"/>
      <c r="C3" s="176"/>
      <c r="D3" s="176"/>
      <c r="E3" s="176"/>
      <c r="F3" s="176"/>
      <c r="G3" s="176"/>
      <c r="H3" s="176"/>
      <c r="I3" s="176"/>
      <c r="J3" s="176"/>
      <c r="K3" s="176"/>
      <c r="L3" s="176"/>
      <c r="M3" s="176"/>
      <c r="N3" s="176"/>
      <c r="O3" s="176"/>
      <c r="P3" s="176"/>
      <c r="Q3" s="8">
        <v>1</v>
      </c>
      <c r="S3" s="6"/>
      <c r="T3" s="6"/>
      <c r="AG3" s="184" t="s">
        <v>709</v>
      </c>
      <c r="AH3" s="180" t="s">
        <v>687</v>
      </c>
    </row>
    <row r="4" spans="1:42" ht="15" customHeight="1" x14ac:dyDescent="0.2">
      <c r="A4" s="10" t="str">
        <f>CONCATENATE(T1," ",T2)</f>
        <v>Senior Boys</v>
      </c>
      <c r="B4" s="10"/>
      <c r="C4" s="10"/>
      <c r="D4" s="10"/>
      <c r="E4" s="10"/>
      <c r="G4" s="182" t="s">
        <v>688</v>
      </c>
      <c r="H4" s="182"/>
      <c r="I4" s="182"/>
      <c r="J4" s="9">
        <v>4</v>
      </c>
      <c r="K4" s="10" t="s">
        <v>689</v>
      </c>
      <c r="L4" s="10"/>
      <c r="M4" s="10"/>
      <c r="N4" s="10"/>
      <c r="O4" s="10"/>
      <c r="P4" s="10"/>
      <c r="Q4" s="8">
        <v>1</v>
      </c>
      <c r="S4" s="6"/>
      <c r="AG4" s="184"/>
      <c r="AH4" s="180"/>
    </row>
    <row r="5" spans="1:42" s="10" customFormat="1" ht="15" customHeight="1" x14ac:dyDescent="0.2">
      <c r="A5" s="10" t="s">
        <v>690</v>
      </c>
      <c r="B5" s="183" t="s">
        <v>682</v>
      </c>
      <c r="C5" s="183"/>
      <c r="D5" s="183"/>
      <c r="E5" s="183"/>
      <c r="F5" s="183"/>
      <c r="G5" s="183"/>
      <c r="H5" s="183" t="s">
        <v>713</v>
      </c>
      <c r="I5" s="183"/>
      <c r="J5" s="183"/>
      <c r="K5" s="183"/>
      <c r="L5" s="183"/>
      <c r="M5" s="183"/>
      <c r="N5" s="183"/>
      <c r="O5" s="183"/>
      <c r="P5" s="10" t="s">
        <v>691</v>
      </c>
      <c r="Q5" s="8">
        <v>1</v>
      </c>
      <c r="R5" s="10" t="s">
        <v>690</v>
      </c>
      <c r="S5" s="2"/>
      <c r="U5" s="2"/>
      <c r="V5" s="2"/>
      <c r="W5" s="2"/>
      <c r="Y5" s="9">
        <v>1</v>
      </c>
      <c r="Z5" s="9">
        <v>2</v>
      </c>
      <c r="AA5" s="9">
        <v>3</v>
      </c>
      <c r="AB5" s="9">
        <v>4</v>
      </c>
      <c r="AC5" s="9" t="s">
        <v>692</v>
      </c>
      <c r="AF5" s="11"/>
      <c r="AG5" s="184"/>
      <c r="AH5" s="181"/>
    </row>
    <row r="6" spans="1:42" s="10" customFormat="1" ht="15" customHeight="1" x14ac:dyDescent="0.2">
      <c r="A6" s="10">
        <f t="shared" ref="A6:A69" si="0">IF(LEFT(P6,1)="D","",R6)</f>
        <v>1</v>
      </c>
      <c r="B6" s="173" t="str">
        <f ca="1">IFERROR(VLOOKUP(AG6,INDIRECT($U$1),2,0),"")</f>
        <v>Ed Coutts</v>
      </c>
      <c r="C6" s="173"/>
      <c r="D6" s="173"/>
      <c r="E6" s="173"/>
      <c r="F6" s="173"/>
      <c r="G6" s="173"/>
      <c r="H6" s="177" t="str">
        <f ca="1">IFERROR(VLOOKUP(AG6,INDIRECT($U$1),3,0),"")</f>
        <v>The Judd School, Tonbridge, Kent</v>
      </c>
      <c r="I6" s="177"/>
      <c r="J6" s="177"/>
      <c r="K6" s="177"/>
      <c r="L6" s="177"/>
      <c r="M6" s="177"/>
      <c r="N6" s="177"/>
      <c r="O6" s="177"/>
      <c r="P6" s="13">
        <f t="shared" ref="P6:P69" si="1">IF(AH6="",0,IF(LEFT(AH6,1)="D",AH6,(INT(AH6)*60+(AH6-INT(AH6))*100)/86400))</f>
        <v>1.1006944444444444E-2</v>
      </c>
      <c r="Q6" s="8">
        <f>IF(AG6="","",1)</f>
        <v>1</v>
      </c>
      <c r="R6" s="22">
        <v>1</v>
      </c>
      <c r="S6" s="14">
        <f ca="1">IF(LEFT(AG6,1)="G","",IF(LEFT(P6,1)="D","",IF(H6="","",COUNTIF($T$6:T6,T6))))</f>
        <v>1</v>
      </c>
      <c r="T6" s="14" t="str">
        <f t="shared" ref="T6:T69" ca="1" si="2">IF(LEFT(AG6,1)="G","",IF(LEFT(P6,1)="D","",H6))</f>
        <v>The Judd School, Tonbridge, Kent</v>
      </c>
      <c r="U6" s="15" t="str">
        <f ca="1">CONCATENATE(T6,S6)</f>
        <v>The Judd School, Tonbridge, Kent1</v>
      </c>
      <c r="V6" s="14">
        <f t="shared" ref="V6:V69" si="3">A6</f>
        <v>1</v>
      </c>
      <c r="W6" s="14" t="str">
        <f ca="1">IF($AF6="","",RANK($AF6,$AF$6:$AF$255,1))</f>
        <v/>
      </c>
      <c r="X6" s="14" t="str">
        <f>IF(Home!J6=0,"",Home!J6)</f>
        <v>Bennett Memorial Diocesan School, Tunbridge Wells, Kent</v>
      </c>
      <c r="Y6" s="16" t="str">
        <f t="shared" ref="Y6:AB25" ca="1" si="4">IFERROR(VLOOKUP(CONCATENATE($X6,Y$5),$U$6:$V$255,2,0),"")</f>
        <v/>
      </c>
      <c r="Z6" s="16" t="str">
        <f t="shared" ca="1" si="4"/>
        <v/>
      </c>
      <c r="AA6" s="16" t="str">
        <f t="shared" ca="1" si="4"/>
        <v/>
      </c>
      <c r="AB6" s="16" t="str">
        <f t="shared" ca="1" si="4"/>
        <v/>
      </c>
      <c r="AC6" s="16" t="str">
        <f t="shared" ref="AC6:AC69" ca="1" si="5">IF(AB6="","",SUM(Y6:AB6))</f>
        <v/>
      </c>
      <c r="AD6" s="14" t="str">
        <f ca="1">IF($AC6="","",RANK($AC6,$AC$6:$AC$255,1))</f>
        <v/>
      </c>
      <c r="AE6" s="17" t="str">
        <f ca="1">IF($Y6="","",RANK($Y6,$Y$6:$Y$255,1)/100)</f>
        <v/>
      </c>
      <c r="AF6" s="18" t="str">
        <f ca="1">IF(AD6="","",AD6+AE6)</f>
        <v/>
      </c>
      <c r="AG6" s="12">
        <v>157</v>
      </c>
      <c r="AH6" s="19">
        <v>15.51</v>
      </c>
      <c r="AI6" s="178" t="s">
        <v>693</v>
      </c>
      <c r="AJ6" s="179"/>
      <c r="AK6" s="179"/>
      <c r="AL6" s="179"/>
      <c r="AM6" s="179"/>
      <c r="AN6" s="179"/>
      <c r="AO6" s="179"/>
      <c r="AP6" s="179"/>
    </row>
    <row r="7" spans="1:42" s="10" customFormat="1" ht="15" customHeight="1" x14ac:dyDescent="0.2">
      <c r="A7" s="10">
        <f t="shared" si="0"/>
        <v>2</v>
      </c>
      <c r="B7" s="173" t="str">
        <f t="shared" ref="B7:B70" ca="1" si="6">IFERROR(VLOOKUP(AG7,INDIRECT($U$1),2,0),"")</f>
        <v xml:space="preserve">Jake Brislane </v>
      </c>
      <c r="C7" s="173"/>
      <c r="D7" s="173"/>
      <c r="E7" s="173"/>
      <c r="F7" s="173"/>
      <c r="G7" s="173"/>
      <c r="H7" s="177" t="str">
        <f t="shared" ref="H7:H70" ca="1" si="7">IFERROR(VLOOKUP(AG7,INDIRECT($U$1),3,0),"")</f>
        <v>Sevenoaks School, Sevenoaks, Kent</v>
      </c>
      <c r="I7" s="177"/>
      <c r="J7" s="177"/>
      <c r="K7" s="177"/>
      <c r="L7" s="177"/>
      <c r="M7" s="177"/>
      <c r="N7" s="177"/>
      <c r="O7" s="177"/>
      <c r="P7" s="13">
        <f t="shared" si="1"/>
        <v>1.1111111111111112E-2</v>
      </c>
      <c r="Q7" s="8">
        <f t="shared" ref="Q7:Q70" si="8">IF(AG7="","",1)</f>
        <v>1</v>
      </c>
      <c r="R7" s="22">
        <v>2</v>
      </c>
      <c r="S7" s="14">
        <f ca="1">IF(LEFT(AG7,1)="G","",IF(LEFT(P7,1)="D","",IF(H7="","",COUNTIF($T$6:T7,T7))))</f>
        <v>1</v>
      </c>
      <c r="T7" s="14" t="str">
        <f t="shared" ca="1" si="2"/>
        <v>Sevenoaks School, Sevenoaks, Kent</v>
      </c>
      <c r="U7" s="15" t="str">
        <f t="shared" ref="U7:U70" ca="1" si="9">CONCATENATE(T7,S7)</f>
        <v>Sevenoaks School, Sevenoaks, Kent1</v>
      </c>
      <c r="V7" s="14">
        <f t="shared" si="3"/>
        <v>2</v>
      </c>
      <c r="W7" s="14" t="str">
        <f t="shared" ref="W7:W70" ca="1" si="10">IF($AF7="","",RANK($AF7,$AF$6:$AF$255,1))</f>
        <v/>
      </c>
      <c r="X7" s="14" t="str">
        <f>IF(Home!J7=0,"",Home!J7)</f>
        <v>Bromley High School, Bromley, Kent</v>
      </c>
      <c r="Y7" s="16" t="str">
        <f t="shared" ca="1" si="4"/>
        <v/>
      </c>
      <c r="Z7" s="16" t="str">
        <f t="shared" ca="1" si="4"/>
        <v/>
      </c>
      <c r="AA7" s="16" t="str">
        <f t="shared" ca="1" si="4"/>
        <v/>
      </c>
      <c r="AB7" s="16" t="str">
        <f t="shared" ca="1" si="4"/>
        <v/>
      </c>
      <c r="AC7" s="16" t="str">
        <f t="shared" ca="1" si="5"/>
        <v/>
      </c>
      <c r="AD7" s="14" t="str">
        <f t="shared" ref="AD7:AD70" ca="1" si="11">IF($AC7="","",RANK($AC7,$AC$6:$AC$255,1))</f>
        <v/>
      </c>
      <c r="AE7" s="17" t="str">
        <f t="shared" ref="AE7:AE70" ca="1" si="12">IF($Y7="","",RANK($Y7,$Y$6:$Y$255,1)/100)</f>
        <v/>
      </c>
      <c r="AF7" s="18" t="str">
        <f t="shared" ref="AF7:AF28" ca="1" si="13">IF(AD7="","",AD7+AE7)</f>
        <v/>
      </c>
      <c r="AG7" s="12">
        <v>145</v>
      </c>
      <c r="AH7" s="19">
        <v>16</v>
      </c>
      <c r="AI7" s="178"/>
      <c r="AJ7" s="179"/>
      <c r="AK7" s="179"/>
      <c r="AL7" s="179"/>
      <c r="AM7" s="179"/>
      <c r="AN7" s="179"/>
      <c r="AO7" s="179"/>
      <c r="AP7" s="179"/>
    </row>
    <row r="8" spans="1:42" s="10" customFormat="1" ht="15" customHeight="1" x14ac:dyDescent="0.2">
      <c r="A8" s="10">
        <f t="shared" si="0"/>
        <v>3</v>
      </c>
      <c r="B8" s="173" t="str">
        <f t="shared" ca="1" si="6"/>
        <v>Noah Paterson</v>
      </c>
      <c r="C8" s="173"/>
      <c r="D8" s="173"/>
      <c r="E8" s="173"/>
      <c r="F8" s="173"/>
      <c r="G8" s="173"/>
      <c r="H8" s="177" t="str">
        <f t="shared" ca="1" si="7"/>
        <v>Dover Grammar School for Boys, Dover, Kent</v>
      </c>
      <c r="I8" s="177"/>
      <c r="J8" s="177"/>
      <c r="K8" s="177"/>
      <c r="L8" s="177"/>
      <c r="M8" s="177"/>
      <c r="N8" s="177"/>
      <c r="O8" s="177"/>
      <c r="P8" s="13">
        <f t="shared" si="1"/>
        <v>1.1122685185185187E-2</v>
      </c>
      <c r="Q8" s="8">
        <f t="shared" si="8"/>
        <v>1</v>
      </c>
      <c r="R8" s="22">
        <v>3</v>
      </c>
      <c r="S8" s="14">
        <f ca="1">IF(LEFT(AG8,1)="G","",IF(LEFT(P8,1)="D","",IF(H8="","",COUNTIF($T$6:T8,T8))))</f>
        <v>1</v>
      </c>
      <c r="T8" s="14" t="str">
        <f t="shared" ca="1" si="2"/>
        <v>Dover Grammar School for Boys, Dover, Kent</v>
      </c>
      <c r="U8" s="15" t="str">
        <f t="shared" ca="1" si="9"/>
        <v>Dover Grammar School for Boys, Dover, Kent1</v>
      </c>
      <c r="V8" s="14">
        <f t="shared" si="3"/>
        <v>3</v>
      </c>
      <c r="W8" s="14" t="str">
        <f t="shared" ca="1" si="10"/>
        <v/>
      </c>
      <c r="X8" s="14" t="str">
        <f>IF(Home!J8=0,"",Home!J8)</f>
        <v>Bullers Wood School, Chislehurst, Kent</v>
      </c>
      <c r="Y8" s="16" t="str">
        <f t="shared" ca="1" si="4"/>
        <v/>
      </c>
      <c r="Z8" s="16" t="str">
        <f t="shared" ca="1" si="4"/>
        <v/>
      </c>
      <c r="AA8" s="16" t="str">
        <f t="shared" ca="1" si="4"/>
        <v/>
      </c>
      <c r="AB8" s="16" t="str">
        <f t="shared" ca="1" si="4"/>
        <v/>
      </c>
      <c r="AC8" s="16" t="str">
        <f t="shared" ca="1" si="5"/>
        <v/>
      </c>
      <c r="AD8" s="14" t="str">
        <f t="shared" ca="1" si="11"/>
        <v/>
      </c>
      <c r="AE8" s="17" t="str">
        <f ca="1">IF($Y8="","",RANK($Y8,$Y$6:$Y$255,1)/100)</f>
        <v/>
      </c>
      <c r="AF8" s="18" t="str">
        <f ca="1">IF(AD8="","",AD8+AE8)</f>
        <v/>
      </c>
      <c r="AG8" s="12">
        <v>85</v>
      </c>
      <c r="AH8" s="19">
        <v>16.010000000000002</v>
      </c>
    </row>
    <row r="9" spans="1:42" s="10" customFormat="1" ht="15" customHeight="1" x14ac:dyDescent="0.2">
      <c r="A9" s="10">
        <f t="shared" si="0"/>
        <v>4</v>
      </c>
      <c r="B9" s="173" t="str">
        <f t="shared" ca="1" si="6"/>
        <v>George Hopkins</v>
      </c>
      <c r="C9" s="173"/>
      <c r="D9" s="173"/>
      <c r="E9" s="173"/>
      <c r="F9" s="173"/>
      <c r="G9" s="173"/>
      <c r="H9" s="177" t="str">
        <f t="shared" ca="1" si="7"/>
        <v>The Judd School, Tonbridge, Kent</v>
      </c>
      <c r="I9" s="177"/>
      <c r="J9" s="177"/>
      <c r="K9" s="177"/>
      <c r="L9" s="177"/>
      <c r="M9" s="177"/>
      <c r="N9" s="177"/>
      <c r="O9" s="177"/>
      <c r="P9" s="13">
        <f t="shared" si="1"/>
        <v>1.1550925925925925E-2</v>
      </c>
      <c r="Q9" s="8">
        <f t="shared" si="8"/>
        <v>1</v>
      </c>
      <c r="R9" s="22">
        <v>4</v>
      </c>
      <c r="S9" s="14">
        <f ca="1">IF(LEFT(AG9,1)="G","",IF(LEFT(P9,1)="D","",IF(H9="","",COUNTIF($T$6:T9,T9))))</f>
        <v>2</v>
      </c>
      <c r="T9" s="14" t="str">
        <f t="shared" ca="1" si="2"/>
        <v>The Judd School, Tonbridge, Kent</v>
      </c>
      <c r="U9" s="15" t="str">
        <f t="shared" ca="1" si="9"/>
        <v>The Judd School, Tonbridge, Kent2</v>
      </c>
      <c r="V9" s="14">
        <f t="shared" si="3"/>
        <v>4</v>
      </c>
      <c r="W9" s="14" t="str">
        <f t="shared" ca="1" si="10"/>
        <v/>
      </c>
      <c r="X9" s="14" t="str">
        <f>IF(Home!J9=0,"",Home!J9)</f>
        <v>Chislehurst and Sidcup Grammar School, Sidcup, Kent</v>
      </c>
      <c r="Y9" s="16" t="str">
        <f t="shared" ca="1" si="4"/>
        <v/>
      </c>
      <c r="Z9" s="16" t="str">
        <f t="shared" ca="1" si="4"/>
        <v/>
      </c>
      <c r="AA9" s="16" t="str">
        <f t="shared" ca="1" si="4"/>
        <v/>
      </c>
      <c r="AB9" s="16" t="str">
        <f t="shared" ca="1" si="4"/>
        <v/>
      </c>
      <c r="AC9" s="16" t="str">
        <f t="shared" ca="1" si="5"/>
        <v/>
      </c>
      <c r="AD9" s="14" t="str">
        <f t="shared" ca="1" si="11"/>
        <v/>
      </c>
      <c r="AE9" s="17" t="str">
        <f t="shared" ca="1" si="12"/>
        <v/>
      </c>
      <c r="AF9" s="18" t="str">
        <f t="shared" ca="1" si="13"/>
        <v/>
      </c>
      <c r="AG9" s="12">
        <v>160</v>
      </c>
      <c r="AH9" s="19">
        <v>16.38</v>
      </c>
    </row>
    <row r="10" spans="1:42" s="10" customFormat="1" ht="15" customHeight="1" x14ac:dyDescent="0.2">
      <c r="A10" s="10">
        <f t="shared" si="0"/>
        <v>5</v>
      </c>
      <c r="B10" s="173" t="str">
        <f t="shared" ca="1" si="6"/>
        <v>Huxley Crush</v>
      </c>
      <c r="C10" s="173"/>
      <c r="D10" s="173"/>
      <c r="E10" s="173"/>
      <c r="F10" s="173"/>
      <c r="G10" s="173"/>
      <c r="H10" s="177" t="str">
        <f t="shared" ca="1" si="7"/>
        <v>The Judd School, Tonbridge, Kent</v>
      </c>
      <c r="I10" s="177"/>
      <c r="J10" s="177"/>
      <c r="K10" s="177"/>
      <c r="L10" s="177"/>
      <c r="M10" s="177"/>
      <c r="N10" s="177"/>
      <c r="O10" s="177"/>
      <c r="P10" s="13">
        <f t="shared" si="1"/>
        <v>1.15625E-2</v>
      </c>
      <c r="Q10" s="8">
        <f t="shared" si="8"/>
        <v>1</v>
      </c>
      <c r="R10" s="22">
        <v>5</v>
      </c>
      <c r="S10" s="14">
        <f ca="1">IF(LEFT(AG10,1)="G","",IF(LEFT(P10,1)="D","",IF(H10="","",COUNTIF($T$6:T10,T10))))</f>
        <v>3</v>
      </c>
      <c r="T10" s="14" t="str">
        <f t="shared" ca="1" si="2"/>
        <v>The Judd School, Tonbridge, Kent</v>
      </c>
      <c r="U10" s="15" t="str">
        <f t="shared" ca="1" si="9"/>
        <v>The Judd School, Tonbridge, Kent3</v>
      </c>
      <c r="V10" s="14">
        <f t="shared" si="3"/>
        <v>5</v>
      </c>
      <c r="W10" s="14">
        <f t="shared" ca="1" si="10"/>
        <v>5</v>
      </c>
      <c r="X10" s="14" t="str">
        <f>IF(Home!J10=0,"",Home!J10)</f>
        <v>Cranbrook School, Cranbrook, Kent</v>
      </c>
      <c r="Y10" s="16">
        <f t="shared" ca="1" si="4"/>
        <v>10</v>
      </c>
      <c r="Z10" s="16">
        <f t="shared" ca="1" si="4"/>
        <v>22</v>
      </c>
      <c r="AA10" s="16">
        <f t="shared" ca="1" si="4"/>
        <v>26</v>
      </c>
      <c r="AB10" s="16">
        <f t="shared" ca="1" si="4"/>
        <v>27</v>
      </c>
      <c r="AC10" s="16">
        <f t="shared" ca="1" si="5"/>
        <v>85</v>
      </c>
      <c r="AD10" s="14">
        <f t="shared" ca="1" si="11"/>
        <v>5</v>
      </c>
      <c r="AE10" s="17">
        <f t="shared" ca="1" si="12"/>
        <v>0.04</v>
      </c>
      <c r="AF10" s="18">
        <f t="shared" ca="1" si="13"/>
        <v>5.04</v>
      </c>
      <c r="AG10" s="12">
        <v>159</v>
      </c>
      <c r="AH10" s="19">
        <v>16.39</v>
      </c>
    </row>
    <row r="11" spans="1:42" s="10" customFormat="1" ht="15" customHeight="1" x14ac:dyDescent="0.2">
      <c r="A11" s="10">
        <f t="shared" si="0"/>
        <v>6</v>
      </c>
      <c r="B11" s="173" t="str">
        <f t="shared" ca="1" si="6"/>
        <v>Jamie Macdonald</v>
      </c>
      <c r="C11" s="173"/>
      <c r="D11" s="173"/>
      <c r="E11" s="173"/>
      <c r="F11" s="173"/>
      <c r="G11" s="173"/>
      <c r="H11" s="177" t="str">
        <f ca="1">IFERROR(VLOOKUP(AG11,INDIRECT($U$1),3,0),"")</f>
        <v>The Judd School, Tonbridge, Kent</v>
      </c>
      <c r="I11" s="177"/>
      <c r="J11" s="177"/>
      <c r="K11" s="177"/>
      <c r="L11" s="177"/>
      <c r="M11" s="177"/>
      <c r="N11" s="177"/>
      <c r="O11" s="177"/>
      <c r="P11" s="13">
        <f t="shared" si="1"/>
        <v>1.1655092592592592E-2</v>
      </c>
      <c r="Q11" s="8">
        <f t="shared" si="8"/>
        <v>1</v>
      </c>
      <c r="R11" s="22">
        <v>6</v>
      </c>
      <c r="S11" s="14">
        <f ca="1">IF(LEFT(AG11,1)="G","",IF(LEFT(P11,1)="D","",IF(H11="","",COUNTIF($T$6:T11,T11))))</f>
        <v>4</v>
      </c>
      <c r="T11" s="14" t="str">
        <f t="shared" ca="1" si="2"/>
        <v>The Judd School, Tonbridge, Kent</v>
      </c>
      <c r="U11" s="15" t="str">
        <f t="shared" ca="1" si="9"/>
        <v>The Judd School, Tonbridge, Kent4</v>
      </c>
      <c r="V11" s="14">
        <f t="shared" si="3"/>
        <v>6</v>
      </c>
      <c r="W11" s="14" t="str">
        <f t="shared" ca="1" si="10"/>
        <v/>
      </c>
      <c r="X11" s="14" t="str">
        <f>IF(Home!J11=0,"",Home!J11)</f>
        <v>Darrick Wood School, Orpington, Kent</v>
      </c>
      <c r="Y11" s="16" t="str">
        <f t="shared" ca="1" si="4"/>
        <v/>
      </c>
      <c r="Z11" s="16" t="str">
        <f t="shared" ca="1" si="4"/>
        <v/>
      </c>
      <c r="AA11" s="16" t="str">
        <f t="shared" ca="1" si="4"/>
        <v/>
      </c>
      <c r="AB11" s="16" t="str">
        <f t="shared" ca="1" si="4"/>
        <v/>
      </c>
      <c r="AC11" s="16" t="str">
        <f t="shared" ca="1" si="5"/>
        <v/>
      </c>
      <c r="AD11" s="14" t="str">
        <f t="shared" ca="1" si="11"/>
        <v/>
      </c>
      <c r="AE11" s="17" t="str">
        <f t="shared" ca="1" si="12"/>
        <v/>
      </c>
      <c r="AF11" s="18" t="str">
        <f t="shared" ca="1" si="13"/>
        <v/>
      </c>
      <c r="AG11" s="12">
        <v>158</v>
      </c>
      <c r="AH11" s="19">
        <v>16.47</v>
      </c>
    </row>
    <row r="12" spans="1:42" s="10" customFormat="1" ht="15" customHeight="1" x14ac:dyDescent="0.2">
      <c r="A12" s="10">
        <f t="shared" si="0"/>
        <v>7</v>
      </c>
      <c r="B12" s="173" t="str">
        <f t="shared" ca="1" si="6"/>
        <v>Tom Claridge</v>
      </c>
      <c r="C12" s="173"/>
      <c r="D12" s="173"/>
      <c r="E12" s="173"/>
      <c r="F12" s="173"/>
      <c r="G12" s="173"/>
      <c r="H12" s="177" t="str">
        <f t="shared" ca="1" si="7"/>
        <v>The Judd School, Tonbridge, Kent</v>
      </c>
      <c r="I12" s="177"/>
      <c r="J12" s="177"/>
      <c r="K12" s="177"/>
      <c r="L12" s="177"/>
      <c r="M12" s="177"/>
      <c r="N12" s="177"/>
      <c r="O12" s="177"/>
      <c r="P12" s="13">
        <f t="shared" si="1"/>
        <v>1.1759259259259257E-2</v>
      </c>
      <c r="Q12" s="8">
        <f t="shared" si="8"/>
        <v>1</v>
      </c>
      <c r="R12" s="22">
        <v>7</v>
      </c>
      <c r="S12" s="14">
        <f ca="1">IF(LEFT(AG12,1)="G","",IF(LEFT(P12,1)="D","",IF(H12="","",COUNTIF($T$6:T12,T12))))</f>
        <v>5</v>
      </c>
      <c r="T12" s="14" t="str">
        <f t="shared" ca="1" si="2"/>
        <v>The Judd School, Tonbridge, Kent</v>
      </c>
      <c r="U12" s="15" t="str">
        <f t="shared" ca="1" si="9"/>
        <v>The Judd School, Tonbridge, Kent5</v>
      </c>
      <c r="V12" s="14">
        <f t="shared" si="3"/>
        <v>7</v>
      </c>
      <c r="W12" s="14" t="str">
        <f t="shared" ca="1" si="10"/>
        <v/>
      </c>
      <c r="X12" s="14" t="str">
        <f>IF(Home!J12=0,"",Home!J12)</f>
        <v>Dartford Grammar School, Dartford, Kent</v>
      </c>
      <c r="Y12" s="16" t="str">
        <f t="shared" ca="1" si="4"/>
        <v/>
      </c>
      <c r="Z12" s="16" t="str">
        <f t="shared" ca="1" si="4"/>
        <v/>
      </c>
      <c r="AA12" s="16" t="str">
        <f t="shared" ca="1" si="4"/>
        <v/>
      </c>
      <c r="AB12" s="16" t="str">
        <f t="shared" ca="1" si="4"/>
        <v/>
      </c>
      <c r="AC12" s="16" t="str">
        <f t="shared" ca="1" si="5"/>
        <v/>
      </c>
      <c r="AD12" s="14" t="str">
        <f t="shared" ca="1" si="11"/>
        <v/>
      </c>
      <c r="AE12" s="17" t="str">
        <f t="shared" ca="1" si="12"/>
        <v/>
      </c>
      <c r="AF12" s="18" t="str">
        <f t="shared" ca="1" si="13"/>
        <v/>
      </c>
      <c r="AG12" s="12">
        <v>161</v>
      </c>
      <c r="AH12" s="19">
        <v>16.559999999999999</v>
      </c>
    </row>
    <row r="13" spans="1:42" s="10" customFormat="1" ht="15" customHeight="1" x14ac:dyDescent="0.2">
      <c r="A13" s="10">
        <f t="shared" si="0"/>
        <v>8</v>
      </c>
      <c r="B13" s="173" t="str">
        <f t="shared" ca="1" si="6"/>
        <v>Jack Sharpe</v>
      </c>
      <c r="C13" s="173"/>
      <c r="D13" s="173"/>
      <c r="E13" s="173"/>
      <c r="F13" s="173"/>
      <c r="G13" s="173"/>
      <c r="H13" s="177" t="str">
        <f t="shared" ca="1" si="7"/>
        <v>The Judd School, Tonbridge, Kent</v>
      </c>
      <c r="I13" s="177"/>
      <c r="J13" s="177"/>
      <c r="K13" s="177"/>
      <c r="L13" s="177"/>
      <c r="M13" s="177"/>
      <c r="N13" s="177"/>
      <c r="O13" s="177"/>
      <c r="P13" s="13">
        <f t="shared" si="1"/>
        <v>1.1990740740740741E-2</v>
      </c>
      <c r="Q13" s="8">
        <f t="shared" si="8"/>
        <v>1</v>
      </c>
      <c r="R13" s="22">
        <v>8</v>
      </c>
      <c r="S13" s="14">
        <f ca="1">IF(LEFT(AG13,1)="G","",IF(LEFT(P13,1)="D","",IF(H13="","",COUNTIF($T$6:T13,T13))))</f>
        <v>6</v>
      </c>
      <c r="T13" s="14" t="str">
        <f t="shared" ca="1" si="2"/>
        <v>The Judd School, Tonbridge, Kent</v>
      </c>
      <c r="U13" s="15" t="str">
        <f t="shared" ca="1" si="9"/>
        <v>The Judd School, Tonbridge, Kent6</v>
      </c>
      <c r="V13" s="14">
        <f t="shared" si="3"/>
        <v>8</v>
      </c>
      <c r="W13" s="14">
        <f t="shared" ca="1" si="10"/>
        <v>3</v>
      </c>
      <c r="X13" s="14" t="str">
        <f>IF(Home!J13=0,"",Home!J13)</f>
        <v>Dover Grammar School for Boys, Dover, Kent</v>
      </c>
      <c r="Y13" s="16">
        <f t="shared" ca="1" si="4"/>
        <v>3</v>
      </c>
      <c r="Z13" s="16">
        <f t="shared" ca="1" si="4"/>
        <v>14</v>
      </c>
      <c r="AA13" s="16">
        <f t="shared" ca="1" si="4"/>
        <v>17</v>
      </c>
      <c r="AB13" s="16">
        <f t="shared" ca="1" si="4"/>
        <v>18</v>
      </c>
      <c r="AC13" s="16">
        <f t="shared" ca="1" si="5"/>
        <v>52</v>
      </c>
      <c r="AD13" s="14">
        <f t="shared" ca="1" si="11"/>
        <v>3</v>
      </c>
      <c r="AE13" s="17">
        <f t="shared" ca="1" si="12"/>
        <v>0.03</v>
      </c>
      <c r="AF13" s="18">
        <f t="shared" ca="1" si="13"/>
        <v>3.03</v>
      </c>
      <c r="AG13" s="12">
        <v>162</v>
      </c>
      <c r="AH13" s="19">
        <v>17.16</v>
      </c>
    </row>
    <row r="14" spans="1:42" s="10" customFormat="1" ht="15" customHeight="1" x14ac:dyDescent="0.2">
      <c r="A14" s="10">
        <f t="shared" si="0"/>
        <v>9</v>
      </c>
      <c r="B14" s="173" t="str">
        <f t="shared" ca="1" si="6"/>
        <v>Max Malkinson</v>
      </c>
      <c r="C14" s="173"/>
      <c r="D14" s="173"/>
      <c r="E14" s="173"/>
      <c r="F14" s="173"/>
      <c r="G14" s="173"/>
      <c r="H14" s="177" t="str">
        <f t="shared" ca="1" si="7"/>
        <v>Sevenoaks School, Sevenoaks, Kent</v>
      </c>
      <c r="I14" s="177"/>
      <c r="J14" s="177"/>
      <c r="K14" s="177"/>
      <c r="L14" s="177"/>
      <c r="M14" s="177"/>
      <c r="N14" s="177"/>
      <c r="O14" s="177"/>
      <c r="P14" s="13">
        <f t="shared" si="1"/>
        <v>1.2083333333333331E-2</v>
      </c>
      <c r="Q14" s="8">
        <f t="shared" si="8"/>
        <v>1</v>
      </c>
      <c r="R14" s="22">
        <v>9</v>
      </c>
      <c r="S14" s="14">
        <f ca="1">IF(LEFT(AG14,1)="G","",IF(LEFT(P14,1)="D","",IF(H14="","",COUNTIF($T$6:T14,T14))))</f>
        <v>2</v>
      </c>
      <c r="T14" s="14" t="str">
        <f t="shared" ca="1" si="2"/>
        <v>Sevenoaks School, Sevenoaks, Kent</v>
      </c>
      <c r="U14" s="15" t="str">
        <f t="shared" ca="1" si="9"/>
        <v>Sevenoaks School, Sevenoaks, Kent2</v>
      </c>
      <c r="V14" s="14">
        <f t="shared" si="3"/>
        <v>9</v>
      </c>
      <c r="W14" s="14" t="str">
        <f t="shared" ca="1" si="10"/>
        <v/>
      </c>
      <c r="X14" s="14" t="str">
        <f>IF(Home!J14=0,"",Home!J14)</f>
        <v>Kent College (Canterbury), Canterbury, Kent</v>
      </c>
      <c r="Y14" s="16" t="str">
        <f t="shared" ca="1" si="4"/>
        <v/>
      </c>
      <c r="Z14" s="16" t="str">
        <f t="shared" ca="1" si="4"/>
        <v/>
      </c>
      <c r="AA14" s="16" t="str">
        <f t="shared" ca="1" si="4"/>
        <v/>
      </c>
      <c r="AB14" s="16" t="str">
        <f t="shared" ca="1" si="4"/>
        <v/>
      </c>
      <c r="AC14" s="16" t="str">
        <f t="shared" ca="1" si="5"/>
        <v/>
      </c>
      <c r="AD14" s="14" t="str">
        <f t="shared" ca="1" si="11"/>
        <v/>
      </c>
      <c r="AE14" s="17" t="str">
        <f t="shared" ca="1" si="12"/>
        <v/>
      </c>
      <c r="AF14" s="18" t="str">
        <f t="shared" ca="1" si="13"/>
        <v/>
      </c>
      <c r="AG14" s="12">
        <v>148</v>
      </c>
      <c r="AH14" s="19">
        <v>17.239999999999998</v>
      </c>
    </row>
    <row r="15" spans="1:42" s="10" customFormat="1" ht="15" customHeight="1" x14ac:dyDescent="0.2">
      <c r="A15" s="10">
        <f t="shared" si="0"/>
        <v>10</v>
      </c>
      <c r="B15" s="173" t="str">
        <f t="shared" ca="1" si="6"/>
        <v>Charlie Ellison</v>
      </c>
      <c r="C15" s="173"/>
      <c r="D15" s="173"/>
      <c r="E15" s="173"/>
      <c r="F15" s="173"/>
      <c r="G15" s="173"/>
      <c r="H15" s="177" t="str">
        <f t="shared" ca="1" si="7"/>
        <v>Cranbrook School, Cranbrook, Kent</v>
      </c>
      <c r="I15" s="177"/>
      <c r="J15" s="177"/>
      <c r="K15" s="177"/>
      <c r="L15" s="177"/>
      <c r="M15" s="177"/>
      <c r="N15" s="177"/>
      <c r="O15" s="177"/>
      <c r="P15" s="13">
        <f t="shared" si="1"/>
        <v>1.2129629629629629E-2</v>
      </c>
      <c r="Q15" s="8">
        <f t="shared" si="8"/>
        <v>1</v>
      </c>
      <c r="R15" s="22">
        <v>10</v>
      </c>
      <c r="S15" s="14">
        <f ca="1">IF(LEFT(AG15,1)="G","",IF(LEFT(P15,1)="D","",IF(H15="","",COUNTIF($T$6:T15,T15))))</f>
        <v>1</v>
      </c>
      <c r="T15" s="14" t="str">
        <f t="shared" ca="1" si="2"/>
        <v>Cranbrook School, Cranbrook, Kent</v>
      </c>
      <c r="U15" s="15" t="str">
        <f t="shared" ca="1" si="9"/>
        <v>Cranbrook School, Cranbrook, Kent1</v>
      </c>
      <c r="V15" s="14">
        <f t="shared" si="3"/>
        <v>10</v>
      </c>
      <c r="W15" s="14" t="str">
        <f t="shared" ca="1" si="10"/>
        <v/>
      </c>
      <c r="X15" s="14" t="str">
        <f>IF(Home!J15=0,"",Home!J15)</f>
        <v>Kent College Pembury, Pembury, Kent</v>
      </c>
      <c r="Y15" s="16" t="str">
        <f t="shared" ca="1" si="4"/>
        <v/>
      </c>
      <c r="Z15" s="16" t="str">
        <f t="shared" ca="1" si="4"/>
        <v/>
      </c>
      <c r="AA15" s="16" t="str">
        <f t="shared" ca="1" si="4"/>
        <v/>
      </c>
      <c r="AB15" s="16" t="str">
        <f t="shared" ca="1" si="4"/>
        <v/>
      </c>
      <c r="AC15" s="16" t="str">
        <f t="shared" ca="1" si="5"/>
        <v/>
      </c>
      <c r="AD15" s="14" t="str">
        <f t="shared" ca="1" si="11"/>
        <v/>
      </c>
      <c r="AE15" s="17" t="str">
        <f t="shared" ca="1" si="12"/>
        <v/>
      </c>
      <c r="AF15" s="18" t="str">
        <f t="shared" ca="1" si="13"/>
        <v/>
      </c>
      <c r="AG15" s="12">
        <v>50</v>
      </c>
      <c r="AH15" s="19">
        <v>17.28</v>
      </c>
    </row>
    <row r="16" spans="1:42" s="10" customFormat="1" ht="15" customHeight="1" x14ac:dyDescent="0.2">
      <c r="A16" s="10">
        <f t="shared" si="0"/>
        <v>11</v>
      </c>
      <c r="B16" s="173" t="str">
        <f t="shared" ca="1" si="6"/>
        <v>Daniel Hadden</v>
      </c>
      <c r="C16" s="173"/>
      <c r="D16" s="173"/>
      <c r="E16" s="173"/>
      <c r="F16" s="173"/>
      <c r="G16" s="173"/>
      <c r="H16" s="177" t="str">
        <f t="shared" ca="1" si="7"/>
        <v>Sevenoaks School, Sevenoaks, Kent</v>
      </c>
      <c r="I16" s="177"/>
      <c r="J16" s="177"/>
      <c r="K16" s="177"/>
      <c r="L16" s="177"/>
      <c r="M16" s="177"/>
      <c r="N16" s="177"/>
      <c r="O16" s="177"/>
      <c r="P16" s="13">
        <f t="shared" si="1"/>
        <v>1.2210648148148151E-2</v>
      </c>
      <c r="Q16" s="8">
        <f t="shared" si="8"/>
        <v>1</v>
      </c>
      <c r="R16" s="22">
        <v>11</v>
      </c>
      <c r="S16" s="14">
        <f ca="1">IF(LEFT(AG16,1)="G","",IF(LEFT(P16,1)="D","",IF(H16="","",COUNTIF($T$6:T16,T16))))</f>
        <v>3</v>
      </c>
      <c r="T16" s="14" t="str">
        <f t="shared" ca="1" si="2"/>
        <v>Sevenoaks School, Sevenoaks, Kent</v>
      </c>
      <c r="U16" s="15" t="str">
        <f t="shared" ca="1" si="9"/>
        <v>Sevenoaks School, Sevenoaks, Kent3</v>
      </c>
      <c r="V16" s="14">
        <f t="shared" si="3"/>
        <v>11</v>
      </c>
      <c r="W16" s="14" t="str">
        <f t="shared" ca="1" si="10"/>
        <v/>
      </c>
      <c r="X16" s="14" t="str">
        <f>IF(Home!J16=0,"",Home!J16)</f>
        <v>Langley Park School for Boys, Beckenham, Kent</v>
      </c>
      <c r="Y16" s="16" t="str">
        <f t="shared" ca="1" si="4"/>
        <v/>
      </c>
      <c r="Z16" s="16" t="str">
        <f t="shared" ca="1" si="4"/>
        <v/>
      </c>
      <c r="AA16" s="16" t="str">
        <f t="shared" ca="1" si="4"/>
        <v/>
      </c>
      <c r="AB16" s="16" t="str">
        <f t="shared" ca="1" si="4"/>
        <v/>
      </c>
      <c r="AC16" s="16" t="str">
        <f t="shared" ca="1" si="5"/>
        <v/>
      </c>
      <c r="AD16" s="14" t="str">
        <f t="shared" ca="1" si="11"/>
        <v/>
      </c>
      <c r="AE16" s="17" t="str">
        <f t="shared" ca="1" si="12"/>
        <v/>
      </c>
      <c r="AF16" s="18" t="str">
        <f t="shared" ca="1" si="13"/>
        <v/>
      </c>
      <c r="AG16" s="12">
        <v>150</v>
      </c>
      <c r="AH16" s="19">
        <v>17.350000000000001</v>
      </c>
    </row>
    <row r="17" spans="1:34" s="10" customFormat="1" ht="15" customHeight="1" x14ac:dyDescent="0.2">
      <c r="A17" s="10">
        <f t="shared" si="0"/>
        <v>12</v>
      </c>
      <c r="B17" s="173" t="str">
        <f t="shared" ca="1" si="6"/>
        <v>John Dunlop</v>
      </c>
      <c r="C17" s="173"/>
      <c r="D17" s="173"/>
      <c r="E17" s="173"/>
      <c r="F17" s="173"/>
      <c r="G17" s="173"/>
      <c r="H17" s="177" t="str">
        <f t="shared" ca="1" si="7"/>
        <v>Sevenoaks School, Sevenoaks, Kent</v>
      </c>
      <c r="I17" s="177"/>
      <c r="J17" s="177"/>
      <c r="K17" s="177"/>
      <c r="L17" s="177"/>
      <c r="M17" s="177"/>
      <c r="N17" s="177"/>
      <c r="O17" s="177"/>
      <c r="P17" s="13">
        <f t="shared" si="1"/>
        <v>1.2233796296296296E-2</v>
      </c>
      <c r="Q17" s="8">
        <f t="shared" si="8"/>
        <v>1</v>
      </c>
      <c r="R17" s="22">
        <v>12</v>
      </c>
      <c r="S17" s="14">
        <f ca="1">IF(LEFT(AG17,1)="G","",IF(LEFT(P17,1)="D","",IF(H17="","",COUNTIF($T$6:T17,T17))))</f>
        <v>4</v>
      </c>
      <c r="T17" s="14" t="str">
        <f t="shared" ca="1" si="2"/>
        <v>Sevenoaks School, Sevenoaks, Kent</v>
      </c>
      <c r="U17" s="15" t="str">
        <f t="shared" ca="1" si="9"/>
        <v>Sevenoaks School, Sevenoaks, Kent4</v>
      </c>
      <c r="V17" s="14">
        <f t="shared" si="3"/>
        <v>12</v>
      </c>
      <c r="W17" s="14">
        <f t="shared" ca="1" si="10"/>
        <v>4</v>
      </c>
      <c r="X17" s="14" t="str">
        <f>IF(Home!J17=0,"",Home!J17)</f>
        <v>Maidstone Grammar School, Maidstone, Kent</v>
      </c>
      <c r="Y17" s="16">
        <f t="shared" ca="1" si="4"/>
        <v>13</v>
      </c>
      <c r="Z17" s="16">
        <f t="shared" ca="1" si="4"/>
        <v>16</v>
      </c>
      <c r="AA17" s="16">
        <f t="shared" ca="1" si="4"/>
        <v>19</v>
      </c>
      <c r="AB17" s="16">
        <f t="shared" ca="1" si="4"/>
        <v>21</v>
      </c>
      <c r="AC17" s="16">
        <f t="shared" ca="1" si="5"/>
        <v>69</v>
      </c>
      <c r="AD17" s="14">
        <f t="shared" ca="1" si="11"/>
        <v>4</v>
      </c>
      <c r="AE17" s="17">
        <f t="shared" ca="1" si="12"/>
        <v>0.05</v>
      </c>
      <c r="AF17" s="18">
        <f t="shared" ca="1" si="13"/>
        <v>4.05</v>
      </c>
      <c r="AG17" s="12">
        <v>147</v>
      </c>
      <c r="AH17" s="19">
        <v>17.37</v>
      </c>
    </row>
    <row r="18" spans="1:34" s="10" customFormat="1" ht="15" customHeight="1" x14ac:dyDescent="0.2">
      <c r="A18" s="10">
        <f t="shared" si="0"/>
        <v>13</v>
      </c>
      <c r="B18" s="173" t="str">
        <f t="shared" ca="1" si="6"/>
        <v>Jack Hammal</v>
      </c>
      <c r="C18" s="173"/>
      <c r="D18" s="173"/>
      <c r="E18" s="173"/>
      <c r="F18" s="173"/>
      <c r="G18" s="173"/>
      <c r="H18" s="177" t="str">
        <f t="shared" ca="1" si="7"/>
        <v>Maidstone Grammar School, Maidstone, Kent</v>
      </c>
      <c r="I18" s="177"/>
      <c r="J18" s="177"/>
      <c r="K18" s="177"/>
      <c r="L18" s="177"/>
      <c r="M18" s="177"/>
      <c r="N18" s="177"/>
      <c r="O18" s="177"/>
      <c r="P18" s="13">
        <f t="shared" si="1"/>
        <v>1.2511574074074076E-2</v>
      </c>
      <c r="Q18" s="8">
        <f t="shared" si="8"/>
        <v>1</v>
      </c>
      <c r="R18" s="22">
        <v>13</v>
      </c>
      <c r="S18" s="14">
        <f ca="1">IF(LEFT(AG18,1)="G","",IF(LEFT(P18,1)="D","",IF(H18="","",COUNTIF($T$6:T18,T18))))</f>
        <v>1</v>
      </c>
      <c r="T18" s="14" t="str">
        <f t="shared" ca="1" si="2"/>
        <v>Maidstone Grammar School, Maidstone, Kent</v>
      </c>
      <c r="U18" s="15" t="str">
        <f t="shared" ca="1" si="9"/>
        <v>Maidstone Grammar School, Maidstone, Kent1</v>
      </c>
      <c r="V18" s="14">
        <f t="shared" si="3"/>
        <v>13</v>
      </c>
      <c r="W18" s="14">
        <f t="shared" ca="1" si="10"/>
        <v>2</v>
      </c>
      <c r="X18" s="14" t="str">
        <f>IF(Home!J18=0,"",Home!J18)</f>
        <v>Sevenoaks School, Sevenoaks, Kent</v>
      </c>
      <c r="Y18" s="16">
        <f t="shared" ca="1" si="4"/>
        <v>2</v>
      </c>
      <c r="Z18" s="16">
        <f t="shared" ca="1" si="4"/>
        <v>9</v>
      </c>
      <c r="AA18" s="16">
        <f t="shared" ca="1" si="4"/>
        <v>11</v>
      </c>
      <c r="AB18" s="16">
        <f t="shared" ca="1" si="4"/>
        <v>12</v>
      </c>
      <c r="AC18" s="16">
        <f t="shared" ca="1" si="5"/>
        <v>34</v>
      </c>
      <c r="AD18" s="14">
        <f t="shared" ca="1" si="11"/>
        <v>2</v>
      </c>
      <c r="AE18" s="17">
        <f t="shared" ca="1" si="12"/>
        <v>0.02</v>
      </c>
      <c r="AF18" s="18">
        <f t="shared" ca="1" si="13"/>
        <v>2.02</v>
      </c>
      <c r="AG18" s="12">
        <v>133</v>
      </c>
      <c r="AH18" s="19">
        <v>18.010000000000002</v>
      </c>
    </row>
    <row r="19" spans="1:34" s="10" customFormat="1" ht="15" customHeight="1" x14ac:dyDescent="0.2">
      <c r="A19" s="10">
        <f t="shared" si="0"/>
        <v>14</v>
      </c>
      <c r="B19" s="173" t="str">
        <f t="shared" ca="1" si="6"/>
        <v>James Parkinson</v>
      </c>
      <c r="C19" s="173"/>
      <c r="D19" s="173"/>
      <c r="E19" s="173"/>
      <c r="F19" s="173"/>
      <c r="G19" s="173"/>
      <c r="H19" s="177" t="str">
        <f t="shared" ca="1" si="7"/>
        <v>Dover Grammar School for Boys, Dover, Kent</v>
      </c>
      <c r="I19" s="177"/>
      <c r="J19" s="177"/>
      <c r="K19" s="177"/>
      <c r="L19" s="177"/>
      <c r="M19" s="177"/>
      <c r="N19" s="177"/>
      <c r="O19" s="177"/>
      <c r="P19" s="13">
        <f t="shared" si="1"/>
        <v>1.2986111111111113E-2</v>
      </c>
      <c r="Q19" s="8">
        <f t="shared" si="8"/>
        <v>1</v>
      </c>
      <c r="R19" s="22">
        <v>14</v>
      </c>
      <c r="S19" s="14">
        <f ca="1">IF(LEFT(AG19,1)="G","",IF(LEFT(P19,1)="D","",IF(H19="","",COUNTIF($T$6:T19,T19))))</f>
        <v>2</v>
      </c>
      <c r="T19" s="14" t="str">
        <f t="shared" ca="1" si="2"/>
        <v>Dover Grammar School for Boys, Dover, Kent</v>
      </c>
      <c r="U19" s="15" t="str">
        <f t="shared" ca="1" si="9"/>
        <v>Dover Grammar School for Boys, Dover, Kent2</v>
      </c>
      <c r="V19" s="14">
        <f t="shared" si="3"/>
        <v>14</v>
      </c>
      <c r="W19" s="14">
        <f t="shared" ca="1" si="10"/>
        <v>1</v>
      </c>
      <c r="X19" s="14" t="str">
        <f>IF(Home!J19=0,"",Home!J19)</f>
        <v>The Judd School, Tonbridge, Kent</v>
      </c>
      <c r="Y19" s="16">
        <f t="shared" ca="1" si="4"/>
        <v>1</v>
      </c>
      <c r="Z19" s="16">
        <f t="shared" ca="1" si="4"/>
        <v>4</v>
      </c>
      <c r="AA19" s="16">
        <f t="shared" ca="1" si="4"/>
        <v>5</v>
      </c>
      <c r="AB19" s="16">
        <f t="shared" ca="1" si="4"/>
        <v>6</v>
      </c>
      <c r="AC19" s="16">
        <f t="shared" ca="1" si="5"/>
        <v>16</v>
      </c>
      <c r="AD19" s="14">
        <f t="shared" ca="1" si="11"/>
        <v>1</v>
      </c>
      <c r="AE19" s="17">
        <f t="shared" ca="1" si="12"/>
        <v>0.01</v>
      </c>
      <c r="AF19" s="18">
        <f t="shared" ca="1" si="13"/>
        <v>1.01</v>
      </c>
      <c r="AG19" s="12">
        <v>89</v>
      </c>
      <c r="AH19" s="19">
        <v>18.420000000000002</v>
      </c>
    </row>
    <row r="20" spans="1:34" s="10" customFormat="1" ht="15" customHeight="1" x14ac:dyDescent="0.2">
      <c r="A20" s="10">
        <f t="shared" si="0"/>
        <v>15</v>
      </c>
      <c r="B20" s="173" t="str">
        <f t="shared" ca="1" si="6"/>
        <v xml:space="preserve">Philip Shvander </v>
      </c>
      <c r="C20" s="173"/>
      <c r="D20" s="173"/>
      <c r="E20" s="173"/>
      <c r="F20" s="173"/>
      <c r="G20" s="173"/>
      <c r="H20" s="177" t="str">
        <f t="shared" ca="1" si="7"/>
        <v>Sevenoaks School, Sevenoaks, Kent</v>
      </c>
      <c r="I20" s="177"/>
      <c r="J20" s="177"/>
      <c r="K20" s="177"/>
      <c r="L20" s="177"/>
      <c r="M20" s="177"/>
      <c r="N20" s="177"/>
      <c r="O20" s="177"/>
      <c r="P20" s="13">
        <f t="shared" si="1"/>
        <v>1.3078703703703703E-2</v>
      </c>
      <c r="Q20" s="8">
        <f t="shared" si="8"/>
        <v>1</v>
      </c>
      <c r="R20" s="22">
        <v>15</v>
      </c>
      <c r="S20" s="14">
        <f ca="1">IF(LEFT(AG20,1)="G","",IF(LEFT(P20,1)="D","",IF(H20="","",COUNTIF($T$6:T20,T20))))</f>
        <v>5</v>
      </c>
      <c r="T20" s="14" t="str">
        <f t="shared" ca="1" si="2"/>
        <v>Sevenoaks School, Sevenoaks, Kent</v>
      </c>
      <c r="U20" s="15" t="str">
        <f t="shared" ca="1" si="9"/>
        <v>Sevenoaks School, Sevenoaks, Kent5</v>
      </c>
      <c r="V20" s="14">
        <f t="shared" si="3"/>
        <v>15</v>
      </c>
      <c r="W20" s="14" t="str">
        <f t="shared" ca="1" si="10"/>
        <v/>
      </c>
      <c r="X20" s="14" t="str">
        <f>IF(Home!J20=0,"",Home!J20)</f>
        <v>The New Beacon School, Sevenoaks, Kent</v>
      </c>
      <c r="Y20" s="16" t="str">
        <f t="shared" ca="1" si="4"/>
        <v/>
      </c>
      <c r="Z20" s="16" t="str">
        <f t="shared" ca="1" si="4"/>
        <v/>
      </c>
      <c r="AA20" s="16" t="str">
        <f t="shared" ca="1" si="4"/>
        <v/>
      </c>
      <c r="AB20" s="16" t="str">
        <f t="shared" ca="1" si="4"/>
        <v/>
      </c>
      <c r="AC20" s="16" t="str">
        <f t="shared" ca="1" si="5"/>
        <v/>
      </c>
      <c r="AD20" s="14" t="str">
        <f t="shared" ca="1" si="11"/>
        <v/>
      </c>
      <c r="AE20" s="17" t="str">
        <f t="shared" ca="1" si="12"/>
        <v/>
      </c>
      <c r="AF20" s="18" t="str">
        <f t="shared" ca="1" si="13"/>
        <v/>
      </c>
      <c r="AG20" s="12">
        <v>149</v>
      </c>
      <c r="AH20" s="19">
        <v>18.5</v>
      </c>
    </row>
    <row r="21" spans="1:34" s="10" customFormat="1" ht="15" customHeight="1" x14ac:dyDescent="0.2">
      <c r="A21" s="10">
        <f t="shared" si="0"/>
        <v>16</v>
      </c>
      <c r="B21" s="173" t="str">
        <f t="shared" ca="1" si="6"/>
        <v>Daniel Lloyd</v>
      </c>
      <c r="C21" s="173"/>
      <c r="D21" s="173"/>
      <c r="E21" s="173"/>
      <c r="F21" s="173"/>
      <c r="G21" s="173"/>
      <c r="H21" s="177" t="str">
        <f t="shared" ca="1" si="7"/>
        <v>Maidstone Grammar School, Maidstone, Kent</v>
      </c>
      <c r="I21" s="177"/>
      <c r="J21" s="177"/>
      <c r="K21" s="177"/>
      <c r="L21" s="177"/>
      <c r="M21" s="177"/>
      <c r="N21" s="177"/>
      <c r="O21" s="177"/>
      <c r="P21" s="13">
        <f t="shared" si="1"/>
        <v>1.3194444444444444E-2</v>
      </c>
      <c r="Q21" s="8">
        <f t="shared" si="8"/>
        <v>1</v>
      </c>
      <c r="R21" s="22">
        <v>16</v>
      </c>
      <c r="S21" s="14">
        <f ca="1">IF(LEFT(AG21,1)="G","",IF(LEFT(P21,1)="D","",IF(H21="","",COUNTIF($T$6:T21,T21))))</f>
        <v>2</v>
      </c>
      <c r="T21" s="14" t="str">
        <f t="shared" ca="1" si="2"/>
        <v>Maidstone Grammar School, Maidstone, Kent</v>
      </c>
      <c r="U21" s="15" t="str">
        <f t="shared" ca="1" si="9"/>
        <v>Maidstone Grammar School, Maidstone, Kent2</v>
      </c>
      <c r="V21" s="14">
        <f t="shared" si="3"/>
        <v>16</v>
      </c>
      <c r="W21" s="14" t="str">
        <f t="shared" ca="1" si="10"/>
        <v/>
      </c>
      <c r="X21" s="14" t="str">
        <f>IF(Home!J21=0,"",Home!J21)</f>
        <v>The Skinners' School, Tunbridge Wells, Kent</v>
      </c>
      <c r="Y21" s="16" t="str">
        <f t="shared" ca="1" si="4"/>
        <v/>
      </c>
      <c r="Z21" s="16" t="str">
        <f t="shared" ca="1" si="4"/>
        <v/>
      </c>
      <c r="AA21" s="16" t="str">
        <f t="shared" ca="1" si="4"/>
        <v/>
      </c>
      <c r="AB21" s="16" t="str">
        <f t="shared" ca="1" si="4"/>
        <v/>
      </c>
      <c r="AC21" s="16" t="str">
        <f t="shared" ca="1" si="5"/>
        <v/>
      </c>
      <c r="AD21" s="14" t="str">
        <f t="shared" ca="1" si="11"/>
        <v/>
      </c>
      <c r="AE21" s="17" t="str">
        <f t="shared" ca="1" si="12"/>
        <v/>
      </c>
      <c r="AF21" s="18" t="str">
        <f t="shared" ca="1" si="13"/>
        <v/>
      </c>
      <c r="AG21" s="12">
        <v>135</v>
      </c>
      <c r="AH21" s="19">
        <v>19</v>
      </c>
    </row>
    <row r="22" spans="1:34" s="10" customFormat="1" ht="15" customHeight="1" x14ac:dyDescent="0.2">
      <c r="A22" s="10">
        <f t="shared" si="0"/>
        <v>17</v>
      </c>
      <c r="B22" s="173" t="str">
        <f t="shared" ca="1" si="6"/>
        <v>Oliver Collier</v>
      </c>
      <c r="C22" s="173"/>
      <c r="D22" s="173"/>
      <c r="E22" s="173"/>
      <c r="F22" s="173"/>
      <c r="G22" s="173"/>
      <c r="H22" s="177" t="str">
        <f t="shared" ca="1" si="7"/>
        <v>Dover Grammar School for Boys, Dover, Kent</v>
      </c>
      <c r="I22" s="177"/>
      <c r="J22" s="177"/>
      <c r="K22" s="177"/>
      <c r="L22" s="177"/>
      <c r="M22" s="177"/>
      <c r="N22" s="177"/>
      <c r="O22" s="177"/>
      <c r="P22" s="13">
        <f t="shared" si="1"/>
        <v>1.3217592592592593E-2</v>
      </c>
      <c r="Q22" s="8">
        <f t="shared" si="8"/>
        <v>1</v>
      </c>
      <c r="R22" s="22">
        <v>17</v>
      </c>
      <c r="S22" s="14">
        <f ca="1">IF(LEFT(AG22,1)="G","",IF(LEFT(P22,1)="D","",IF(H22="","",COUNTIF($T$6:T22,T22))))</f>
        <v>3</v>
      </c>
      <c r="T22" s="14" t="str">
        <f t="shared" ca="1" si="2"/>
        <v>Dover Grammar School for Boys, Dover, Kent</v>
      </c>
      <c r="U22" s="15" t="str">
        <f t="shared" ca="1" si="9"/>
        <v>Dover Grammar School for Boys, Dover, Kent3</v>
      </c>
      <c r="V22" s="14">
        <f t="shared" si="3"/>
        <v>17</v>
      </c>
      <c r="W22" s="14" t="str">
        <f t="shared" ca="1" si="10"/>
        <v/>
      </c>
      <c r="X22" s="14" t="str">
        <f>IF(Home!J22=0,"",Home!J22)</f>
        <v>Tonbridge Grammar School, Tonbridge, Kent</v>
      </c>
      <c r="Y22" s="16" t="str">
        <f t="shared" ca="1" si="4"/>
        <v/>
      </c>
      <c r="Z22" s="16" t="str">
        <f t="shared" ca="1" si="4"/>
        <v/>
      </c>
      <c r="AA22" s="16" t="str">
        <f t="shared" ca="1" si="4"/>
        <v/>
      </c>
      <c r="AB22" s="16" t="str">
        <f t="shared" ca="1" si="4"/>
        <v/>
      </c>
      <c r="AC22" s="16" t="str">
        <f t="shared" ca="1" si="5"/>
        <v/>
      </c>
      <c r="AD22" s="14" t="str">
        <f t="shared" ca="1" si="11"/>
        <v/>
      </c>
      <c r="AE22" s="17" t="str">
        <f t="shared" ca="1" si="12"/>
        <v/>
      </c>
      <c r="AF22" s="18" t="str">
        <f t="shared" ca="1" si="13"/>
        <v/>
      </c>
      <c r="AG22" s="12">
        <v>87</v>
      </c>
      <c r="AH22" s="19">
        <v>19.02</v>
      </c>
    </row>
    <row r="23" spans="1:34" s="10" customFormat="1" ht="15" customHeight="1" x14ac:dyDescent="0.2">
      <c r="A23" s="10">
        <f t="shared" si="0"/>
        <v>18</v>
      </c>
      <c r="B23" s="173" t="str">
        <f t="shared" ca="1" si="6"/>
        <v>Cuthbert Shepherd</v>
      </c>
      <c r="C23" s="173"/>
      <c r="D23" s="173"/>
      <c r="E23" s="173"/>
      <c r="F23" s="173"/>
      <c r="G23" s="173"/>
      <c r="H23" s="177" t="str">
        <f t="shared" ca="1" si="7"/>
        <v>Dover Grammar School for Boys, Dover, Kent</v>
      </c>
      <c r="I23" s="177"/>
      <c r="J23" s="177"/>
      <c r="K23" s="177"/>
      <c r="L23" s="177"/>
      <c r="M23" s="177"/>
      <c r="N23" s="177"/>
      <c r="O23" s="177"/>
      <c r="P23" s="13">
        <f t="shared" si="1"/>
        <v>1.3217592592592593E-2</v>
      </c>
      <c r="Q23" s="8">
        <f t="shared" si="8"/>
        <v>1</v>
      </c>
      <c r="R23" s="22">
        <v>18</v>
      </c>
      <c r="S23" s="14">
        <f ca="1">IF(LEFT(AG23,1)="G","",IF(LEFT(P23,1)="D","",IF(H23="","",COUNTIF($T$6:T23,T23))))</f>
        <v>4</v>
      </c>
      <c r="T23" s="14" t="str">
        <f t="shared" ca="1" si="2"/>
        <v>Dover Grammar School for Boys, Dover, Kent</v>
      </c>
      <c r="U23" s="15" t="str">
        <f t="shared" ca="1" si="9"/>
        <v>Dover Grammar School for Boys, Dover, Kent4</v>
      </c>
      <c r="V23" s="14">
        <f t="shared" si="3"/>
        <v>18</v>
      </c>
      <c r="W23" s="14" t="str">
        <f t="shared" ca="1" si="10"/>
        <v/>
      </c>
      <c r="X23" s="14" t="str">
        <f>IF(Home!J23=0,"",Home!J23)</f>
        <v>Tunbridge Wells grammar school for boys, Tunbridge Wells, Kent</v>
      </c>
      <c r="Y23" s="16" t="str">
        <f t="shared" ca="1" si="4"/>
        <v/>
      </c>
      <c r="Z23" s="16" t="str">
        <f t="shared" ca="1" si="4"/>
        <v/>
      </c>
      <c r="AA23" s="16" t="str">
        <f t="shared" ca="1" si="4"/>
        <v/>
      </c>
      <c r="AB23" s="16" t="str">
        <f t="shared" ca="1" si="4"/>
        <v/>
      </c>
      <c r="AC23" s="16" t="str">
        <f t="shared" ca="1" si="5"/>
        <v/>
      </c>
      <c r="AD23" s="14" t="str">
        <f t="shared" ca="1" si="11"/>
        <v/>
      </c>
      <c r="AE23" s="17" t="str">
        <f t="shared" ca="1" si="12"/>
        <v/>
      </c>
      <c r="AF23" s="18" t="str">
        <f t="shared" ca="1" si="13"/>
        <v/>
      </c>
      <c r="AG23" s="12">
        <v>88</v>
      </c>
      <c r="AH23" s="19">
        <v>19.02</v>
      </c>
    </row>
    <row r="24" spans="1:34" s="10" customFormat="1" ht="15" customHeight="1" x14ac:dyDescent="0.2">
      <c r="A24" s="10">
        <f t="shared" si="0"/>
        <v>19</v>
      </c>
      <c r="B24" s="173" t="str">
        <f t="shared" ca="1" si="6"/>
        <v>Oliver Sutton</v>
      </c>
      <c r="C24" s="173"/>
      <c r="D24" s="173"/>
      <c r="E24" s="173"/>
      <c r="F24" s="173"/>
      <c r="G24" s="173"/>
      <c r="H24" s="177" t="str">
        <f t="shared" ca="1" si="7"/>
        <v>Maidstone Grammar School, Maidstone, Kent</v>
      </c>
      <c r="I24" s="177"/>
      <c r="J24" s="177"/>
      <c r="K24" s="177"/>
      <c r="L24" s="177"/>
      <c r="M24" s="177"/>
      <c r="N24" s="177"/>
      <c r="O24" s="177"/>
      <c r="P24" s="13">
        <f t="shared" si="1"/>
        <v>1.3333333333333334E-2</v>
      </c>
      <c r="Q24" s="8">
        <f t="shared" si="8"/>
        <v>1</v>
      </c>
      <c r="R24" s="22">
        <v>19</v>
      </c>
      <c r="S24" s="14">
        <f ca="1">IF(LEFT(AG24,1)="G","",IF(LEFT(P24,1)="D","",IF(H24="","",COUNTIF($T$6:T24,T24))))</f>
        <v>3</v>
      </c>
      <c r="T24" s="14" t="str">
        <f t="shared" ca="1" si="2"/>
        <v>Maidstone Grammar School, Maidstone, Kent</v>
      </c>
      <c r="U24" s="15" t="str">
        <f t="shared" ca="1" si="9"/>
        <v>Maidstone Grammar School, Maidstone, Kent3</v>
      </c>
      <c r="V24" s="14">
        <f t="shared" si="3"/>
        <v>19</v>
      </c>
      <c r="W24" s="14" t="str">
        <f t="shared" ca="1" si="10"/>
        <v/>
      </c>
      <c r="X24" s="14" t="str">
        <f>IF(Home!J24=0,"",Home!J24)</f>
        <v>Walthamstow Hall, Sevenoaks, Kent</v>
      </c>
      <c r="Y24" s="16" t="str">
        <f t="shared" ca="1" si="4"/>
        <v/>
      </c>
      <c r="Z24" s="16" t="str">
        <f t="shared" ca="1" si="4"/>
        <v/>
      </c>
      <c r="AA24" s="16" t="str">
        <f t="shared" ca="1" si="4"/>
        <v/>
      </c>
      <c r="AB24" s="16" t="str">
        <f t="shared" ca="1" si="4"/>
        <v/>
      </c>
      <c r="AC24" s="16" t="str">
        <f t="shared" ca="1" si="5"/>
        <v/>
      </c>
      <c r="AD24" s="14" t="str">
        <f t="shared" ca="1" si="11"/>
        <v/>
      </c>
      <c r="AE24" s="17" t="str">
        <f t="shared" ca="1" si="12"/>
        <v/>
      </c>
      <c r="AF24" s="18" t="str">
        <f t="shared" ca="1" si="13"/>
        <v/>
      </c>
      <c r="AG24" s="12">
        <v>139</v>
      </c>
      <c r="AH24" s="19">
        <v>19.12</v>
      </c>
    </row>
    <row r="25" spans="1:34" s="10" customFormat="1" ht="15" customHeight="1" x14ac:dyDescent="0.2">
      <c r="A25" s="10">
        <f t="shared" si="0"/>
        <v>20</v>
      </c>
      <c r="B25" s="173" t="str">
        <f t="shared" ca="1" si="6"/>
        <v>Alex Shin</v>
      </c>
      <c r="C25" s="173"/>
      <c r="D25" s="173"/>
      <c r="E25" s="173"/>
      <c r="F25" s="173"/>
      <c r="G25" s="173"/>
      <c r="H25" s="177" t="str">
        <f t="shared" ca="1" si="7"/>
        <v>Sevenoaks School, Sevenoaks, Kent</v>
      </c>
      <c r="I25" s="177"/>
      <c r="J25" s="177"/>
      <c r="K25" s="177"/>
      <c r="L25" s="177"/>
      <c r="M25" s="177"/>
      <c r="N25" s="177"/>
      <c r="O25" s="177"/>
      <c r="P25" s="13">
        <f t="shared" si="1"/>
        <v>1.34375E-2</v>
      </c>
      <c r="Q25" s="8">
        <f t="shared" si="8"/>
        <v>1</v>
      </c>
      <c r="R25" s="22">
        <v>20</v>
      </c>
      <c r="S25" s="14">
        <f ca="1">IF(LEFT(AG25,1)="G","",IF(LEFT(P25,1)="D","",IF(H25="","",COUNTIF($T$6:T25,T25))))</f>
        <v>6</v>
      </c>
      <c r="T25" s="14" t="str">
        <f t="shared" ca="1" si="2"/>
        <v>Sevenoaks School, Sevenoaks, Kent</v>
      </c>
      <c r="U25" s="15" t="str">
        <f t="shared" ca="1" si="9"/>
        <v>Sevenoaks School, Sevenoaks, Kent6</v>
      </c>
      <c r="V25" s="14">
        <f t="shared" si="3"/>
        <v>20</v>
      </c>
      <c r="W25" s="14" t="str">
        <f t="shared" ca="1" si="10"/>
        <v/>
      </c>
      <c r="X25" s="14" t="str">
        <f>IF(Home!J25=0,"",Home!J25)</f>
        <v>Weald of Kent Grammar School, Tonbridge, Kent</v>
      </c>
      <c r="Y25" s="16" t="str">
        <f t="shared" ca="1" si="4"/>
        <v/>
      </c>
      <c r="Z25" s="16" t="str">
        <f t="shared" ca="1" si="4"/>
        <v/>
      </c>
      <c r="AA25" s="16" t="str">
        <f t="shared" ca="1" si="4"/>
        <v/>
      </c>
      <c r="AB25" s="16" t="str">
        <f t="shared" ca="1" si="4"/>
        <v/>
      </c>
      <c r="AC25" s="16" t="str">
        <f t="shared" ca="1" si="5"/>
        <v/>
      </c>
      <c r="AD25" s="14" t="str">
        <f t="shared" ca="1" si="11"/>
        <v/>
      </c>
      <c r="AE25" s="17" t="str">
        <f t="shared" ca="1" si="12"/>
        <v/>
      </c>
      <c r="AF25" s="18" t="str">
        <f t="shared" ca="1" si="13"/>
        <v/>
      </c>
      <c r="AG25" s="12">
        <v>152</v>
      </c>
      <c r="AH25" s="19">
        <v>19.21</v>
      </c>
    </row>
    <row r="26" spans="1:34" s="10" customFormat="1" ht="15" customHeight="1" x14ac:dyDescent="0.2">
      <c r="A26" s="10">
        <f t="shared" si="0"/>
        <v>21</v>
      </c>
      <c r="B26" s="173" t="str">
        <f t="shared" ca="1" si="6"/>
        <v>Alfie Cragg</v>
      </c>
      <c r="C26" s="173"/>
      <c r="D26" s="173"/>
      <c r="E26" s="173"/>
      <c r="F26" s="173"/>
      <c r="G26" s="173"/>
      <c r="H26" s="177" t="str">
        <f t="shared" ca="1" si="7"/>
        <v>Maidstone Grammar School, Maidstone, Kent</v>
      </c>
      <c r="I26" s="177"/>
      <c r="J26" s="177"/>
      <c r="K26" s="177"/>
      <c r="L26" s="177"/>
      <c r="M26" s="177"/>
      <c r="N26" s="177"/>
      <c r="O26" s="177"/>
      <c r="P26" s="13">
        <f t="shared" si="1"/>
        <v>1.3495370370370373E-2</v>
      </c>
      <c r="Q26" s="8">
        <f t="shared" si="8"/>
        <v>1</v>
      </c>
      <c r="R26" s="22">
        <v>21</v>
      </c>
      <c r="S26" s="14">
        <f ca="1">IF(LEFT(AG26,1)="G","",IF(LEFT(P26,1)="D","",IF(H26="","",COUNTIF($T$6:T26,T26))))</f>
        <v>4</v>
      </c>
      <c r="T26" s="14" t="str">
        <f t="shared" ca="1" si="2"/>
        <v>Maidstone Grammar School, Maidstone, Kent</v>
      </c>
      <c r="U26" s="15" t="str">
        <f t="shared" ca="1" si="9"/>
        <v>Maidstone Grammar School, Maidstone, Kent4</v>
      </c>
      <c r="V26" s="14">
        <f t="shared" si="3"/>
        <v>21</v>
      </c>
      <c r="W26" s="14" t="str">
        <f t="shared" ca="1" si="10"/>
        <v/>
      </c>
      <c r="X26" s="14" t="str">
        <f>IF(Home!J26=0,"",Home!J26)</f>
        <v>Yardley Court, Tonbridge, Kent</v>
      </c>
      <c r="Y26" s="16" t="str">
        <f t="shared" ref="Y26:AB45" ca="1" si="14">IFERROR(VLOOKUP(CONCATENATE($X26,Y$5),$U$6:$V$255,2,0),"")</f>
        <v/>
      </c>
      <c r="Z26" s="16" t="str">
        <f t="shared" ca="1" si="14"/>
        <v/>
      </c>
      <c r="AA26" s="16" t="str">
        <f t="shared" ca="1" si="14"/>
        <v/>
      </c>
      <c r="AB26" s="16" t="str">
        <f t="shared" ca="1" si="14"/>
        <v/>
      </c>
      <c r="AC26" s="16" t="str">
        <f t="shared" ca="1" si="5"/>
        <v/>
      </c>
      <c r="AD26" s="14" t="str">
        <f t="shared" ca="1" si="11"/>
        <v/>
      </c>
      <c r="AE26" s="17" t="str">
        <f t="shared" ca="1" si="12"/>
        <v/>
      </c>
      <c r="AF26" s="18" t="str">
        <f t="shared" ca="1" si="13"/>
        <v/>
      </c>
      <c r="AG26" s="12">
        <v>136</v>
      </c>
      <c r="AH26" s="19">
        <v>19.260000000000002</v>
      </c>
    </row>
    <row r="27" spans="1:34" s="10" customFormat="1" ht="15" customHeight="1" x14ac:dyDescent="0.2">
      <c r="A27" s="10">
        <f t="shared" si="0"/>
        <v>22</v>
      </c>
      <c r="B27" s="173" t="str">
        <f t="shared" ca="1" si="6"/>
        <v>Ethan Lau</v>
      </c>
      <c r="C27" s="173"/>
      <c r="D27" s="173"/>
      <c r="E27" s="173"/>
      <c r="F27" s="173"/>
      <c r="G27" s="173"/>
      <c r="H27" s="177" t="str">
        <f t="shared" ca="1" si="7"/>
        <v>Cranbrook School, Cranbrook, Kent</v>
      </c>
      <c r="I27" s="177"/>
      <c r="J27" s="177"/>
      <c r="K27" s="177"/>
      <c r="L27" s="177"/>
      <c r="M27" s="177"/>
      <c r="N27" s="177"/>
      <c r="O27" s="177"/>
      <c r="P27" s="13">
        <f t="shared" si="1"/>
        <v>1.3506944444444445E-2</v>
      </c>
      <c r="Q27" s="8">
        <f t="shared" si="8"/>
        <v>1</v>
      </c>
      <c r="R27" s="22">
        <v>22</v>
      </c>
      <c r="S27" s="14">
        <f ca="1">IF(LEFT(AG27,1)="G","",IF(LEFT(P27,1)="D","",IF(H27="","",COUNTIF($T$6:T27,T27))))</f>
        <v>2</v>
      </c>
      <c r="T27" s="14" t="str">
        <f t="shared" ca="1" si="2"/>
        <v>Cranbrook School, Cranbrook, Kent</v>
      </c>
      <c r="U27" s="15" t="str">
        <f t="shared" ca="1" si="9"/>
        <v>Cranbrook School, Cranbrook, Kent2</v>
      </c>
      <c r="V27" s="14">
        <f t="shared" si="3"/>
        <v>22</v>
      </c>
      <c r="W27" s="14" t="str">
        <f t="shared" ca="1" si="10"/>
        <v/>
      </c>
      <c r="X27" s="14" t="str">
        <f>IF(Home!J27=0,"",Home!J27)</f>
        <v/>
      </c>
      <c r="Y27" s="16" t="str">
        <f t="shared" ca="1" si="14"/>
        <v/>
      </c>
      <c r="Z27" s="16" t="str">
        <f t="shared" ca="1" si="14"/>
        <v/>
      </c>
      <c r="AA27" s="16" t="str">
        <f t="shared" ca="1" si="14"/>
        <v/>
      </c>
      <c r="AB27" s="16" t="str">
        <f t="shared" ca="1" si="14"/>
        <v/>
      </c>
      <c r="AC27" s="16" t="str">
        <f t="shared" ca="1" si="5"/>
        <v/>
      </c>
      <c r="AD27" s="14" t="str">
        <f t="shared" ca="1" si="11"/>
        <v/>
      </c>
      <c r="AE27" s="17" t="str">
        <f t="shared" ca="1" si="12"/>
        <v/>
      </c>
      <c r="AF27" s="18" t="str">
        <f t="shared" ca="1" si="13"/>
        <v/>
      </c>
      <c r="AG27" s="12">
        <v>49</v>
      </c>
      <c r="AH27" s="19">
        <v>19.27</v>
      </c>
    </row>
    <row r="28" spans="1:34" s="10" customFormat="1" ht="15" customHeight="1" x14ac:dyDescent="0.2">
      <c r="A28" s="10">
        <f t="shared" si="0"/>
        <v>23</v>
      </c>
      <c r="B28" s="173" t="str">
        <f t="shared" ca="1" si="6"/>
        <v>Jacob Awcock</v>
      </c>
      <c r="C28" s="173"/>
      <c r="D28" s="173"/>
      <c r="E28" s="173"/>
      <c r="F28" s="173"/>
      <c r="G28" s="173"/>
      <c r="H28" s="177" t="str">
        <f t="shared" ca="1" si="7"/>
        <v>Maidstone Grammar School, Maidstone, Kent</v>
      </c>
      <c r="I28" s="177"/>
      <c r="J28" s="177"/>
      <c r="K28" s="177"/>
      <c r="L28" s="177"/>
      <c r="M28" s="177"/>
      <c r="N28" s="177"/>
      <c r="O28" s="177"/>
      <c r="P28" s="13">
        <f t="shared" si="1"/>
        <v>1.3877314814814815E-2</v>
      </c>
      <c r="Q28" s="8">
        <f t="shared" si="8"/>
        <v>1</v>
      </c>
      <c r="R28" s="22">
        <v>23</v>
      </c>
      <c r="S28" s="14">
        <f ca="1">IF(LEFT(AG28,1)="G","",IF(LEFT(P28,1)="D","",IF(H28="","",COUNTIF($T$6:T28,T28))))</f>
        <v>5</v>
      </c>
      <c r="T28" s="14" t="str">
        <f t="shared" ca="1" si="2"/>
        <v>Maidstone Grammar School, Maidstone, Kent</v>
      </c>
      <c r="U28" s="15" t="str">
        <f t="shared" ca="1" si="9"/>
        <v>Maidstone Grammar School, Maidstone, Kent5</v>
      </c>
      <c r="V28" s="14">
        <f t="shared" si="3"/>
        <v>23</v>
      </c>
      <c r="W28" s="14" t="str">
        <f t="shared" ca="1" si="10"/>
        <v/>
      </c>
      <c r="X28" s="14" t="str">
        <f>IF(Home!J28=0,"",Home!J28)</f>
        <v/>
      </c>
      <c r="Y28" s="16" t="str">
        <f t="shared" ca="1" si="14"/>
        <v/>
      </c>
      <c r="Z28" s="16" t="str">
        <f t="shared" ca="1" si="14"/>
        <v/>
      </c>
      <c r="AA28" s="16" t="str">
        <f t="shared" ca="1" si="14"/>
        <v/>
      </c>
      <c r="AB28" s="16" t="str">
        <f t="shared" ca="1" si="14"/>
        <v/>
      </c>
      <c r="AC28" s="16" t="str">
        <f t="shared" ca="1" si="5"/>
        <v/>
      </c>
      <c r="AD28" s="14" t="str">
        <f t="shared" ca="1" si="11"/>
        <v/>
      </c>
      <c r="AE28" s="17" t="str">
        <f t="shared" ca="1" si="12"/>
        <v/>
      </c>
      <c r="AF28" s="18" t="str">
        <f t="shared" ca="1" si="13"/>
        <v/>
      </c>
      <c r="AG28" s="12">
        <v>137</v>
      </c>
      <c r="AH28" s="19">
        <v>19.59</v>
      </c>
    </row>
    <row r="29" spans="1:34" s="10" customFormat="1" ht="15" customHeight="1" x14ac:dyDescent="0.2">
      <c r="A29" s="10">
        <f t="shared" si="0"/>
        <v>24</v>
      </c>
      <c r="B29" s="173" t="str">
        <f t="shared" ca="1" si="6"/>
        <v>Oliver Harding</v>
      </c>
      <c r="C29" s="173"/>
      <c r="D29" s="173"/>
      <c r="E29" s="173"/>
      <c r="F29" s="173"/>
      <c r="G29" s="173"/>
      <c r="H29" s="177" t="str">
        <f t="shared" ca="1" si="7"/>
        <v>Dover Grammar School for Boys, Dover, Kent</v>
      </c>
      <c r="I29" s="177"/>
      <c r="J29" s="177"/>
      <c r="K29" s="177"/>
      <c r="L29" s="177"/>
      <c r="M29" s="177"/>
      <c r="N29" s="177"/>
      <c r="O29" s="177"/>
      <c r="P29" s="13">
        <f t="shared" si="1"/>
        <v>1.4108796296296298E-2</v>
      </c>
      <c r="Q29" s="8">
        <f t="shared" si="8"/>
        <v>1</v>
      </c>
      <c r="R29" s="22">
        <v>24</v>
      </c>
      <c r="S29" s="14">
        <f ca="1">IF(LEFT(AG29,1)="G","",IF(LEFT(P29,1)="D","",IF(H29="","",COUNTIF($T$6:T29,T29))))</f>
        <v>5</v>
      </c>
      <c r="T29" s="14" t="str">
        <f t="shared" ca="1" si="2"/>
        <v>Dover Grammar School for Boys, Dover, Kent</v>
      </c>
      <c r="U29" s="15" t="str">
        <f t="shared" ca="1" si="9"/>
        <v>Dover Grammar School for Boys, Dover, Kent5</v>
      </c>
      <c r="V29" s="14">
        <f t="shared" si="3"/>
        <v>24</v>
      </c>
      <c r="W29" s="14" t="str">
        <f t="shared" ca="1" si="10"/>
        <v/>
      </c>
      <c r="X29" s="14" t="str">
        <f>IF(Home!J29=0,"",Home!J29)</f>
        <v/>
      </c>
      <c r="Y29" s="16" t="str">
        <f t="shared" ca="1" si="14"/>
        <v/>
      </c>
      <c r="Z29" s="16" t="str">
        <f t="shared" ca="1" si="14"/>
        <v/>
      </c>
      <c r="AA29" s="16" t="str">
        <f t="shared" ca="1" si="14"/>
        <v/>
      </c>
      <c r="AB29" s="16" t="str">
        <f t="shared" ca="1" si="14"/>
        <v/>
      </c>
      <c r="AC29" s="16" t="str">
        <f t="shared" ca="1" si="5"/>
        <v/>
      </c>
      <c r="AD29" s="14" t="str">
        <f t="shared" ca="1" si="11"/>
        <v/>
      </c>
      <c r="AE29" s="17" t="str">
        <f t="shared" ca="1" si="12"/>
        <v/>
      </c>
      <c r="AF29" s="18" t="str">
        <f t="shared" ref="AF29:AF70" ca="1" si="15">IF(AD29="","",AD29+AE29)</f>
        <v/>
      </c>
      <c r="AG29" s="12">
        <v>86</v>
      </c>
      <c r="AH29" s="19">
        <v>20.190000000000001</v>
      </c>
    </row>
    <row r="30" spans="1:34" s="10" customFormat="1" ht="15" customHeight="1" x14ac:dyDescent="0.2">
      <c r="A30" s="10">
        <f t="shared" si="0"/>
        <v>25</v>
      </c>
      <c r="B30" s="173" t="str">
        <f t="shared" ca="1" si="6"/>
        <v>Harvey James</v>
      </c>
      <c r="C30" s="173"/>
      <c r="D30" s="173"/>
      <c r="E30" s="173"/>
      <c r="F30" s="173"/>
      <c r="G30" s="173"/>
      <c r="H30" s="177" t="str">
        <f t="shared" ca="1" si="7"/>
        <v>Maidstone Grammar School, Maidstone, Kent</v>
      </c>
      <c r="I30" s="177"/>
      <c r="J30" s="177"/>
      <c r="K30" s="177"/>
      <c r="L30" s="177"/>
      <c r="M30" s="177"/>
      <c r="N30" s="177"/>
      <c r="O30" s="177"/>
      <c r="P30" s="13">
        <f t="shared" si="1"/>
        <v>1.4664351851851852E-2</v>
      </c>
      <c r="Q30" s="8">
        <f t="shared" si="8"/>
        <v>1</v>
      </c>
      <c r="R30" s="22">
        <v>25</v>
      </c>
      <c r="S30" s="14">
        <f ca="1">IF(LEFT(AG30,1)="G","",IF(LEFT(P30,1)="D","",IF(H30="","",COUNTIF($T$6:T30,T30))))</f>
        <v>6</v>
      </c>
      <c r="T30" s="14" t="str">
        <f t="shared" ca="1" si="2"/>
        <v>Maidstone Grammar School, Maidstone, Kent</v>
      </c>
      <c r="U30" s="15" t="str">
        <f t="shared" ca="1" si="9"/>
        <v>Maidstone Grammar School, Maidstone, Kent6</v>
      </c>
      <c r="V30" s="14">
        <f t="shared" si="3"/>
        <v>25</v>
      </c>
      <c r="W30" s="14" t="str">
        <f t="shared" ca="1" si="10"/>
        <v/>
      </c>
      <c r="X30" s="14" t="str">
        <f>IF(Home!J30=0,"",Home!J30)</f>
        <v/>
      </c>
      <c r="Y30" s="16" t="str">
        <f t="shared" ca="1" si="14"/>
        <v/>
      </c>
      <c r="Z30" s="16" t="str">
        <f t="shared" ca="1" si="14"/>
        <v/>
      </c>
      <c r="AA30" s="16" t="str">
        <f t="shared" ca="1" si="14"/>
        <v/>
      </c>
      <c r="AB30" s="16" t="str">
        <f t="shared" ca="1" si="14"/>
        <v/>
      </c>
      <c r="AC30" s="16" t="str">
        <f t="shared" ca="1" si="5"/>
        <v/>
      </c>
      <c r="AD30" s="14" t="str">
        <f t="shared" ca="1" si="11"/>
        <v/>
      </c>
      <c r="AE30" s="17" t="str">
        <f t="shared" ca="1" si="12"/>
        <v/>
      </c>
      <c r="AF30" s="18" t="str">
        <f t="shared" ca="1" si="15"/>
        <v/>
      </c>
      <c r="AG30" s="12">
        <v>140</v>
      </c>
      <c r="AH30" s="19">
        <v>21.07</v>
      </c>
    </row>
    <row r="31" spans="1:34" s="10" customFormat="1" ht="15" customHeight="1" x14ac:dyDescent="0.2">
      <c r="A31" s="10">
        <f t="shared" si="0"/>
        <v>26</v>
      </c>
      <c r="B31" s="173" t="str">
        <f t="shared" ca="1" si="6"/>
        <v>Matt Finn</v>
      </c>
      <c r="C31" s="173"/>
      <c r="D31" s="173"/>
      <c r="E31" s="173"/>
      <c r="F31" s="173"/>
      <c r="G31" s="173"/>
      <c r="H31" s="177" t="str">
        <f t="shared" ca="1" si="7"/>
        <v>Cranbrook School, Cranbrook, Kent</v>
      </c>
      <c r="I31" s="177"/>
      <c r="J31" s="177"/>
      <c r="K31" s="177"/>
      <c r="L31" s="177"/>
      <c r="M31" s="177"/>
      <c r="N31" s="177"/>
      <c r="O31" s="177"/>
      <c r="P31" s="13">
        <f t="shared" si="1"/>
        <v>1.5324074074074073E-2</v>
      </c>
      <c r="Q31" s="8">
        <f t="shared" si="8"/>
        <v>1</v>
      </c>
      <c r="R31" s="22">
        <v>26</v>
      </c>
      <c r="S31" s="14">
        <f ca="1">IF(LEFT(AG31,1)="G","",IF(LEFT(P31,1)="D","",IF(H31="","",COUNTIF($T$6:T31,T31))))</f>
        <v>3</v>
      </c>
      <c r="T31" s="14" t="str">
        <f t="shared" ca="1" si="2"/>
        <v>Cranbrook School, Cranbrook, Kent</v>
      </c>
      <c r="U31" s="15" t="str">
        <f t="shared" ca="1" si="9"/>
        <v>Cranbrook School, Cranbrook, Kent3</v>
      </c>
      <c r="V31" s="14">
        <f t="shared" si="3"/>
        <v>26</v>
      </c>
      <c r="W31" s="14" t="str">
        <f t="shared" ca="1" si="10"/>
        <v/>
      </c>
      <c r="X31" s="14" t="str">
        <f>IF(Home!J31=0,"",Home!J31)</f>
        <v/>
      </c>
      <c r="Y31" s="16" t="str">
        <f t="shared" ca="1" si="14"/>
        <v/>
      </c>
      <c r="Z31" s="16" t="str">
        <f t="shared" ca="1" si="14"/>
        <v/>
      </c>
      <c r="AA31" s="16" t="str">
        <f t="shared" ca="1" si="14"/>
        <v/>
      </c>
      <c r="AB31" s="16" t="str">
        <f t="shared" ca="1" si="14"/>
        <v/>
      </c>
      <c r="AC31" s="16" t="str">
        <f t="shared" ca="1" si="5"/>
        <v/>
      </c>
      <c r="AD31" s="14" t="str">
        <f t="shared" ca="1" si="11"/>
        <v/>
      </c>
      <c r="AE31" s="17" t="str">
        <f t="shared" ca="1" si="12"/>
        <v/>
      </c>
      <c r="AF31" s="18" t="str">
        <f t="shared" ca="1" si="15"/>
        <v/>
      </c>
      <c r="AG31" s="12">
        <v>52</v>
      </c>
      <c r="AH31" s="19">
        <v>22.04</v>
      </c>
    </row>
    <row r="32" spans="1:34" s="10" customFormat="1" ht="15" customHeight="1" x14ac:dyDescent="0.2">
      <c r="A32" s="10">
        <f t="shared" si="0"/>
        <v>27</v>
      </c>
      <c r="B32" s="173" t="str">
        <f t="shared" ca="1" si="6"/>
        <v>Harry Cheung</v>
      </c>
      <c r="C32" s="173"/>
      <c r="D32" s="173"/>
      <c r="E32" s="173"/>
      <c r="F32" s="173"/>
      <c r="G32" s="173"/>
      <c r="H32" s="177" t="str">
        <f t="shared" ca="1" si="7"/>
        <v>Cranbrook School, Cranbrook, Kent</v>
      </c>
      <c r="I32" s="177"/>
      <c r="J32" s="177"/>
      <c r="K32" s="177"/>
      <c r="L32" s="177"/>
      <c r="M32" s="177"/>
      <c r="N32" s="177"/>
      <c r="O32" s="177"/>
      <c r="P32" s="13">
        <f t="shared" si="1"/>
        <v>1.7962962962962962E-2</v>
      </c>
      <c r="Q32" s="8">
        <f t="shared" si="8"/>
        <v>1</v>
      </c>
      <c r="R32" s="22">
        <v>27</v>
      </c>
      <c r="S32" s="14">
        <f ca="1">IF(LEFT(AG32,1)="G","",IF(LEFT(P32,1)="D","",IF(H32="","",COUNTIF($T$6:T32,T32))))</f>
        <v>4</v>
      </c>
      <c r="T32" s="14" t="str">
        <f t="shared" ca="1" si="2"/>
        <v>Cranbrook School, Cranbrook, Kent</v>
      </c>
      <c r="U32" s="15" t="str">
        <f t="shared" ca="1" si="9"/>
        <v>Cranbrook School, Cranbrook, Kent4</v>
      </c>
      <c r="V32" s="14">
        <f t="shared" si="3"/>
        <v>27</v>
      </c>
      <c r="W32" s="14" t="str">
        <f t="shared" ca="1" si="10"/>
        <v/>
      </c>
      <c r="X32" s="14" t="str">
        <f>IF(Home!J32=0,"",Home!J32)</f>
        <v/>
      </c>
      <c r="Y32" s="16" t="str">
        <f t="shared" ca="1" si="14"/>
        <v/>
      </c>
      <c r="Z32" s="16" t="str">
        <f t="shared" ca="1" si="14"/>
        <v/>
      </c>
      <c r="AA32" s="16" t="str">
        <f t="shared" ca="1" si="14"/>
        <v/>
      </c>
      <c r="AB32" s="16" t="str">
        <f t="shared" ca="1" si="14"/>
        <v/>
      </c>
      <c r="AC32" s="16" t="str">
        <f t="shared" ca="1" si="5"/>
        <v/>
      </c>
      <c r="AD32" s="14" t="str">
        <f t="shared" ca="1" si="11"/>
        <v/>
      </c>
      <c r="AE32" s="17" t="str">
        <f t="shared" ca="1" si="12"/>
        <v/>
      </c>
      <c r="AF32" s="18" t="str">
        <f t="shared" ca="1" si="15"/>
        <v/>
      </c>
      <c r="AG32" s="12">
        <v>53</v>
      </c>
      <c r="AH32" s="19">
        <v>25.52</v>
      </c>
    </row>
    <row r="33" spans="1:34" s="10" customFormat="1" ht="15" customHeight="1" x14ac:dyDescent="0.2">
      <c r="A33" s="10">
        <f t="shared" si="0"/>
        <v>28</v>
      </c>
      <c r="B33" s="173" t="str">
        <f t="shared" ca="1" si="6"/>
        <v/>
      </c>
      <c r="C33" s="173"/>
      <c r="D33" s="173"/>
      <c r="E33" s="173"/>
      <c r="F33" s="173"/>
      <c r="G33" s="173"/>
      <c r="H33" s="177" t="str">
        <f t="shared" ca="1" si="7"/>
        <v/>
      </c>
      <c r="I33" s="177"/>
      <c r="J33" s="177"/>
      <c r="K33" s="177"/>
      <c r="L33" s="177"/>
      <c r="M33" s="177"/>
      <c r="N33" s="177"/>
      <c r="O33" s="177"/>
      <c r="P33" s="13">
        <f t="shared" si="1"/>
        <v>0</v>
      </c>
      <c r="Q33" s="8" t="str">
        <f t="shared" si="8"/>
        <v/>
      </c>
      <c r="R33" s="22">
        <v>28</v>
      </c>
      <c r="S33" s="14" t="str">
        <f ca="1">IF(LEFT(AG33,1)="G","",IF(LEFT(P33,1)="D","",IF(H33="","",COUNTIF($T$6:T33,T33))))</f>
        <v/>
      </c>
      <c r="T33" s="14" t="str">
        <f t="shared" ca="1" si="2"/>
        <v/>
      </c>
      <c r="U33" s="15" t="str">
        <f t="shared" ca="1" si="9"/>
        <v/>
      </c>
      <c r="V33" s="14">
        <f t="shared" si="3"/>
        <v>28</v>
      </c>
      <c r="W33" s="14" t="str">
        <f t="shared" ca="1" si="10"/>
        <v/>
      </c>
      <c r="X33" s="14" t="str">
        <f>IF(Home!J33=0,"",Home!J33)</f>
        <v/>
      </c>
      <c r="Y33" s="16" t="str">
        <f t="shared" ca="1" si="14"/>
        <v/>
      </c>
      <c r="Z33" s="16" t="str">
        <f t="shared" ca="1" si="14"/>
        <v/>
      </c>
      <c r="AA33" s="16" t="str">
        <f t="shared" ca="1" si="14"/>
        <v/>
      </c>
      <c r="AB33" s="16" t="str">
        <f t="shared" ca="1" si="14"/>
        <v/>
      </c>
      <c r="AC33" s="16" t="str">
        <f t="shared" ca="1" si="5"/>
        <v/>
      </c>
      <c r="AD33" s="14" t="str">
        <f t="shared" ca="1" si="11"/>
        <v/>
      </c>
      <c r="AE33" s="17" t="str">
        <f t="shared" ca="1" si="12"/>
        <v/>
      </c>
      <c r="AF33" s="18" t="str">
        <f t="shared" ca="1" si="15"/>
        <v/>
      </c>
      <c r="AG33" s="12"/>
      <c r="AH33" s="19"/>
    </row>
    <row r="34" spans="1:34" s="10" customFormat="1" ht="15" customHeight="1" x14ac:dyDescent="0.2">
      <c r="A34" s="10">
        <f t="shared" si="0"/>
        <v>29</v>
      </c>
      <c r="B34" s="173" t="str">
        <f t="shared" ca="1" si="6"/>
        <v/>
      </c>
      <c r="C34" s="173"/>
      <c r="D34" s="173"/>
      <c r="E34" s="173"/>
      <c r="F34" s="173"/>
      <c r="G34" s="173"/>
      <c r="H34" s="177" t="str">
        <f t="shared" ca="1" si="7"/>
        <v/>
      </c>
      <c r="I34" s="177"/>
      <c r="J34" s="177"/>
      <c r="K34" s="177"/>
      <c r="L34" s="177"/>
      <c r="M34" s="177"/>
      <c r="N34" s="177"/>
      <c r="O34" s="177"/>
      <c r="P34" s="13">
        <f t="shared" si="1"/>
        <v>0</v>
      </c>
      <c r="Q34" s="8" t="str">
        <f t="shared" si="8"/>
        <v/>
      </c>
      <c r="R34" s="22">
        <v>29</v>
      </c>
      <c r="S34" s="14" t="str">
        <f ca="1">IF(LEFT(AG34,1)="G","",IF(LEFT(P34,1)="D","",IF(H34="","",COUNTIF($T$6:T34,T34))))</f>
        <v/>
      </c>
      <c r="T34" s="14" t="str">
        <f t="shared" ca="1" si="2"/>
        <v/>
      </c>
      <c r="U34" s="15" t="str">
        <f t="shared" ca="1" si="9"/>
        <v/>
      </c>
      <c r="V34" s="14">
        <f t="shared" si="3"/>
        <v>29</v>
      </c>
      <c r="W34" s="14" t="str">
        <f t="shared" ca="1" si="10"/>
        <v/>
      </c>
      <c r="X34" s="14" t="str">
        <f>IF(Home!J34=0,"",Home!J34)</f>
        <v/>
      </c>
      <c r="Y34" s="16" t="str">
        <f t="shared" ca="1" si="14"/>
        <v/>
      </c>
      <c r="Z34" s="16" t="str">
        <f t="shared" ca="1" si="14"/>
        <v/>
      </c>
      <c r="AA34" s="16" t="str">
        <f t="shared" ca="1" si="14"/>
        <v/>
      </c>
      <c r="AB34" s="16" t="str">
        <f t="shared" ca="1" si="14"/>
        <v/>
      </c>
      <c r="AC34" s="16" t="str">
        <f t="shared" ca="1" si="5"/>
        <v/>
      </c>
      <c r="AD34" s="14" t="str">
        <f t="shared" ca="1" si="11"/>
        <v/>
      </c>
      <c r="AE34" s="17" t="str">
        <f t="shared" ca="1" si="12"/>
        <v/>
      </c>
      <c r="AF34" s="18" t="str">
        <f t="shared" ca="1" si="15"/>
        <v/>
      </c>
      <c r="AG34" s="12"/>
      <c r="AH34" s="19"/>
    </row>
    <row r="35" spans="1:34" s="10" customFormat="1" ht="15" customHeight="1" x14ac:dyDescent="0.2">
      <c r="A35" s="10">
        <f t="shared" si="0"/>
        <v>30</v>
      </c>
      <c r="B35" s="173" t="str">
        <f t="shared" ca="1" si="6"/>
        <v/>
      </c>
      <c r="C35" s="173"/>
      <c r="D35" s="173"/>
      <c r="E35" s="173"/>
      <c r="F35" s="173"/>
      <c r="G35" s="173"/>
      <c r="H35" s="177" t="str">
        <f t="shared" ca="1" si="7"/>
        <v/>
      </c>
      <c r="I35" s="177"/>
      <c r="J35" s="177"/>
      <c r="K35" s="177"/>
      <c r="L35" s="177"/>
      <c r="M35" s="177"/>
      <c r="N35" s="177"/>
      <c r="O35" s="177"/>
      <c r="P35" s="13">
        <f t="shared" si="1"/>
        <v>0</v>
      </c>
      <c r="Q35" s="8" t="str">
        <f t="shared" si="8"/>
        <v/>
      </c>
      <c r="R35" s="22">
        <v>30</v>
      </c>
      <c r="S35" s="14" t="str">
        <f ca="1">IF(LEFT(AG35,1)="G","",IF(LEFT(P35,1)="D","",IF(H35="","",COUNTIF($T$6:T35,T35))))</f>
        <v/>
      </c>
      <c r="T35" s="14" t="str">
        <f t="shared" ca="1" si="2"/>
        <v/>
      </c>
      <c r="U35" s="15" t="str">
        <f t="shared" ca="1" si="9"/>
        <v/>
      </c>
      <c r="V35" s="14">
        <f t="shared" si="3"/>
        <v>30</v>
      </c>
      <c r="W35" s="14" t="str">
        <f t="shared" ca="1" si="10"/>
        <v/>
      </c>
      <c r="X35" s="14" t="str">
        <f>IF(Home!J35=0,"",Home!J35)</f>
        <v/>
      </c>
      <c r="Y35" s="16" t="str">
        <f t="shared" ca="1" si="14"/>
        <v/>
      </c>
      <c r="Z35" s="16" t="str">
        <f t="shared" ca="1" si="14"/>
        <v/>
      </c>
      <c r="AA35" s="16" t="str">
        <f t="shared" ca="1" si="14"/>
        <v/>
      </c>
      <c r="AB35" s="16" t="str">
        <f t="shared" ca="1" si="14"/>
        <v/>
      </c>
      <c r="AC35" s="16" t="str">
        <f t="shared" ca="1" si="5"/>
        <v/>
      </c>
      <c r="AD35" s="14" t="str">
        <f t="shared" ca="1" si="11"/>
        <v/>
      </c>
      <c r="AE35" s="17" t="str">
        <f t="shared" ca="1" si="12"/>
        <v/>
      </c>
      <c r="AF35" s="18" t="str">
        <f t="shared" ca="1" si="15"/>
        <v/>
      </c>
      <c r="AG35" s="12"/>
      <c r="AH35" s="19"/>
    </row>
    <row r="36" spans="1:34" s="10" customFormat="1" ht="15" customHeight="1" x14ac:dyDescent="0.2">
      <c r="A36" s="10">
        <f t="shared" si="0"/>
        <v>31</v>
      </c>
      <c r="B36" s="173" t="str">
        <f t="shared" ca="1" si="6"/>
        <v/>
      </c>
      <c r="C36" s="173"/>
      <c r="D36" s="173"/>
      <c r="E36" s="173"/>
      <c r="F36" s="173"/>
      <c r="G36" s="173"/>
      <c r="H36" s="177" t="str">
        <f t="shared" ca="1" si="7"/>
        <v/>
      </c>
      <c r="I36" s="177"/>
      <c r="J36" s="177"/>
      <c r="K36" s="177"/>
      <c r="L36" s="177"/>
      <c r="M36" s="177"/>
      <c r="N36" s="177"/>
      <c r="O36" s="177"/>
      <c r="P36" s="13">
        <f t="shared" si="1"/>
        <v>0</v>
      </c>
      <c r="Q36" s="8" t="str">
        <f t="shared" si="8"/>
        <v/>
      </c>
      <c r="R36" s="22">
        <v>31</v>
      </c>
      <c r="S36" s="14" t="str">
        <f ca="1">IF(LEFT(AG36,1)="G","",IF(LEFT(P36,1)="D","",IF(H36="","",COUNTIF($T$6:T36,T36))))</f>
        <v/>
      </c>
      <c r="T36" s="14" t="str">
        <f t="shared" ca="1" si="2"/>
        <v/>
      </c>
      <c r="U36" s="15" t="str">
        <f t="shared" ca="1" si="9"/>
        <v/>
      </c>
      <c r="V36" s="14">
        <f t="shared" si="3"/>
        <v>31</v>
      </c>
      <c r="W36" s="14" t="str">
        <f t="shared" ca="1" si="10"/>
        <v/>
      </c>
      <c r="X36" s="14" t="str">
        <f>IF(Home!J36=0,"",Home!J36)</f>
        <v/>
      </c>
      <c r="Y36" s="16" t="str">
        <f t="shared" ca="1" si="14"/>
        <v/>
      </c>
      <c r="Z36" s="16" t="str">
        <f t="shared" ca="1" si="14"/>
        <v/>
      </c>
      <c r="AA36" s="16" t="str">
        <f t="shared" ca="1" si="14"/>
        <v/>
      </c>
      <c r="AB36" s="16" t="str">
        <f t="shared" ca="1" si="14"/>
        <v/>
      </c>
      <c r="AC36" s="16" t="str">
        <f t="shared" ca="1" si="5"/>
        <v/>
      </c>
      <c r="AD36" s="14" t="str">
        <f t="shared" ca="1" si="11"/>
        <v/>
      </c>
      <c r="AE36" s="17" t="str">
        <f t="shared" ca="1" si="12"/>
        <v/>
      </c>
      <c r="AF36" s="18" t="str">
        <f t="shared" ca="1" si="15"/>
        <v/>
      </c>
      <c r="AG36" s="12"/>
      <c r="AH36" s="19"/>
    </row>
    <row r="37" spans="1:34" s="10" customFormat="1" ht="15" customHeight="1" x14ac:dyDescent="0.2">
      <c r="A37" s="10">
        <f t="shared" si="0"/>
        <v>32</v>
      </c>
      <c r="B37" s="173" t="str">
        <f t="shared" ca="1" si="6"/>
        <v/>
      </c>
      <c r="C37" s="173"/>
      <c r="D37" s="173"/>
      <c r="E37" s="173"/>
      <c r="F37" s="173"/>
      <c r="G37" s="173"/>
      <c r="H37" s="177" t="str">
        <f t="shared" ca="1" si="7"/>
        <v/>
      </c>
      <c r="I37" s="177"/>
      <c r="J37" s="177"/>
      <c r="K37" s="177"/>
      <c r="L37" s="177"/>
      <c r="M37" s="177"/>
      <c r="N37" s="177"/>
      <c r="O37" s="177"/>
      <c r="P37" s="13">
        <f t="shared" si="1"/>
        <v>0</v>
      </c>
      <c r="Q37" s="8" t="str">
        <f t="shared" si="8"/>
        <v/>
      </c>
      <c r="R37" s="22">
        <v>32</v>
      </c>
      <c r="S37" s="14" t="str">
        <f ca="1">IF(LEFT(AG37,1)="G","",IF(LEFT(P37,1)="D","",IF(H37="","",COUNTIF($T$6:T37,T37))))</f>
        <v/>
      </c>
      <c r="T37" s="14" t="str">
        <f t="shared" ca="1" si="2"/>
        <v/>
      </c>
      <c r="U37" s="15" t="str">
        <f t="shared" ca="1" si="9"/>
        <v/>
      </c>
      <c r="V37" s="14">
        <f t="shared" si="3"/>
        <v>32</v>
      </c>
      <c r="W37" s="14" t="str">
        <f t="shared" ca="1" si="10"/>
        <v/>
      </c>
      <c r="X37" s="14" t="str">
        <f>IF(Home!J37=0,"",Home!J37)</f>
        <v/>
      </c>
      <c r="Y37" s="16" t="str">
        <f t="shared" ca="1" si="14"/>
        <v/>
      </c>
      <c r="Z37" s="16" t="str">
        <f t="shared" ca="1" si="14"/>
        <v/>
      </c>
      <c r="AA37" s="16" t="str">
        <f t="shared" ca="1" si="14"/>
        <v/>
      </c>
      <c r="AB37" s="16" t="str">
        <f t="shared" ca="1" si="14"/>
        <v/>
      </c>
      <c r="AC37" s="16" t="str">
        <f t="shared" ca="1" si="5"/>
        <v/>
      </c>
      <c r="AD37" s="14" t="str">
        <f t="shared" ca="1" si="11"/>
        <v/>
      </c>
      <c r="AE37" s="17" t="str">
        <f t="shared" ca="1" si="12"/>
        <v/>
      </c>
      <c r="AF37" s="18" t="str">
        <f t="shared" ca="1" si="15"/>
        <v/>
      </c>
      <c r="AG37" s="12"/>
      <c r="AH37" s="19"/>
    </row>
    <row r="38" spans="1:34" s="10" customFormat="1" ht="15" customHeight="1" x14ac:dyDescent="0.2">
      <c r="A38" s="10">
        <f t="shared" si="0"/>
        <v>33</v>
      </c>
      <c r="B38" s="173" t="str">
        <f t="shared" ca="1" si="6"/>
        <v/>
      </c>
      <c r="C38" s="173"/>
      <c r="D38" s="173"/>
      <c r="E38" s="173"/>
      <c r="F38" s="173"/>
      <c r="G38" s="173"/>
      <c r="H38" s="177" t="str">
        <f t="shared" ca="1" si="7"/>
        <v/>
      </c>
      <c r="I38" s="177"/>
      <c r="J38" s="177"/>
      <c r="K38" s="177"/>
      <c r="L38" s="177"/>
      <c r="M38" s="177"/>
      <c r="N38" s="177"/>
      <c r="O38" s="177"/>
      <c r="P38" s="13">
        <f t="shared" si="1"/>
        <v>0</v>
      </c>
      <c r="Q38" s="8" t="str">
        <f t="shared" si="8"/>
        <v/>
      </c>
      <c r="R38" s="22">
        <v>33</v>
      </c>
      <c r="S38" s="14" t="str">
        <f ca="1">IF(LEFT(AG38,1)="G","",IF(LEFT(P38,1)="D","",IF(H38="","",COUNTIF($T$6:T38,T38))))</f>
        <v/>
      </c>
      <c r="T38" s="14" t="str">
        <f t="shared" ca="1" si="2"/>
        <v/>
      </c>
      <c r="U38" s="15" t="str">
        <f t="shared" ca="1" si="9"/>
        <v/>
      </c>
      <c r="V38" s="14">
        <f t="shared" si="3"/>
        <v>33</v>
      </c>
      <c r="W38" s="14" t="str">
        <f t="shared" ca="1" si="10"/>
        <v/>
      </c>
      <c r="X38" s="14" t="str">
        <f>IF(Home!J38=0,"",Home!J38)</f>
        <v/>
      </c>
      <c r="Y38" s="16" t="str">
        <f t="shared" ca="1" si="14"/>
        <v/>
      </c>
      <c r="Z38" s="16" t="str">
        <f t="shared" ca="1" si="14"/>
        <v/>
      </c>
      <c r="AA38" s="16" t="str">
        <f t="shared" ca="1" si="14"/>
        <v/>
      </c>
      <c r="AB38" s="16" t="str">
        <f t="shared" ca="1" si="14"/>
        <v/>
      </c>
      <c r="AC38" s="16" t="str">
        <f t="shared" ca="1" si="5"/>
        <v/>
      </c>
      <c r="AD38" s="14" t="str">
        <f t="shared" ca="1" si="11"/>
        <v/>
      </c>
      <c r="AE38" s="17" t="str">
        <f t="shared" ca="1" si="12"/>
        <v/>
      </c>
      <c r="AF38" s="18" t="str">
        <f t="shared" ca="1" si="15"/>
        <v/>
      </c>
      <c r="AG38" s="12"/>
      <c r="AH38" s="19"/>
    </row>
    <row r="39" spans="1:34" s="10" customFormat="1" ht="15" customHeight="1" x14ac:dyDescent="0.2">
      <c r="A39" s="10">
        <f t="shared" si="0"/>
        <v>34</v>
      </c>
      <c r="B39" s="173" t="str">
        <f t="shared" ca="1" si="6"/>
        <v/>
      </c>
      <c r="C39" s="173"/>
      <c r="D39" s="173"/>
      <c r="E39" s="173"/>
      <c r="F39" s="173"/>
      <c r="G39" s="173"/>
      <c r="H39" s="177" t="str">
        <f t="shared" ca="1" si="7"/>
        <v/>
      </c>
      <c r="I39" s="177"/>
      <c r="J39" s="177"/>
      <c r="K39" s="177"/>
      <c r="L39" s="177"/>
      <c r="M39" s="177"/>
      <c r="N39" s="177"/>
      <c r="O39" s="177"/>
      <c r="P39" s="13">
        <f t="shared" si="1"/>
        <v>0</v>
      </c>
      <c r="Q39" s="8" t="str">
        <f t="shared" si="8"/>
        <v/>
      </c>
      <c r="R39" s="22">
        <v>34</v>
      </c>
      <c r="S39" s="14" t="str">
        <f ca="1">IF(LEFT(AG39,1)="G","",IF(LEFT(P39,1)="D","",IF(H39="","",COUNTIF($T$6:T39,T39))))</f>
        <v/>
      </c>
      <c r="T39" s="14" t="str">
        <f t="shared" ca="1" si="2"/>
        <v/>
      </c>
      <c r="U39" s="15" t="str">
        <f t="shared" ca="1" si="9"/>
        <v/>
      </c>
      <c r="V39" s="14">
        <f t="shared" si="3"/>
        <v>34</v>
      </c>
      <c r="W39" s="14" t="str">
        <f t="shared" ca="1" si="10"/>
        <v/>
      </c>
      <c r="X39" s="14" t="str">
        <f>IF(Home!J39=0,"",Home!J39)</f>
        <v/>
      </c>
      <c r="Y39" s="16" t="str">
        <f t="shared" ca="1" si="14"/>
        <v/>
      </c>
      <c r="Z39" s="16" t="str">
        <f t="shared" ca="1" si="14"/>
        <v/>
      </c>
      <c r="AA39" s="16" t="str">
        <f t="shared" ca="1" si="14"/>
        <v/>
      </c>
      <c r="AB39" s="16" t="str">
        <f t="shared" ca="1" si="14"/>
        <v/>
      </c>
      <c r="AC39" s="16" t="str">
        <f t="shared" ca="1" si="5"/>
        <v/>
      </c>
      <c r="AD39" s="14" t="str">
        <f t="shared" ca="1" si="11"/>
        <v/>
      </c>
      <c r="AE39" s="17" t="str">
        <f t="shared" ca="1" si="12"/>
        <v/>
      </c>
      <c r="AF39" s="18" t="str">
        <f t="shared" ca="1" si="15"/>
        <v/>
      </c>
      <c r="AG39" s="12"/>
      <c r="AH39" s="19"/>
    </row>
    <row r="40" spans="1:34" s="10" customFormat="1" ht="15" customHeight="1" x14ac:dyDescent="0.2">
      <c r="A40" s="10">
        <f t="shared" si="0"/>
        <v>35</v>
      </c>
      <c r="B40" s="173" t="str">
        <f t="shared" ca="1" si="6"/>
        <v/>
      </c>
      <c r="C40" s="173"/>
      <c r="D40" s="173"/>
      <c r="E40" s="173"/>
      <c r="F40" s="173"/>
      <c r="G40" s="173"/>
      <c r="H40" s="177" t="str">
        <f t="shared" ca="1" si="7"/>
        <v/>
      </c>
      <c r="I40" s="177"/>
      <c r="J40" s="177"/>
      <c r="K40" s="177"/>
      <c r="L40" s="177"/>
      <c r="M40" s="177"/>
      <c r="N40" s="177"/>
      <c r="O40" s="177"/>
      <c r="P40" s="13">
        <f t="shared" si="1"/>
        <v>0</v>
      </c>
      <c r="Q40" s="8" t="str">
        <f t="shared" si="8"/>
        <v/>
      </c>
      <c r="R40" s="22">
        <v>35</v>
      </c>
      <c r="S40" s="14" t="str">
        <f ca="1">IF(LEFT(AG40,1)="G","",IF(LEFT(P40,1)="D","",IF(H40="","",COUNTIF($T$6:T40,T40))))</f>
        <v/>
      </c>
      <c r="T40" s="14" t="str">
        <f t="shared" ca="1" si="2"/>
        <v/>
      </c>
      <c r="U40" s="15" t="str">
        <f t="shared" ca="1" si="9"/>
        <v/>
      </c>
      <c r="V40" s="14">
        <f t="shared" si="3"/>
        <v>35</v>
      </c>
      <c r="W40" s="14" t="str">
        <f t="shared" ca="1" si="10"/>
        <v/>
      </c>
      <c r="X40" s="14" t="str">
        <f>IF(Home!J40=0,"",Home!J40)</f>
        <v/>
      </c>
      <c r="Y40" s="16" t="str">
        <f t="shared" ca="1" si="14"/>
        <v/>
      </c>
      <c r="Z40" s="16" t="str">
        <f t="shared" ca="1" si="14"/>
        <v/>
      </c>
      <c r="AA40" s="16" t="str">
        <f t="shared" ca="1" si="14"/>
        <v/>
      </c>
      <c r="AB40" s="16" t="str">
        <f t="shared" ca="1" si="14"/>
        <v/>
      </c>
      <c r="AC40" s="16" t="str">
        <f t="shared" ca="1" si="5"/>
        <v/>
      </c>
      <c r="AD40" s="14" t="str">
        <f t="shared" ca="1" si="11"/>
        <v/>
      </c>
      <c r="AE40" s="17" t="str">
        <f t="shared" ca="1" si="12"/>
        <v/>
      </c>
      <c r="AF40" s="18" t="str">
        <f t="shared" ca="1" si="15"/>
        <v/>
      </c>
      <c r="AG40" s="12"/>
      <c r="AH40" s="19"/>
    </row>
    <row r="41" spans="1:34" s="10" customFormat="1" ht="15" customHeight="1" x14ac:dyDescent="0.2">
      <c r="A41" s="10">
        <f t="shared" si="0"/>
        <v>36</v>
      </c>
      <c r="B41" s="173" t="str">
        <f t="shared" ca="1" si="6"/>
        <v/>
      </c>
      <c r="C41" s="173"/>
      <c r="D41" s="173"/>
      <c r="E41" s="173"/>
      <c r="F41" s="173"/>
      <c r="G41" s="173"/>
      <c r="H41" s="177" t="str">
        <f t="shared" ca="1" si="7"/>
        <v/>
      </c>
      <c r="I41" s="177"/>
      <c r="J41" s="177"/>
      <c r="K41" s="177"/>
      <c r="L41" s="177"/>
      <c r="M41" s="177"/>
      <c r="N41" s="177"/>
      <c r="O41" s="177"/>
      <c r="P41" s="13">
        <f t="shared" si="1"/>
        <v>0</v>
      </c>
      <c r="Q41" s="8" t="str">
        <f t="shared" si="8"/>
        <v/>
      </c>
      <c r="R41" s="22">
        <v>36</v>
      </c>
      <c r="S41" s="14" t="str">
        <f ca="1">IF(LEFT(AG41,1)="G","",IF(LEFT(P41,1)="D","",IF(H41="","",COUNTIF($T$6:T41,T41))))</f>
        <v/>
      </c>
      <c r="T41" s="14" t="str">
        <f t="shared" ca="1" si="2"/>
        <v/>
      </c>
      <c r="U41" s="15" t="str">
        <f t="shared" ca="1" si="9"/>
        <v/>
      </c>
      <c r="V41" s="14">
        <f t="shared" si="3"/>
        <v>36</v>
      </c>
      <c r="W41" s="14" t="str">
        <f t="shared" ca="1" si="10"/>
        <v/>
      </c>
      <c r="X41" s="14" t="str">
        <f>IF(Home!J41=0,"",Home!J41)</f>
        <v/>
      </c>
      <c r="Y41" s="16" t="str">
        <f t="shared" ca="1" si="14"/>
        <v/>
      </c>
      <c r="Z41" s="16" t="str">
        <f t="shared" ca="1" si="14"/>
        <v/>
      </c>
      <c r="AA41" s="16" t="str">
        <f t="shared" ca="1" si="14"/>
        <v/>
      </c>
      <c r="AB41" s="16" t="str">
        <f t="shared" ca="1" si="14"/>
        <v/>
      </c>
      <c r="AC41" s="16" t="str">
        <f t="shared" ca="1" si="5"/>
        <v/>
      </c>
      <c r="AD41" s="14" t="str">
        <f t="shared" ca="1" si="11"/>
        <v/>
      </c>
      <c r="AE41" s="17" t="str">
        <f t="shared" ca="1" si="12"/>
        <v/>
      </c>
      <c r="AF41" s="18" t="str">
        <f t="shared" ca="1" si="15"/>
        <v/>
      </c>
      <c r="AG41" s="12"/>
      <c r="AH41" s="19"/>
    </row>
    <row r="42" spans="1:34" s="10" customFormat="1" ht="15" customHeight="1" x14ac:dyDescent="0.2">
      <c r="A42" s="10">
        <f t="shared" si="0"/>
        <v>37</v>
      </c>
      <c r="B42" s="173" t="str">
        <f t="shared" ca="1" si="6"/>
        <v/>
      </c>
      <c r="C42" s="173"/>
      <c r="D42" s="173"/>
      <c r="E42" s="173"/>
      <c r="F42" s="173"/>
      <c r="G42" s="173"/>
      <c r="H42" s="177" t="str">
        <f t="shared" ca="1" si="7"/>
        <v/>
      </c>
      <c r="I42" s="177"/>
      <c r="J42" s="177"/>
      <c r="K42" s="177"/>
      <c r="L42" s="177"/>
      <c r="M42" s="177"/>
      <c r="N42" s="177"/>
      <c r="O42" s="177"/>
      <c r="P42" s="13">
        <f t="shared" si="1"/>
        <v>0</v>
      </c>
      <c r="Q42" s="8" t="str">
        <f t="shared" si="8"/>
        <v/>
      </c>
      <c r="R42" s="22">
        <v>37</v>
      </c>
      <c r="S42" s="14" t="str">
        <f ca="1">IF(LEFT(AG42,1)="G","",IF(LEFT(P42,1)="D","",IF(H42="","",COUNTIF($T$6:T42,T42))))</f>
        <v/>
      </c>
      <c r="T42" s="14" t="str">
        <f t="shared" ca="1" si="2"/>
        <v/>
      </c>
      <c r="U42" s="15" t="str">
        <f t="shared" ca="1" si="9"/>
        <v/>
      </c>
      <c r="V42" s="14">
        <f t="shared" si="3"/>
        <v>37</v>
      </c>
      <c r="W42" s="14" t="str">
        <f t="shared" ca="1" si="10"/>
        <v/>
      </c>
      <c r="X42" s="14" t="str">
        <f>IF(Home!J42=0,"",Home!J42)</f>
        <v/>
      </c>
      <c r="Y42" s="16" t="str">
        <f t="shared" ca="1" si="14"/>
        <v/>
      </c>
      <c r="Z42" s="16" t="str">
        <f t="shared" ca="1" si="14"/>
        <v/>
      </c>
      <c r="AA42" s="16" t="str">
        <f t="shared" ca="1" si="14"/>
        <v/>
      </c>
      <c r="AB42" s="16" t="str">
        <f t="shared" ca="1" si="14"/>
        <v/>
      </c>
      <c r="AC42" s="16" t="str">
        <f t="shared" ca="1" si="5"/>
        <v/>
      </c>
      <c r="AD42" s="14" t="str">
        <f t="shared" ca="1" si="11"/>
        <v/>
      </c>
      <c r="AE42" s="17" t="str">
        <f t="shared" ca="1" si="12"/>
        <v/>
      </c>
      <c r="AF42" s="18" t="str">
        <f t="shared" ca="1" si="15"/>
        <v/>
      </c>
      <c r="AG42" s="12"/>
      <c r="AH42" s="19"/>
    </row>
    <row r="43" spans="1:34" s="10" customFormat="1" ht="15" customHeight="1" x14ac:dyDescent="0.2">
      <c r="A43" s="10">
        <f t="shared" si="0"/>
        <v>38</v>
      </c>
      <c r="B43" s="173" t="str">
        <f t="shared" ca="1" si="6"/>
        <v/>
      </c>
      <c r="C43" s="173"/>
      <c r="D43" s="173"/>
      <c r="E43" s="173"/>
      <c r="F43" s="173"/>
      <c r="G43" s="173"/>
      <c r="H43" s="177" t="str">
        <f t="shared" ca="1" si="7"/>
        <v/>
      </c>
      <c r="I43" s="177"/>
      <c r="J43" s="177"/>
      <c r="K43" s="177"/>
      <c r="L43" s="177"/>
      <c r="M43" s="177"/>
      <c r="N43" s="177"/>
      <c r="O43" s="177"/>
      <c r="P43" s="13">
        <f t="shared" si="1"/>
        <v>0</v>
      </c>
      <c r="Q43" s="8" t="str">
        <f t="shared" si="8"/>
        <v/>
      </c>
      <c r="R43" s="22">
        <v>38</v>
      </c>
      <c r="S43" s="14" t="str">
        <f ca="1">IF(LEFT(AG43,1)="G","",IF(LEFT(P43,1)="D","",IF(H43="","",COUNTIF($T$6:T43,T43))))</f>
        <v/>
      </c>
      <c r="T43" s="14" t="str">
        <f t="shared" ca="1" si="2"/>
        <v/>
      </c>
      <c r="U43" s="15" t="str">
        <f t="shared" ca="1" si="9"/>
        <v/>
      </c>
      <c r="V43" s="14">
        <f t="shared" si="3"/>
        <v>38</v>
      </c>
      <c r="W43" s="14" t="str">
        <f t="shared" ca="1" si="10"/>
        <v/>
      </c>
      <c r="X43" s="14" t="str">
        <f>IF(Home!J43=0,"",Home!J43)</f>
        <v/>
      </c>
      <c r="Y43" s="16" t="str">
        <f t="shared" ca="1" si="14"/>
        <v/>
      </c>
      <c r="Z43" s="16" t="str">
        <f t="shared" ca="1" si="14"/>
        <v/>
      </c>
      <c r="AA43" s="16" t="str">
        <f t="shared" ca="1" si="14"/>
        <v/>
      </c>
      <c r="AB43" s="16" t="str">
        <f t="shared" ca="1" si="14"/>
        <v/>
      </c>
      <c r="AC43" s="16" t="str">
        <f t="shared" ca="1" si="5"/>
        <v/>
      </c>
      <c r="AD43" s="14" t="str">
        <f t="shared" ca="1" si="11"/>
        <v/>
      </c>
      <c r="AE43" s="17" t="str">
        <f t="shared" ca="1" si="12"/>
        <v/>
      </c>
      <c r="AF43" s="18" t="str">
        <f t="shared" ca="1" si="15"/>
        <v/>
      </c>
      <c r="AG43" s="12"/>
      <c r="AH43" s="19"/>
    </row>
    <row r="44" spans="1:34" s="10" customFormat="1" ht="15" customHeight="1" x14ac:dyDescent="0.2">
      <c r="A44" s="10">
        <f t="shared" si="0"/>
        <v>39</v>
      </c>
      <c r="B44" s="173" t="str">
        <f t="shared" ca="1" si="6"/>
        <v/>
      </c>
      <c r="C44" s="173"/>
      <c r="D44" s="173"/>
      <c r="E44" s="173"/>
      <c r="F44" s="173"/>
      <c r="G44" s="173"/>
      <c r="H44" s="177" t="str">
        <f t="shared" ca="1" si="7"/>
        <v/>
      </c>
      <c r="I44" s="177"/>
      <c r="J44" s="177"/>
      <c r="K44" s="177"/>
      <c r="L44" s="177"/>
      <c r="M44" s="177"/>
      <c r="N44" s="177"/>
      <c r="O44" s="177"/>
      <c r="P44" s="13">
        <f t="shared" si="1"/>
        <v>0</v>
      </c>
      <c r="Q44" s="8" t="str">
        <f t="shared" si="8"/>
        <v/>
      </c>
      <c r="R44" s="22">
        <v>39</v>
      </c>
      <c r="S44" s="14" t="str">
        <f ca="1">IF(LEFT(AG44,1)="G","",IF(LEFT(P44,1)="D","",IF(H44="","",COUNTIF($T$6:T44,T44))))</f>
        <v/>
      </c>
      <c r="T44" s="14" t="str">
        <f t="shared" ca="1" si="2"/>
        <v/>
      </c>
      <c r="U44" s="15" t="str">
        <f t="shared" ca="1" si="9"/>
        <v/>
      </c>
      <c r="V44" s="14">
        <f t="shared" si="3"/>
        <v>39</v>
      </c>
      <c r="W44" s="14" t="str">
        <f t="shared" ca="1" si="10"/>
        <v/>
      </c>
      <c r="X44" s="14" t="str">
        <f>IF(Home!J44=0,"",Home!J44)</f>
        <v/>
      </c>
      <c r="Y44" s="16" t="str">
        <f t="shared" ca="1" si="14"/>
        <v/>
      </c>
      <c r="Z44" s="16" t="str">
        <f t="shared" ca="1" si="14"/>
        <v/>
      </c>
      <c r="AA44" s="16" t="str">
        <f t="shared" ca="1" si="14"/>
        <v/>
      </c>
      <c r="AB44" s="16" t="str">
        <f t="shared" ca="1" si="14"/>
        <v/>
      </c>
      <c r="AC44" s="16" t="str">
        <f t="shared" ca="1" si="5"/>
        <v/>
      </c>
      <c r="AD44" s="14" t="str">
        <f t="shared" ca="1" si="11"/>
        <v/>
      </c>
      <c r="AE44" s="17" t="str">
        <f t="shared" ca="1" si="12"/>
        <v/>
      </c>
      <c r="AF44" s="18" t="str">
        <f t="shared" ca="1" si="15"/>
        <v/>
      </c>
      <c r="AG44" s="12"/>
      <c r="AH44" s="19"/>
    </row>
    <row r="45" spans="1:34" s="10" customFormat="1" ht="15" customHeight="1" x14ac:dyDescent="0.2">
      <c r="A45" s="10">
        <f t="shared" si="0"/>
        <v>40</v>
      </c>
      <c r="B45" s="173" t="str">
        <f t="shared" ca="1" si="6"/>
        <v/>
      </c>
      <c r="C45" s="173"/>
      <c r="D45" s="173"/>
      <c r="E45" s="173"/>
      <c r="F45" s="173"/>
      <c r="G45" s="173"/>
      <c r="H45" s="177" t="str">
        <f t="shared" ca="1" si="7"/>
        <v/>
      </c>
      <c r="I45" s="177"/>
      <c r="J45" s="177"/>
      <c r="K45" s="177"/>
      <c r="L45" s="177"/>
      <c r="M45" s="177"/>
      <c r="N45" s="177"/>
      <c r="O45" s="177"/>
      <c r="P45" s="13">
        <f t="shared" si="1"/>
        <v>0</v>
      </c>
      <c r="Q45" s="8" t="str">
        <f t="shared" si="8"/>
        <v/>
      </c>
      <c r="R45" s="22">
        <v>40</v>
      </c>
      <c r="S45" s="14" t="str">
        <f ca="1">IF(LEFT(AG45,1)="G","",IF(LEFT(P45,1)="D","",IF(H45="","",COUNTIF($T$6:T45,T45))))</f>
        <v/>
      </c>
      <c r="T45" s="14" t="str">
        <f t="shared" ca="1" si="2"/>
        <v/>
      </c>
      <c r="U45" s="15" t="str">
        <f t="shared" ca="1" si="9"/>
        <v/>
      </c>
      <c r="V45" s="14">
        <f t="shared" si="3"/>
        <v>40</v>
      </c>
      <c r="W45" s="14" t="str">
        <f t="shared" ca="1" si="10"/>
        <v/>
      </c>
      <c r="X45" s="14" t="str">
        <f>IF(Home!J45=0,"",Home!J45)</f>
        <v/>
      </c>
      <c r="Y45" s="16" t="str">
        <f t="shared" ca="1" si="14"/>
        <v/>
      </c>
      <c r="Z45" s="16" t="str">
        <f t="shared" ca="1" si="14"/>
        <v/>
      </c>
      <c r="AA45" s="16" t="str">
        <f t="shared" ca="1" si="14"/>
        <v/>
      </c>
      <c r="AB45" s="16" t="str">
        <f t="shared" ca="1" si="14"/>
        <v/>
      </c>
      <c r="AC45" s="16" t="str">
        <f t="shared" ca="1" si="5"/>
        <v/>
      </c>
      <c r="AD45" s="14" t="str">
        <f t="shared" ca="1" si="11"/>
        <v/>
      </c>
      <c r="AE45" s="17" t="str">
        <f t="shared" ca="1" si="12"/>
        <v/>
      </c>
      <c r="AF45" s="18" t="str">
        <f t="shared" ca="1" si="15"/>
        <v/>
      </c>
      <c r="AG45" s="12"/>
      <c r="AH45" s="19"/>
    </row>
    <row r="46" spans="1:34" s="10" customFormat="1" ht="15" customHeight="1" x14ac:dyDescent="0.2">
      <c r="A46" s="10">
        <f t="shared" si="0"/>
        <v>41</v>
      </c>
      <c r="B46" s="173" t="str">
        <f t="shared" ca="1" si="6"/>
        <v/>
      </c>
      <c r="C46" s="173"/>
      <c r="D46" s="173"/>
      <c r="E46" s="173"/>
      <c r="F46" s="173"/>
      <c r="G46" s="173"/>
      <c r="H46" s="177" t="str">
        <f t="shared" ca="1" si="7"/>
        <v/>
      </c>
      <c r="I46" s="177"/>
      <c r="J46" s="177"/>
      <c r="K46" s="177"/>
      <c r="L46" s="177"/>
      <c r="M46" s="177"/>
      <c r="N46" s="177"/>
      <c r="O46" s="177"/>
      <c r="P46" s="13">
        <f t="shared" si="1"/>
        <v>0</v>
      </c>
      <c r="Q46" s="8" t="str">
        <f t="shared" si="8"/>
        <v/>
      </c>
      <c r="R46" s="22">
        <v>41</v>
      </c>
      <c r="S46" s="14" t="str">
        <f ca="1">IF(LEFT(AG46,1)="G","",IF(LEFT(P46,1)="D","",IF(H46="","",COUNTIF($T$6:T46,T46))))</f>
        <v/>
      </c>
      <c r="T46" s="14" t="str">
        <f t="shared" ca="1" si="2"/>
        <v/>
      </c>
      <c r="U46" s="15" t="str">
        <f t="shared" ca="1" si="9"/>
        <v/>
      </c>
      <c r="V46" s="14">
        <f t="shared" si="3"/>
        <v>41</v>
      </c>
      <c r="W46" s="14" t="str">
        <f t="shared" ca="1" si="10"/>
        <v/>
      </c>
      <c r="X46" s="14" t="str">
        <f>IF(Home!J46=0,"",Home!J46)</f>
        <v>Total Entries by age group</v>
      </c>
      <c r="Y46" s="16" t="str">
        <f t="shared" ref="Y46:AB65" ca="1" si="16">IFERROR(VLOOKUP(CONCATENATE($X46,Y$5),$U$6:$V$255,2,0),"")</f>
        <v/>
      </c>
      <c r="Z46" s="16" t="str">
        <f t="shared" ca="1" si="16"/>
        <v/>
      </c>
      <c r="AA46" s="16" t="str">
        <f t="shared" ca="1" si="16"/>
        <v/>
      </c>
      <c r="AB46" s="16" t="str">
        <f t="shared" ca="1" si="16"/>
        <v/>
      </c>
      <c r="AC46" s="16" t="str">
        <f t="shared" ca="1" si="5"/>
        <v/>
      </c>
      <c r="AD46" s="14" t="str">
        <f t="shared" ca="1" si="11"/>
        <v/>
      </c>
      <c r="AE46" s="17" t="str">
        <f t="shared" ca="1" si="12"/>
        <v/>
      </c>
      <c r="AF46" s="18" t="str">
        <f t="shared" ca="1" si="15"/>
        <v/>
      </c>
      <c r="AG46" s="12"/>
      <c r="AH46" s="19"/>
    </row>
    <row r="47" spans="1:34" s="10" customFormat="1" ht="15" customHeight="1" x14ac:dyDescent="0.2">
      <c r="A47" s="10">
        <f t="shared" si="0"/>
        <v>42</v>
      </c>
      <c r="B47" s="173" t="str">
        <f t="shared" ca="1" si="6"/>
        <v/>
      </c>
      <c r="C47" s="173"/>
      <c r="D47" s="173"/>
      <c r="E47" s="173"/>
      <c r="F47" s="173"/>
      <c r="G47" s="173"/>
      <c r="H47" s="177" t="str">
        <f t="shared" ca="1" si="7"/>
        <v/>
      </c>
      <c r="I47" s="177"/>
      <c r="J47" s="177"/>
      <c r="K47" s="177"/>
      <c r="L47" s="177"/>
      <c r="M47" s="177"/>
      <c r="N47" s="177"/>
      <c r="O47" s="177"/>
      <c r="P47" s="13">
        <f t="shared" si="1"/>
        <v>0</v>
      </c>
      <c r="Q47" s="8" t="str">
        <f t="shared" si="8"/>
        <v/>
      </c>
      <c r="R47" s="22">
        <v>42</v>
      </c>
      <c r="S47" s="14" t="str">
        <f ca="1">IF(LEFT(AG47,1)="G","",IF(LEFT(P47,1)="D","",IF(H47="","",COUNTIF($T$6:T47,T47))))</f>
        <v/>
      </c>
      <c r="T47" s="14" t="str">
        <f t="shared" ca="1" si="2"/>
        <v/>
      </c>
      <c r="U47" s="15" t="str">
        <f t="shared" ca="1" si="9"/>
        <v/>
      </c>
      <c r="V47" s="14">
        <f t="shared" si="3"/>
        <v>42</v>
      </c>
      <c r="W47" s="14" t="str">
        <f t="shared" ca="1" si="10"/>
        <v/>
      </c>
      <c r="X47" s="14" t="str">
        <f>IF(Home!J47=0,"",Home!J47)</f>
        <v/>
      </c>
      <c r="Y47" s="16" t="str">
        <f t="shared" ca="1" si="16"/>
        <v/>
      </c>
      <c r="Z47" s="16" t="str">
        <f t="shared" ca="1" si="16"/>
        <v/>
      </c>
      <c r="AA47" s="16" t="str">
        <f t="shared" ca="1" si="16"/>
        <v/>
      </c>
      <c r="AB47" s="16" t="str">
        <f t="shared" ca="1" si="16"/>
        <v/>
      </c>
      <c r="AC47" s="16" t="str">
        <f t="shared" ca="1" si="5"/>
        <v/>
      </c>
      <c r="AD47" s="14" t="str">
        <f t="shared" ca="1" si="11"/>
        <v/>
      </c>
      <c r="AE47" s="17" t="str">
        <f t="shared" ca="1" si="12"/>
        <v/>
      </c>
      <c r="AF47" s="18" t="str">
        <f t="shared" ca="1" si="15"/>
        <v/>
      </c>
      <c r="AG47" s="12"/>
      <c r="AH47" s="19"/>
    </row>
    <row r="48" spans="1:34" s="10" customFormat="1" ht="15" customHeight="1" x14ac:dyDescent="0.2">
      <c r="A48" s="10">
        <f t="shared" si="0"/>
        <v>43</v>
      </c>
      <c r="B48" s="173" t="str">
        <f t="shared" ca="1" si="6"/>
        <v/>
      </c>
      <c r="C48" s="173"/>
      <c r="D48" s="173"/>
      <c r="E48" s="173"/>
      <c r="F48" s="173"/>
      <c r="G48" s="173"/>
      <c r="H48" s="177" t="str">
        <f t="shared" ca="1" si="7"/>
        <v/>
      </c>
      <c r="I48" s="177"/>
      <c r="J48" s="177"/>
      <c r="K48" s="177"/>
      <c r="L48" s="177"/>
      <c r="M48" s="177"/>
      <c r="N48" s="177"/>
      <c r="O48" s="177"/>
      <c r="P48" s="13">
        <f t="shared" si="1"/>
        <v>0</v>
      </c>
      <c r="Q48" s="8" t="str">
        <f t="shared" si="8"/>
        <v/>
      </c>
      <c r="R48" s="22">
        <v>43</v>
      </c>
      <c r="S48" s="14" t="str">
        <f ca="1">IF(LEFT(AG48,1)="G","",IF(LEFT(P48,1)="D","",IF(H48="","",COUNTIF($T$6:T48,T48))))</f>
        <v/>
      </c>
      <c r="T48" s="14" t="str">
        <f t="shared" ca="1" si="2"/>
        <v/>
      </c>
      <c r="U48" s="15" t="str">
        <f t="shared" ca="1" si="9"/>
        <v/>
      </c>
      <c r="V48" s="14">
        <f t="shared" si="3"/>
        <v>43</v>
      </c>
      <c r="W48" s="14" t="str">
        <f t="shared" ca="1" si="10"/>
        <v/>
      </c>
      <c r="X48" s="14" t="str">
        <f>IF(Home!J48=0,"",Home!J48)</f>
        <v/>
      </c>
      <c r="Y48" s="16" t="str">
        <f t="shared" ca="1" si="16"/>
        <v/>
      </c>
      <c r="Z48" s="16" t="str">
        <f t="shared" ca="1" si="16"/>
        <v/>
      </c>
      <c r="AA48" s="16" t="str">
        <f t="shared" ca="1" si="16"/>
        <v/>
      </c>
      <c r="AB48" s="16" t="str">
        <f t="shared" ca="1" si="16"/>
        <v/>
      </c>
      <c r="AC48" s="16" t="str">
        <f t="shared" ca="1" si="5"/>
        <v/>
      </c>
      <c r="AD48" s="14" t="str">
        <f t="shared" ca="1" si="11"/>
        <v/>
      </c>
      <c r="AE48" s="17" t="str">
        <f t="shared" ca="1" si="12"/>
        <v/>
      </c>
      <c r="AF48" s="18" t="str">
        <f t="shared" ca="1" si="15"/>
        <v/>
      </c>
      <c r="AG48" s="12"/>
      <c r="AH48" s="19"/>
    </row>
    <row r="49" spans="1:34" s="10" customFormat="1" ht="15" customHeight="1" x14ac:dyDescent="0.2">
      <c r="A49" s="10">
        <f t="shared" si="0"/>
        <v>44</v>
      </c>
      <c r="B49" s="173" t="str">
        <f t="shared" ca="1" si="6"/>
        <v/>
      </c>
      <c r="C49" s="173"/>
      <c r="D49" s="173"/>
      <c r="E49" s="173"/>
      <c r="F49" s="173"/>
      <c r="G49" s="173"/>
      <c r="H49" s="177" t="str">
        <f t="shared" ca="1" si="7"/>
        <v/>
      </c>
      <c r="I49" s="177"/>
      <c r="J49" s="177"/>
      <c r="K49" s="177"/>
      <c r="L49" s="177"/>
      <c r="M49" s="177"/>
      <c r="N49" s="177"/>
      <c r="O49" s="177"/>
      <c r="P49" s="13">
        <f t="shared" si="1"/>
        <v>0</v>
      </c>
      <c r="Q49" s="8" t="str">
        <f t="shared" si="8"/>
        <v/>
      </c>
      <c r="R49" s="22">
        <v>44</v>
      </c>
      <c r="S49" s="14" t="str">
        <f ca="1">IF(LEFT(AG49,1)="G","",IF(LEFT(P49,1)="D","",IF(H49="","",COUNTIF($T$6:T49,T49))))</f>
        <v/>
      </c>
      <c r="T49" s="14" t="str">
        <f t="shared" ca="1" si="2"/>
        <v/>
      </c>
      <c r="U49" s="15" t="str">
        <f t="shared" ca="1" si="9"/>
        <v/>
      </c>
      <c r="V49" s="14">
        <f t="shared" si="3"/>
        <v>44</v>
      </c>
      <c r="W49" s="14" t="str">
        <f t="shared" ca="1" si="10"/>
        <v/>
      </c>
      <c r="X49" s="14" t="str">
        <f>IF(Home!J49=0,"",Home!J49)</f>
        <v/>
      </c>
      <c r="Y49" s="16" t="str">
        <f t="shared" ca="1" si="16"/>
        <v/>
      </c>
      <c r="Z49" s="16" t="str">
        <f t="shared" ca="1" si="16"/>
        <v/>
      </c>
      <c r="AA49" s="16" t="str">
        <f t="shared" ca="1" si="16"/>
        <v/>
      </c>
      <c r="AB49" s="16" t="str">
        <f t="shared" ca="1" si="16"/>
        <v/>
      </c>
      <c r="AC49" s="16" t="str">
        <f t="shared" ca="1" si="5"/>
        <v/>
      </c>
      <c r="AD49" s="14" t="str">
        <f t="shared" ca="1" si="11"/>
        <v/>
      </c>
      <c r="AE49" s="17" t="str">
        <f t="shared" ca="1" si="12"/>
        <v/>
      </c>
      <c r="AF49" s="18" t="str">
        <f t="shared" ca="1" si="15"/>
        <v/>
      </c>
      <c r="AG49" s="12"/>
      <c r="AH49" s="19"/>
    </row>
    <row r="50" spans="1:34" s="10" customFormat="1" ht="15" customHeight="1" x14ac:dyDescent="0.2">
      <c r="A50" s="10">
        <f t="shared" si="0"/>
        <v>45</v>
      </c>
      <c r="B50" s="173" t="str">
        <f t="shared" ca="1" si="6"/>
        <v/>
      </c>
      <c r="C50" s="173"/>
      <c r="D50" s="173"/>
      <c r="E50" s="173"/>
      <c r="F50" s="173"/>
      <c r="G50" s="173"/>
      <c r="H50" s="177" t="str">
        <f t="shared" ca="1" si="7"/>
        <v/>
      </c>
      <c r="I50" s="177"/>
      <c r="J50" s="177"/>
      <c r="K50" s="177"/>
      <c r="L50" s="177"/>
      <c r="M50" s="177"/>
      <c r="N50" s="177"/>
      <c r="O50" s="177"/>
      <c r="P50" s="13">
        <f t="shared" si="1"/>
        <v>0</v>
      </c>
      <c r="Q50" s="8" t="str">
        <f t="shared" si="8"/>
        <v/>
      </c>
      <c r="R50" s="22">
        <v>45</v>
      </c>
      <c r="S50" s="14" t="str">
        <f ca="1">IF(LEFT(AG50,1)="G","",IF(LEFT(P50,1)="D","",IF(H50="","",COUNTIF($T$6:T50,T50))))</f>
        <v/>
      </c>
      <c r="T50" s="14" t="str">
        <f t="shared" ca="1" si="2"/>
        <v/>
      </c>
      <c r="U50" s="15" t="str">
        <f t="shared" ca="1" si="9"/>
        <v/>
      </c>
      <c r="V50" s="14">
        <f t="shared" si="3"/>
        <v>45</v>
      </c>
      <c r="W50" s="14" t="str">
        <f t="shared" ca="1" si="10"/>
        <v/>
      </c>
      <c r="X50" s="14" t="str">
        <f>IF(Home!J50=0,"",Home!J50)</f>
        <v/>
      </c>
      <c r="Y50" s="16" t="str">
        <f t="shared" ca="1" si="16"/>
        <v/>
      </c>
      <c r="Z50" s="16" t="str">
        <f t="shared" ca="1" si="16"/>
        <v/>
      </c>
      <c r="AA50" s="16" t="str">
        <f t="shared" ca="1" si="16"/>
        <v/>
      </c>
      <c r="AB50" s="16" t="str">
        <f t="shared" ca="1" si="16"/>
        <v/>
      </c>
      <c r="AC50" s="16" t="str">
        <f t="shared" ca="1" si="5"/>
        <v/>
      </c>
      <c r="AD50" s="14" t="str">
        <f t="shared" ca="1" si="11"/>
        <v/>
      </c>
      <c r="AE50" s="17" t="str">
        <f t="shared" ca="1" si="12"/>
        <v/>
      </c>
      <c r="AF50" s="18" t="str">
        <f t="shared" ca="1" si="15"/>
        <v/>
      </c>
      <c r="AG50" s="12"/>
      <c r="AH50" s="19"/>
    </row>
    <row r="51" spans="1:34" s="10" customFormat="1" ht="15" customHeight="1" x14ac:dyDescent="0.2">
      <c r="A51" s="10">
        <f t="shared" si="0"/>
        <v>46</v>
      </c>
      <c r="B51" s="173" t="str">
        <f t="shared" ca="1" si="6"/>
        <v/>
      </c>
      <c r="C51" s="173"/>
      <c r="D51" s="173"/>
      <c r="E51" s="173"/>
      <c r="F51" s="173"/>
      <c r="G51" s="173"/>
      <c r="H51" s="177" t="str">
        <f t="shared" ca="1" si="7"/>
        <v/>
      </c>
      <c r="I51" s="177"/>
      <c r="J51" s="177"/>
      <c r="K51" s="177"/>
      <c r="L51" s="177"/>
      <c r="M51" s="177"/>
      <c r="N51" s="177"/>
      <c r="O51" s="177"/>
      <c r="P51" s="13">
        <f t="shared" si="1"/>
        <v>0</v>
      </c>
      <c r="Q51" s="8" t="str">
        <f t="shared" si="8"/>
        <v/>
      </c>
      <c r="R51" s="22">
        <v>46</v>
      </c>
      <c r="S51" s="14" t="str">
        <f ca="1">IF(LEFT(AG51,1)="G","",IF(LEFT(P51,1)="D","",IF(H51="","",COUNTIF($T$6:T51,T51))))</f>
        <v/>
      </c>
      <c r="T51" s="14" t="str">
        <f t="shared" ca="1" si="2"/>
        <v/>
      </c>
      <c r="U51" s="15" t="str">
        <f t="shared" ca="1" si="9"/>
        <v/>
      </c>
      <c r="V51" s="14">
        <f t="shared" si="3"/>
        <v>46</v>
      </c>
      <c r="W51" s="14" t="str">
        <f t="shared" ca="1" si="10"/>
        <v/>
      </c>
      <c r="X51" s="14" t="str">
        <f>IF(Home!J51=0,"",Home!J51)</f>
        <v/>
      </c>
      <c r="Y51" s="16" t="str">
        <f t="shared" ca="1" si="16"/>
        <v/>
      </c>
      <c r="Z51" s="16" t="str">
        <f t="shared" ca="1" si="16"/>
        <v/>
      </c>
      <c r="AA51" s="16" t="str">
        <f t="shared" ca="1" si="16"/>
        <v/>
      </c>
      <c r="AB51" s="16" t="str">
        <f t="shared" ca="1" si="16"/>
        <v/>
      </c>
      <c r="AC51" s="16" t="str">
        <f t="shared" ca="1" si="5"/>
        <v/>
      </c>
      <c r="AD51" s="14" t="str">
        <f t="shared" ca="1" si="11"/>
        <v/>
      </c>
      <c r="AE51" s="17" t="str">
        <f t="shared" ca="1" si="12"/>
        <v/>
      </c>
      <c r="AF51" s="18" t="str">
        <f t="shared" ca="1" si="15"/>
        <v/>
      </c>
      <c r="AG51" s="12"/>
      <c r="AH51" s="19"/>
    </row>
    <row r="52" spans="1:34" s="10" customFormat="1" ht="15" customHeight="1" x14ac:dyDescent="0.2">
      <c r="A52" s="10">
        <f t="shared" si="0"/>
        <v>47</v>
      </c>
      <c r="B52" s="173" t="str">
        <f t="shared" ca="1" si="6"/>
        <v/>
      </c>
      <c r="C52" s="173"/>
      <c r="D52" s="173"/>
      <c r="E52" s="173"/>
      <c r="F52" s="173"/>
      <c r="G52" s="173"/>
      <c r="H52" s="177" t="str">
        <f t="shared" ca="1" si="7"/>
        <v/>
      </c>
      <c r="I52" s="177"/>
      <c r="J52" s="177"/>
      <c r="K52" s="177"/>
      <c r="L52" s="177"/>
      <c r="M52" s="177"/>
      <c r="N52" s="177"/>
      <c r="O52" s="177"/>
      <c r="P52" s="13">
        <f t="shared" si="1"/>
        <v>0</v>
      </c>
      <c r="Q52" s="8" t="str">
        <f t="shared" si="8"/>
        <v/>
      </c>
      <c r="R52" s="22">
        <v>47</v>
      </c>
      <c r="S52" s="14" t="str">
        <f ca="1">IF(LEFT(AG52,1)="G","",IF(LEFT(P52,1)="D","",IF(H52="","",COUNTIF($T$6:T52,T52))))</f>
        <v/>
      </c>
      <c r="T52" s="14" t="str">
        <f t="shared" ca="1" si="2"/>
        <v/>
      </c>
      <c r="U52" s="15" t="str">
        <f t="shared" ca="1" si="9"/>
        <v/>
      </c>
      <c r="V52" s="14">
        <f t="shared" si="3"/>
        <v>47</v>
      </c>
      <c r="W52" s="14" t="str">
        <f t="shared" ca="1" si="10"/>
        <v/>
      </c>
      <c r="X52" s="14" t="str">
        <f>IF(Home!J52=0,"",Home!J52)</f>
        <v/>
      </c>
      <c r="Y52" s="16" t="str">
        <f t="shared" ca="1" si="16"/>
        <v/>
      </c>
      <c r="Z52" s="16" t="str">
        <f t="shared" ca="1" si="16"/>
        <v/>
      </c>
      <c r="AA52" s="16" t="str">
        <f t="shared" ca="1" si="16"/>
        <v/>
      </c>
      <c r="AB52" s="16" t="str">
        <f t="shared" ca="1" si="16"/>
        <v/>
      </c>
      <c r="AC52" s="16" t="str">
        <f t="shared" ca="1" si="5"/>
        <v/>
      </c>
      <c r="AD52" s="14" t="str">
        <f t="shared" ca="1" si="11"/>
        <v/>
      </c>
      <c r="AE52" s="17" t="str">
        <f t="shared" ca="1" si="12"/>
        <v/>
      </c>
      <c r="AF52" s="18" t="str">
        <f t="shared" ca="1" si="15"/>
        <v/>
      </c>
      <c r="AG52" s="12"/>
      <c r="AH52" s="19"/>
    </row>
    <row r="53" spans="1:34" s="10" customFormat="1" ht="15" customHeight="1" x14ac:dyDescent="0.2">
      <c r="A53" s="10">
        <f t="shared" si="0"/>
        <v>48</v>
      </c>
      <c r="B53" s="173" t="str">
        <f t="shared" ca="1" si="6"/>
        <v/>
      </c>
      <c r="C53" s="173"/>
      <c r="D53" s="173"/>
      <c r="E53" s="173"/>
      <c r="F53" s="173"/>
      <c r="G53" s="173"/>
      <c r="H53" s="177" t="str">
        <f t="shared" ca="1" si="7"/>
        <v/>
      </c>
      <c r="I53" s="177"/>
      <c r="J53" s="177"/>
      <c r="K53" s="177"/>
      <c r="L53" s="177"/>
      <c r="M53" s="177"/>
      <c r="N53" s="177"/>
      <c r="O53" s="177"/>
      <c r="P53" s="13">
        <f t="shared" si="1"/>
        <v>0</v>
      </c>
      <c r="Q53" s="8" t="str">
        <f t="shared" si="8"/>
        <v/>
      </c>
      <c r="R53" s="22">
        <v>48</v>
      </c>
      <c r="S53" s="14" t="str">
        <f ca="1">IF(LEFT(AG53,1)="G","",IF(LEFT(P53,1)="D","",IF(H53="","",COUNTIF($T$6:T53,T53))))</f>
        <v/>
      </c>
      <c r="T53" s="14" t="str">
        <f t="shared" ca="1" si="2"/>
        <v/>
      </c>
      <c r="U53" s="15" t="str">
        <f t="shared" ca="1" si="9"/>
        <v/>
      </c>
      <c r="V53" s="14">
        <f t="shared" si="3"/>
        <v>48</v>
      </c>
      <c r="W53" s="14" t="str">
        <f t="shared" ca="1" si="10"/>
        <v/>
      </c>
      <c r="X53" s="14" t="str">
        <f>IF(Home!J53=0,"",Home!J53)</f>
        <v/>
      </c>
      <c r="Y53" s="16" t="str">
        <f t="shared" ca="1" si="16"/>
        <v/>
      </c>
      <c r="Z53" s="16" t="str">
        <f t="shared" ca="1" si="16"/>
        <v/>
      </c>
      <c r="AA53" s="16" t="str">
        <f t="shared" ca="1" si="16"/>
        <v/>
      </c>
      <c r="AB53" s="16" t="str">
        <f t="shared" ca="1" si="16"/>
        <v/>
      </c>
      <c r="AC53" s="16" t="str">
        <f t="shared" ca="1" si="5"/>
        <v/>
      </c>
      <c r="AD53" s="14" t="str">
        <f t="shared" ca="1" si="11"/>
        <v/>
      </c>
      <c r="AE53" s="17" t="str">
        <f t="shared" ca="1" si="12"/>
        <v/>
      </c>
      <c r="AF53" s="18" t="str">
        <f t="shared" ca="1" si="15"/>
        <v/>
      </c>
      <c r="AG53" s="12"/>
      <c r="AH53" s="19"/>
    </row>
    <row r="54" spans="1:34" s="10" customFormat="1" ht="15" customHeight="1" x14ac:dyDescent="0.2">
      <c r="A54" s="10">
        <f t="shared" si="0"/>
        <v>49</v>
      </c>
      <c r="B54" s="173" t="str">
        <f t="shared" ca="1" si="6"/>
        <v/>
      </c>
      <c r="C54" s="173"/>
      <c r="D54" s="173"/>
      <c r="E54" s="173"/>
      <c r="F54" s="173"/>
      <c r="G54" s="173"/>
      <c r="H54" s="177" t="str">
        <f t="shared" ca="1" si="7"/>
        <v/>
      </c>
      <c r="I54" s="177"/>
      <c r="J54" s="177"/>
      <c r="K54" s="177"/>
      <c r="L54" s="177"/>
      <c r="M54" s="177"/>
      <c r="N54" s="177"/>
      <c r="O54" s="177"/>
      <c r="P54" s="13">
        <f t="shared" si="1"/>
        <v>0</v>
      </c>
      <c r="Q54" s="8" t="str">
        <f t="shared" si="8"/>
        <v/>
      </c>
      <c r="R54" s="22">
        <v>49</v>
      </c>
      <c r="S54" s="14" t="str">
        <f ca="1">IF(LEFT(AG54,1)="G","",IF(LEFT(P54,1)="D","",IF(H54="","",COUNTIF($T$6:T54,T54))))</f>
        <v/>
      </c>
      <c r="T54" s="14" t="str">
        <f t="shared" ca="1" si="2"/>
        <v/>
      </c>
      <c r="U54" s="15" t="str">
        <f t="shared" ca="1" si="9"/>
        <v/>
      </c>
      <c r="V54" s="14">
        <f t="shared" si="3"/>
        <v>49</v>
      </c>
      <c r="W54" s="14" t="str">
        <f t="shared" ca="1" si="10"/>
        <v/>
      </c>
      <c r="X54" s="14" t="str">
        <f>IF(Home!J54=0,"",Home!J54)</f>
        <v/>
      </c>
      <c r="Y54" s="16" t="str">
        <f t="shared" ca="1" si="16"/>
        <v/>
      </c>
      <c r="Z54" s="16" t="str">
        <f t="shared" ca="1" si="16"/>
        <v/>
      </c>
      <c r="AA54" s="16" t="str">
        <f t="shared" ca="1" si="16"/>
        <v/>
      </c>
      <c r="AB54" s="16" t="str">
        <f t="shared" ca="1" si="16"/>
        <v/>
      </c>
      <c r="AC54" s="16" t="str">
        <f t="shared" ca="1" si="5"/>
        <v/>
      </c>
      <c r="AD54" s="14" t="str">
        <f t="shared" ca="1" si="11"/>
        <v/>
      </c>
      <c r="AE54" s="17" t="str">
        <f t="shared" ca="1" si="12"/>
        <v/>
      </c>
      <c r="AF54" s="18" t="str">
        <f t="shared" ca="1" si="15"/>
        <v/>
      </c>
      <c r="AG54" s="12"/>
      <c r="AH54" s="19"/>
    </row>
    <row r="55" spans="1:34" s="10" customFormat="1" ht="15" customHeight="1" x14ac:dyDescent="0.2">
      <c r="A55" s="10">
        <f t="shared" si="0"/>
        <v>50</v>
      </c>
      <c r="B55" s="173" t="str">
        <f t="shared" ca="1" si="6"/>
        <v/>
      </c>
      <c r="C55" s="173"/>
      <c r="D55" s="173"/>
      <c r="E55" s="173"/>
      <c r="F55" s="173"/>
      <c r="G55" s="173"/>
      <c r="H55" s="177" t="str">
        <f t="shared" ca="1" si="7"/>
        <v/>
      </c>
      <c r="I55" s="177"/>
      <c r="J55" s="177"/>
      <c r="K55" s="177"/>
      <c r="L55" s="177"/>
      <c r="M55" s="177"/>
      <c r="N55" s="177"/>
      <c r="O55" s="177"/>
      <c r="P55" s="13">
        <f t="shared" si="1"/>
        <v>0</v>
      </c>
      <c r="Q55" s="8" t="str">
        <f t="shared" si="8"/>
        <v/>
      </c>
      <c r="R55" s="22">
        <v>50</v>
      </c>
      <c r="S55" s="14" t="str">
        <f ca="1">IF(LEFT(AG55,1)="G","",IF(LEFT(P55,1)="D","",IF(H55="","",COUNTIF($T$6:T55,T55))))</f>
        <v/>
      </c>
      <c r="T55" s="14" t="str">
        <f t="shared" ca="1" si="2"/>
        <v/>
      </c>
      <c r="U55" s="15" t="str">
        <f t="shared" ca="1" si="9"/>
        <v/>
      </c>
      <c r="V55" s="14">
        <f t="shared" si="3"/>
        <v>50</v>
      </c>
      <c r="W55" s="14" t="str">
        <f t="shared" ca="1" si="10"/>
        <v/>
      </c>
      <c r="X55" s="14" t="str">
        <f>IF(Home!J55=0,"",Home!J55)</f>
        <v/>
      </c>
      <c r="Y55" s="16" t="str">
        <f t="shared" ca="1" si="16"/>
        <v/>
      </c>
      <c r="Z55" s="16" t="str">
        <f t="shared" ca="1" si="16"/>
        <v/>
      </c>
      <c r="AA55" s="16" t="str">
        <f t="shared" ca="1" si="16"/>
        <v/>
      </c>
      <c r="AB55" s="16" t="str">
        <f t="shared" ca="1" si="16"/>
        <v/>
      </c>
      <c r="AC55" s="16" t="str">
        <f t="shared" ca="1" si="5"/>
        <v/>
      </c>
      <c r="AD55" s="14" t="str">
        <f t="shared" ca="1" si="11"/>
        <v/>
      </c>
      <c r="AE55" s="17" t="str">
        <f t="shared" ca="1" si="12"/>
        <v/>
      </c>
      <c r="AF55" s="18" t="str">
        <f t="shared" ca="1" si="15"/>
        <v/>
      </c>
      <c r="AG55" s="12"/>
      <c r="AH55" s="19"/>
    </row>
    <row r="56" spans="1:34" s="10" customFormat="1" ht="15" customHeight="1" x14ac:dyDescent="0.2">
      <c r="A56" s="10">
        <f t="shared" si="0"/>
        <v>51</v>
      </c>
      <c r="B56" s="173" t="str">
        <f t="shared" ca="1" si="6"/>
        <v/>
      </c>
      <c r="C56" s="173"/>
      <c r="D56" s="173"/>
      <c r="E56" s="173"/>
      <c r="F56" s="173"/>
      <c r="G56" s="173"/>
      <c r="H56" s="177" t="str">
        <f t="shared" ca="1" si="7"/>
        <v/>
      </c>
      <c r="I56" s="177"/>
      <c r="J56" s="177"/>
      <c r="K56" s="177"/>
      <c r="L56" s="177"/>
      <c r="M56" s="177"/>
      <c r="N56" s="177"/>
      <c r="O56" s="177"/>
      <c r="P56" s="13">
        <f t="shared" si="1"/>
        <v>0</v>
      </c>
      <c r="Q56" s="8" t="str">
        <f t="shared" si="8"/>
        <v/>
      </c>
      <c r="R56" s="22">
        <v>51</v>
      </c>
      <c r="S56" s="14" t="str">
        <f ca="1">IF(LEFT(AG56,1)="G","",IF(LEFT(P56,1)="D","",IF(H56="","",COUNTIF($T$6:T56,T56))))</f>
        <v/>
      </c>
      <c r="T56" s="14" t="str">
        <f t="shared" ca="1" si="2"/>
        <v/>
      </c>
      <c r="U56" s="15" t="str">
        <f t="shared" ca="1" si="9"/>
        <v/>
      </c>
      <c r="V56" s="14">
        <f t="shared" si="3"/>
        <v>51</v>
      </c>
      <c r="W56" s="14" t="str">
        <f t="shared" ca="1" si="10"/>
        <v/>
      </c>
      <c r="X56" s="14" t="str">
        <f>IF(Home!J56=0,"",Home!J56)</f>
        <v/>
      </c>
      <c r="Y56" s="16" t="str">
        <f t="shared" ca="1" si="16"/>
        <v/>
      </c>
      <c r="Z56" s="16" t="str">
        <f t="shared" ca="1" si="16"/>
        <v/>
      </c>
      <c r="AA56" s="16" t="str">
        <f t="shared" ca="1" si="16"/>
        <v/>
      </c>
      <c r="AB56" s="16" t="str">
        <f t="shared" ca="1" si="16"/>
        <v/>
      </c>
      <c r="AC56" s="16" t="str">
        <f t="shared" ca="1" si="5"/>
        <v/>
      </c>
      <c r="AD56" s="14" t="str">
        <f t="shared" ca="1" si="11"/>
        <v/>
      </c>
      <c r="AE56" s="17" t="str">
        <f t="shared" ca="1" si="12"/>
        <v/>
      </c>
      <c r="AF56" s="18" t="str">
        <f t="shared" ca="1" si="15"/>
        <v/>
      </c>
      <c r="AG56" s="12"/>
      <c r="AH56" s="19"/>
    </row>
    <row r="57" spans="1:34" s="10" customFormat="1" ht="15" customHeight="1" x14ac:dyDescent="0.2">
      <c r="A57" s="10">
        <f t="shared" si="0"/>
        <v>52</v>
      </c>
      <c r="B57" s="173" t="str">
        <f t="shared" ca="1" si="6"/>
        <v/>
      </c>
      <c r="C57" s="173"/>
      <c r="D57" s="173"/>
      <c r="E57" s="173"/>
      <c r="F57" s="173"/>
      <c r="G57" s="173"/>
      <c r="H57" s="177" t="str">
        <f t="shared" ca="1" si="7"/>
        <v/>
      </c>
      <c r="I57" s="177"/>
      <c r="J57" s="177"/>
      <c r="K57" s="177"/>
      <c r="L57" s="177"/>
      <c r="M57" s="177"/>
      <c r="N57" s="177"/>
      <c r="O57" s="177"/>
      <c r="P57" s="13">
        <f t="shared" si="1"/>
        <v>0</v>
      </c>
      <c r="Q57" s="8" t="str">
        <f t="shared" si="8"/>
        <v/>
      </c>
      <c r="R57" s="22">
        <v>52</v>
      </c>
      <c r="S57" s="14" t="str">
        <f ca="1">IF(LEFT(AG57,1)="G","",IF(LEFT(P57,1)="D","",IF(H57="","",COUNTIF($T$6:T57,T57))))</f>
        <v/>
      </c>
      <c r="T57" s="14" t="str">
        <f t="shared" ca="1" si="2"/>
        <v/>
      </c>
      <c r="U57" s="15" t="str">
        <f t="shared" ca="1" si="9"/>
        <v/>
      </c>
      <c r="V57" s="14">
        <f t="shared" si="3"/>
        <v>52</v>
      </c>
      <c r="W57" s="14" t="str">
        <f t="shared" ca="1" si="10"/>
        <v/>
      </c>
      <c r="X57" s="14" t="str">
        <f>IF(Home!J57=0,"",Home!J57)</f>
        <v/>
      </c>
      <c r="Y57" s="16" t="str">
        <f t="shared" ca="1" si="16"/>
        <v/>
      </c>
      <c r="Z57" s="16" t="str">
        <f t="shared" ca="1" si="16"/>
        <v/>
      </c>
      <c r="AA57" s="16" t="str">
        <f t="shared" ca="1" si="16"/>
        <v/>
      </c>
      <c r="AB57" s="16" t="str">
        <f t="shared" ca="1" si="16"/>
        <v/>
      </c>
      <c r="AC57" s="16" t="str">
        <f t="shared" ca="1" si="5"/>
        <v/>
      </c>
      <c r="AD57" s="14" t="str">
        <f t="shared" ca="1" si="11"/>
        <v/>
      </c>
      <c r="AE57" s="17" t="str">
        <f t="shared" ca="1" si="12"/>
        <v/>
      </c>
      <c r="AF57" s="18" t="str">
        <f t="shared" ca="1" si="15"/>
        <v/>
      </c>
      <c r="AG57" s="12"/>
      <c r="AH57" s="19"/>
    </row>
    <row r="58" spans="1:34" s="10" customFormat="1" ht="15" customHeight="1" x14ac:dyDescent="0.2">
      <c r="A58" s="10">
        <f t="shared" si="0"/>
        <v>53</v>
      </c>
      <c r="B58" s="173" t="str">
        <f t="shared" ca="1" si="6"/>
        <v/>
      </c>
      <c r="C58" s="173"/>
      <c r="D58" s="173"/>
      <c r="E58" s="173"/>
      <c r="F58" s="173"/>
      <c r="G58" s="173"/>
      <c r="H58" s="177" t="str">
        <f t="shared" ca="1" si="7"/>
        <v/>
      </c>
      <c r="I58" s="177"/>
      <c r="J58" s="177"/>
      <c r="K58" s="177"/>
      <c r="L58" s="177"/>
      <c r="M58" s="177"/>
      <c r="N58" s="177"/>
      <c r="O58" s="177"/>
      <c r="P58" s="13">
        <f t="shared" si="1"/>
        <v>0</v>
      </c>
      <c r="Q58" s="8" t="str">
        <f t="shared" si="8"/>
        <v/>
      </c>
      <c r="R58" s="22">
        <v>53</v>
      </c>
      <c r="S58" s="14" t="str">
        <f ca="1">IF(LEFT(AG58,1)="G","",IF(LEFT(P58,1)="D","",IF(H58="","",COUNTIF($T$6:T58,T58))))</f>
        <v/>
      </c>
      <c r="T58" s="14" t="str">
        <f t="shared" ca="1" si="2"/>
        <v/>
      </c>
      <c r="U58" s="15" t="str">
        <f t="shared" ca="1" si="9"/>
        <v/>
      </c>
      <c r="V58" s="14">
        <f t="shared" si="3"/>
        <v>53</v>
      </c>
      <c r="W58" s="14" t="str">
        <f t="shared" ca="1" si="10"/>
        <v/>
      </c>
      <c r="X58" s="14" t="str">
        <f>IF(Home!J58=0,"",Home!J58)</f>
        <v/>
      </c>
      <c r="Y58" s="16" t="str">
        <f t="shared" ca="1" si="16"/>
        <v/>
      </c>
      <c r="Z58" s="16" t="str">
        <f t="shared" ca="1" si="16"/>
        <v/>
      </c>
      <c r="AA58" s="16" t="str">
        <f t="shared" ca="1" si="16"/>
        <v/>
      </c>
      <c r="AB58" s="16" t="str">
        <f t="shared" ca="1" si="16"/>
        <v/>
      </c>
      <c r="AC58" s="16" t="str">
        <f t="shared" ca="1" si="5"/>
        <v/>
      </c>
      <c r="AD58" s="14" t="str">
        <f t="shared" ca="1" si="11"/>
        <v/>
      </c>
      <c r="AE58" s="17" t="str">
        <f t="shared" ca="1" si="12"/>
        <v/>
      </c>
      <c r="AF58" s="18" t="str">
        <f t="shared" ca="1" si="15"/>
        <v/>
      </c>
      <c r="AG58" s="12"/>
      <c r="AH58" s="19"/>
    </row>
    <row r="59" spans="1:34" s="10" customFormat="1" ht="15" customHeight="1" x14ac:dyDescent="0.2">
      <c r="A59" s="10">
        <f t="shared" si="0"/>
        <v>54</v>
      </c>
      <c r="B59" s="173" t="str">
        <f t="shared" ca="1" si="6"/>
        <v/>
      </c>
      <c r="C59" s="173"/>
      <c r="D59" s="173"/>
      <c r="E59" s="173"/>
      <c r="F59" s="173"/>
      <c r="G59" s="173"/>
      <c r="H59" s="177" t="str">
        <f t="shared" ca="1" si="7"/>
        <v/>
      </c>
      <c r="I59" s="177"/>
      <c r="J59" s="177"/>
      <c r="K59" s="177"/>
      <c r="L59" s="177"/>
      <c r="M59" s="177"/>
      <c r="N59" s="177"/>
      <c r="O59" s="177"/>
      <c r="P59" s="13">
        <f t="shared" si="1"/>
        <v>0</v>
      </c>
      <c r="Q59" s="8" t="str">
        <f t="shared" si="8"/>
        <v/>
      </c>
      <c r="R59" s="22">
        <v>54</v>
      </c>
      <c r="S59" s="14" t="str">
        <f ca="1">IF(LEFT(AG59,1)="G","",IF(LEFT(P59,1)="D","",IF(H59="","",COUNTIF($T$6:T59,T59))))</f>
        <v/>
      </c>
      <c r="T59" s="14" t="str">
        <f t="shared" ca="1" si="2"/>
        <v/>
      </c>
      <c r="U59" s="15" t="str">
        <f t="shared" ca="1" si="9"/>
        <v/>
      </c>
      <c r="V59" s="14">
        <f t="shared" si="3"/>
        <v>54</v>
      </c>
      <c r="W59" s="14" t="str">
        <f t="shared" ca="1" si="10"/>
        <v/>
      </c>
      <c r="X59" s="14" t="str">
        <f>IF(Home!J59=0,"",Home!J59)</f>
        <v/>
      </c>
      <c r="Y59" s="16" t="str">
        <f t="shared" ca="1" si="16"/>
        <v/>
      </c>
      <c r="Z59" s="16" t="str">
        <f t="shared" ca="1" si="16"/>
        <v/>
      </c>
      <c r="AA59" s="16" t="str">
        <f t="shared" ca="1" si="16"/>
        <v/>
      </c>
      <c r="AB59" s="16" t="str">
        <f t="shared" ca="1" si="16"/>
        <v/>
      </c>
      <c r="AC59" s="16" t="str">
        <f t="shared" ca="1" si="5"/>
        <v/>
      </c>
      <c r="AD59" s="14" t="str">
        <f t="shared" ca="1" si="11"/>
        <v/>
      </c>
      <c r="AE59" s="17" t="str">
        <f t="shared" ca="1" si="12"/>
        <v/>
      </c>
      <c r="AF59" s="18" t="str">
        <f t="shared" ca="1" si="15"/>
        <v/>
      </c>
      <c r="AG59" s="12"/>
      <c r="AH59" s="19"/>
    </row>
    <row r="60" spans="1:34" s="10" customFormat="1" ht="15" customHeight="1" x14ac:dyDescent="0.2">
      <c r="A60" s="10">
        <f t="shared" si="0"/>
        <v>55</v>
      </c>
      <c r="B60" s="173" t="str">
        <f t="shared" ca="1" si="6"/>
        <v/>
      </c>
      <c r="C60" s="173"/>
      <c r="D60" s="173"/>
      <c r="E60" s="173"/>
      <c r="F60" s="173"/>
      <c r="G60" s="173"/>
      <c r="H60" s="177" t="str">
        <f t="shared" ca="1" si="7"/>
        <v/>
      </c>
      <c r="I60" s="177"/>
      <c r="J60" s="177"/>
      <c r="K60" s="177"/>
      <c r="L60" s="177"/>
      <c r="M60" s="177"/>
      <c r="N60" s="177"/>
      <c r="O60" s="177"/>
      <c r="P60" s="13">
        <f t="shared" si="1"/>
        <v>0</v>
      </c>
      <c r="Q60" s="8" t="str">
        <f t="shared" si="8"/>
        <v/>
      </c>
      <c r="R60" s="22">
        <v>55</v>
      </c>
      <c r="S60" s="14" t="str">
        <f ca="1">IF(LEFT(AG60,1)="G","",IF(LEFT(P60,1)="D","",IF(H60="","",COUNTIF($T$6:T60,T60))))</f>
        <v/>
      </c>
      <c r="T60" s="14" t="str">
        <f t="shared" ca="1" si="2"/>
        <v/>
      </c>
      <c r="U60" s="15" t="str">
        <f t="shared" ca="1" si="9"/>
        <v/>
      </c>
      <c r="V60" s="14">
        <f t="shared" si="3"/>
        <v>55</v>
      </c>
      <c r="W60" s="14" t="str">
        <f t="shared" ca="1" si="10"/>
        <v/>
      </c>
      <c r="X60" s="14" t="str">
        <f>IF(Home!J60=0,"",Home!J60)</f>
        <v/>
      </c>
      <c r="Y60" s="16" t="str">
        <f t="shared" ca="1" si="16"/>
        <v/>
      </c>
      <c r="Z60" s="16" t="str">
        <f t="shared" ca="1" si="16"/>
        <v/>
      </c>
      <c r="AA60" s="16" t="str">
        <f t="shared" ca="1" si="16"/>
        <v/>
      </c>
      <c r="AB60" s="16" t="str">
        <f t="shared" ca="1" si="16"/>
        <v/>
      </c>
      <c r="AC60" s="16" t="str">
        <f t="shared" ca="1" si="5"/>
        <v/>
      </c>
      <c r="AD60" s="14" t="str">
        <f t="shared" ca="1" si="11"/>
        <v/>
      </c>
      <c r="AE60" s="17" t="str">
        <f t="shared" ca="1" si="12"/>
        <v/>
      </c>
      <c r="AF60" s="18" t="str">
        <f t="shared" ca="1" si="15"/>
        <v/>
      </c>
      <c r="AG60" s="12"/>
      <c r="AH60" s="19"/>
    </row>
    <row r="61" spans="1:34" s="10" customFormat="1" ht="15" customHeight="1" x14ac:dyDescent="0.2">
      <c r="A61" s="10">
        <f t="shared" si="0"/>
        <v>56</v>
      </c>
      <c r="B61" s="173" t="str">
        <f t="shared" ca="1" si="6"/>
        <v/>
      </c>
      <c r="C61" s="173"/>
      <c r="D61" s="173"/>
      <c r="E61" s="173"/>
      <c r="F61" s="173"/>
      <c r="G61" s="173"/>
      <c r="H61" s="177" t="str">
        <f t="shared" ca="1" si="7"/>
        <v/>
      </c>
      <c r="I61" s="177"/>
      <c r="J61" s="177"/>
      <c r="K61" s="177"/>
      <c r="L61" s="177"/>
      <c r="M61" s="177"/>
      <c r="N61" s="177"/>
      <c r="O61" s="177"/>
      <c r="P61" s="13">
        <f t="shared" si="1"/>
        <v>0</v>
      </c>
      <c r="Q61" s="8" t="str">
        <f t="shared" si="8"/>
        <v/>
      </c>
      <c r="R61" s="22">
        <v>56</v>
      </c>
      <c r="S61" s="14" t="str">
        <f ca="1">IF(LEFT(AG61,1)="G","",IF(LEFT(P61,1)="D","",IF(H61="","",COUNTIF($T$6:T61,T61))))</f>
        <v/>
      </c>
      <c r="T61" s="14" t="str">
        <f t="shared" ca="1" si="2"/>
        <v/>
      </c>
      <c r="U61" s="15" t="str">
        <f t="shared" ca="1" si="9"/>
        <v/>
      </c>
      <c r="V61" s="14">
        <f t="shared" si="3"/>
        <v>56</v>
      </c>
      <c r="W61" s="14" t="str">
        <f t="shared" ca="1" si="10"/>
        <v/>
      </c>
      <c r="X61" s="14" t="str">
        <f>IF(Home!J61=0,"",Home!J61)</f>
        <v/>
      </c>
      <c r="Y61" s="16" t="str">
        <f t="shared" ca="1" si="16"/>
        <v/>
      </c>
      <c r="Z61" s="16" t="str">
        <f t="shared" ca="1" si="16"/>
        <v/>
      </c>
      <c r="AA61" s="16" t="str">
        <f t="shared" ca="1" si="16"/>
        <v/>
      </c>
      <c r="AB61" s="16" t="str">
        <f t="shared" ca="1" si="16"/>
        <v/>
      </c>
      <c r="AC61" s="16" t="str">
        <f t="shared" ca="1" si="5"/>
        <v/>
      </c>
      <c r="AD61" s="14" t="str">
        <f t="shared" ca="1" si="11"/>
        <v/>
      </c>
      <c r="AE61" s="17" t="str">
        <f t="shared" ca="1" si="12"/>
        <v/>
      </c>
      <c r="AF61" s="18" t="str">
        <f t="shared" ca="1" si="15"/>
        <v/>
      </c>
      <c r="AG61" s="12"/>
      <c r="AH61" s="19"/>
    </row>
    <row r="62" spans="1:34" s="10" customFormat="1" ht="15" customHeight="1" x14ac:dyDescent="0.2">
      <c r="A62" s="10">
        <f t="shared" si="0"/>
        <v>57</v>
      </c>
      <c r="B62" s="173" t="str">
        <f t="shared" ca="1" si="6"/>
        <v/>
      </c>
      <c r="C62" s="173"/>
      <c r="D62" s="173"/>
      <c r="E62" s="173"/>
      <c r="F62" s="173"/>
      <c r="G62" s="173"/>
      <c r="H62" s="177" t="str">
        <f t="shared" ca="1" si="7"/>
        <v/>
      </c>
      <c r="I62" s="177"/>
      <c r="J62" s="177"/>
      <c r="K62" s="177"/>
      <c r="L62" s="177"/>
      <c r="M62" s="177"/>
      <c r="N62" s="177"/>
      <c r="O62" s="177"/>
      <c r="P62" s="13">
        <f t="shared" si="1"/>
        <v>0</v>
      </c>
      <c r="Q62" s="8" t="str">
        <f t="shared" si="8"/>
        <v/>
      </c>
      <c r="R62" s="22">
        <v>57</v>
      </c>
      <c r="S62" s="14" t="str">
        <f ca="1">IF(LEFT(AG62,1)="G","",IF(LEFT(P62,1)="D","",IF(H62="","",COUNTIF($T$6:T62,T62))))</f>
        <v/>
      </c>
      <c r="T62" s="14" t="str">
        <f t="shared" ca="1" si="2"/>
        <v/>
      </c>
      <c r="U62" s="15" t="str">
        <f t="shared" ca="1" si="9"/>
        <v/>
      </c>
      <c r="V62" s="14">
        <f t="shared" si="3"/>
        <v>57</v>
      </c>
      <c r="W62" s="14" t="str">
        <f t="shared" ca="1" si="10"/>
        <v/>
      </c>
      <c r="X62" s="14" t="str">
        <f>IF(Home!J62=0,"",Home!J62)</f>
        <v/>
      </c>
      <c r="Y62" s="16" t="str">
        <f t="shared" ca="1" si="16"/>
        <v/>
      </c>
      <c r="Z62" s="16" t="str">
        <f t="shared" ca="1" si="16"/>
        <v/>
      </c>
      <c r="AA62" s="16" t="str">
        <f t="shared" ca="1" si="16"/>
        <v/>
      </c>
      <c r="AB62" s="16" t="str">
        <f t="shared" ca="1" si="16"/>
        <v/>
      </c>
      <c r="AC62" s="16" t="str">
        <f t="shared" ca="1" si="5"/>
        <v/>
      </c>
      <c r="AD62" s="14" t="str">
        <f t="shared" ca="1" si="11"/>
        <v/>
      </c>
      <c r="AE62" s="17" t="str">
        <f t="shared" ca="1" si="12"/>
        <v/>
      </c>
      <c r="AF62" s="18" t="str">
        <f t="shared" ca="1" si="15"/>
        <v/>
      </c>
      <c r="AG62" s="12"/>
      <c r="AH62" s="19"/>
    </row>
    <row r="63" spans="1:34" s="10" customFormat="1" ht="15" customHeight="1" x14ac:dyDescent="0.2">
      <c r="A63" s="10">
        <f t="shared" si="0"/>
        <v>58</v>
      </c>
      <c r="B63" s="173" t="str">
        <f t="shared" ca="1" si="6"/>
        <v/>
      </c>
      <c r="C63" s="173"/>
      <c r="D63" s="173"/>
      <c r="E63" s="173"/>
      <c r="F63" s="173"/>
      <c r="G63" s="173"/>
      <c r="H63" s="177" t="str">
        <f t="shared" ca="1" si="7"/>
        <v/>
      </c>
      <c r="I63" s="177"/>
      <c r="J63" s="177"/>
      <c r="K63" s="177"/>
      <c r="L63" s="177"/>
      <c r="M63" s="177"/>
      <c r="N63" s="177"/>
      <c r="O63" s="177"/>
      <c r="P63" s="13">
        <f t="shared" si="1"/>
        <v>0</v>
      </c>
      <c r="Q63" s="8" t="str">
        <f t="shared" si="8"/>
        <v/>
      </c>
      <c r="R63" s="22">
        <v>58</v>
      </c>
      <c r="S63" s="14" t="str">
        <f ca="1">IF(LEFT(AG63,1)="G","",IF(LEFT(P63,1)="D","",IF(H63="","",COUNTIF($T$6:T63,T63))))</f>
        <v/>
      </c>
      <c r="T63" s="14" t="str">
        <f t="shared" ca="1" si="2"/>
        <v/>
      </c>
      <c r="U63" s="15" t="str">
        <f t="shared" ca="1" si="9"/>
        <v/>
      </c>
      <c r="V63" s="14">
        <f t="shared" si="3"/>
        <v>58</v>
      </c>
      <c r="W63" s="14" t="str">
        <f t="shared" ca="1" si="10"/>
        <v/>
      </c>
      <c r="X63" s="14" t="str">
        <f>IF(Home!J63=0,"",Home!J63)</f>
        <v/>
      </c>
      <c r="Y63" s="16" t="str">
        <f t="shared" ca="1" si="16"/>
        <v/>
      </c>
      <c r="Z63" s="16" t="str">
        <f t="shared" ca="1" si="16"/>
        <v/>
      </c>
      <c r="AA63" s="16" t="str">
        <f t="shared" ca="1" si="16"/>
        <v/>
      </c>
      <c r="AB63" s="16" t="str">
        <f t="shared" ca="1" si="16"/>
        <v/>
      </c>
      <c r="AC63" s="16" t="str">
        <f t="shared" ca="1" si="5"/>
        <v/>
      </c>
      <c r="AD63" s="14" t="str">
        <f t="shared" ca="1" si="11"/>
        <v/>
      </c>
      <c r="AE63" s="17" t="str">
        <f t="shared" ca="1" si="12"/>
        <v/>
      </c>
      <c r="AF63" s="18" t="str">
        <f t="shared" ca="1" si="15"/>
        <v/>
      </c>
      <c r="AG63" s="12"/>
      <c r="AH63" s="19"/>
    </row>
    <row r="64" spans="1:34" s="10" customFormat="1" ht="15" customHeight="1" x14ac:dyDescent="0.2">
      <c r="A64" s="10">
        <f t="shared" si="0"/>
        <v>59</v>
      </c>
      <c r="B64" s="173" t="str">
        <f t="shared" ca="1" si="6"/>
        <v/>
      </c>
      <c r="C64" s="173"/>
      <c r="D64" s="173"/>
      <c r="E64" s="173"/>
      <c r="F64" s="173"/>
      <c r="G64" s="173"/>
      <c r="H64" s="177" t="str">
        <f t="shared" ca="1" si="7"/>
        <v/>
      </c>
      <c r="I64" s="177"/>
      <c r="J64" s="177"/>
      <c r="K64" s="177"/>
      <c r="L64" s="177"/>
      <c r="M64" s="177"/>
      <c r="N64" s="177"/>
      <c r="O64" s="177"/>
      <c r="P64" s="13">
        <f t="shared" si="1"/>
        <v>0</v>
      </c>
      <c r="Q64" s="8" t="str">
        <f t="shared" si="8"/>
        <v/>
      </c>
      <c r="R64" s="22">
        <v>59</v>
      </c>
      <c r="S64" s="14" t="str">
        <f ca="1">IF(LEFT(AG64,1)="G","",IF(LEFT(P64,1)="D","",IF(H64="","",COUNTIF($T$6:T64,T64))))</f>
        <v/>
      </c>
      <c r="T64" s="14" t="str">
        <f t="shared" ca="1" si="2"/>
        <v/>
      </c>
      <c r="U64" s="15" t="str">
        <f t="shared" ca="1" si="9"/>
        <v/>
      </c>
      <c r="V64" s="14">
        <f t="shared" si="3"/>
        <v>59</v>
      </c>
      <c r="W64" s="14" t="str">
        <f t="shared" ca="1" si="10"/>
        <v/>
      </c>
      <c r="X64" s="14" t="str">
        <f>IF(Home!J64=0,"",Home!J64)</f>
        <v/>
      </c>
      <c r="Y64" s="16" t="str">
        <f t="shared" ca="1" si="16"/>
        <v/>
      </c>
      <c r="Z64" s="16" t="str">
        <f t="shared" ca="1" si="16"/>
        <v/>
      </c>
      <c r="AA64" s="16" t="str">
        <f t="shared" ca="1" si="16"/>
        <v/>
      </c>
      <c r="AB64" s="16" t="str">
        <f t="shared" ca="1" si="16"/>
        <v/>
      </c>
      <c r="AC64" s="16" t="str">
        <f t="shared" ca="1" si="5"/>
        <v/>
      </c>
      <c r="AD64" s="14" t="str">
        <f t="shared" ca="1" si="11"/>
        <v/>
      </c>
      <c r="AE64" s="17" t="str">
        <f t="shared" ca="1" si="12"/>
        <v/>
      </c>
      <c r="AF64" s="18" t="str">
        <f t="shared" ca="1" si="15"/>
        <v/>
      </c>
      <c r="AG64" s="12"/>
      <c r="AH64" s="19"/>
    </row>
    <row r="65" spans="1:34" s="10" customFormat="1" ht="15" customHeight="1" x14ac:dyDescent="0.2">
      <c r="A65" s="10">
        <f t="shared" si="0"/>
        <v>60</v>
      </c>
      <c r="B65" s="173" t="str">
        <f t="shared" ca="1" si="6"/>
        <v/>
      </c>
      <c r="C65" s="173"/>
      <c r="D65" s="173"/>
      <c r="E65" s="173"/>
      <c r="F65" s="173"/>
      <c r="G65" s="173"/>
      <c r="H65" s="177" t="str">
        <f t="shared" ca="1" si="7"/>
        <v/>
      </c>
      <c r="I65" s="177"/>
      <c r="J65" s="177"/>
      <c r="K65" s="177"/>
      <c r="L65" s="177"/>
      <c r="M65" s="177"/>
      <c r="N65" s="177"/>
      <c r="O65" s="177"/>
      <c r="P65" s="13">
        <f t="shared" si="1"/>
        <v>0</v>
      </c>
      <c r="Q65" s="8" t="str">
        <f t="shared" si="8"/>
        <v/>
      </c>
      <c r="R65" s="22">
        <v>60</v>
      </c>
      <c r="S65" s="14" t="str">
        <f ca="1">IF(LEFT(AG65,1)="G","",IF(LEFT(P65,1)="D","",IF(H65="","",COUNTIF($T$6:T65,T65))))</f>
        <v/>
      </c>
      <c r="T65" s="14" t="str">
        <f t="shared" ca="1" si="2"/>
        <v/>
      </c>
      <c r="U65" s="15" t="str">
        <f t="shared" ca="1" si="9"/>
        <v/>
      </c>
      <c r="V65" s="14">
        <f t="shared" si="3"/>
        <v>60</v>
      </c>
      <c r="W65" s="14" t="str">
        <f t="shared" ca="1" si="10"/>
        <v/>
      </c>
      <c r="X65" s="14" t="str">
        <f>IF(Home!J65=0,"",Home!J65)</f>
        <v/>
      </c>
      <c r="Y65" s="16" t="str">
        <f t="shared" ca="1" si="16"/>
        <v/>
      </c>
      <c r="Z65" s="16" t="str">
        <f t="shared" ca="1" si="16"/>
        <v/>
      </c>
      <c r="AA65" s="16" t="str">
        <f t="shared" ca="1" si="16"/>
        <v/>
      </c>
      <c r="AB65" s="16" t="str">
        <f t="shared" ca="1" si="16"/>
        <v/>
      </c>
      <c r="AC65" s="16" t="str">
        <f t="shared" ca="1" si="5"/>
        <v/>
      </c>
      <c r="AD65" s="14" t="str">
        <f t="shared" ca="1" si="11"/>
        <v/>
      </c>
      <c r="AE65" s="17" t="str">
        <f t="shared" ca="1" si="12"/>
        <v/>
      </c>
      <c r="AF65" s="18" t="str">
        <f t="shared" ca="1" si="15"/>
        <v/>
      </c>
      <c r="AG65" s="12"/>
      <c r="AH65" s="19"/>
    </row>
    <row r="66" spans="1:34" s="10" customFormat="1" ht="15" customHeight="1" x14ac:dyDescent="0.2">
      <c r="A66" s="10">
        <f t="shared" si="0"/>
        <v>61</v>
      </c>
      <c r="B66" s="173" t="str">
        <f t="shared" ca="1" si="6"/>
        <v/>
      </c>
      <c r="C66" s="173"/>
      <c r="D66" s="173"/>
      <c r="E66" s="173"/>
      <c r="F66" s="173"/>
      <c r="G66" s="173"/>
      <c r="H66" s="177" t="str">
        <f t="shared" ca="1" si="7"/>
        <v/>
      </c>
      <c r="I66" s="177"/>
      <c r="J66" s="177"/>
      <c r="K66" s="177"/>
      <c r="L66" s="177"/>
      <c r="M66" s="177"/>
      <c r="N66" s="177"/>
      <c r="O66" s="177"/>
      <c r="P66" s="13">
        <f t="shared" si="1"/>
        <v>0</v>
      </c>
      <c r="Q66" s="8" t="str">
        <f t="shared" si="8"/>
        <v/>
      </c>
      <c r="R66" s="22">
        <v>61</v>
      </c>
      <c r="S66" s="14" t="str">
        <f ca="1">IF(LEFT(AG66,1)="G","",IF(LEFT(P66,1)="D","",IF(H66="","",COUNTIF($T$6:T66,T66))))</f>
        <v/>
      </c>
      <c r="T66" s="14" t="str">
        <f t="shared" ca="1" si="2"/>
        <v/>
      </c>
      <c r="U66" s="15" t="str">
        <f t="shared" ca="1" si="9"/>
        <v/>
      </c>
      <c r="V66" s="14">
        <f t="shared" si="3"/>
        <v>61</v>
      </c>
      <c r="W66" s="14" t="str">
        <f t="shared" ca="1" si="10"/>
        <v/>
      </c>
      <c r="X66" s="14" t="str">
        <f>IF(Home!J66=0,"",Home!J66)</f>
        <v/>
      </c>
      <c r="Y66" s="16" t="str">
        <f t="shared" ref="Y66:AB85" ca="1" si="17">IFERROR(VLOOKUP(CONCATENATE($X66,Y$5),$U$6:$V$255,2,0),"")</f>
        <v/>
      </c>
      <c r="Z66" s="16" t="str">
        <f t="shared" ca="1" si="17"/>
        <v/>
      </c>
      <c r="AA66" s="16" t="str">
        <f t="shared" ca="1" si="17"/>
        <v/>
      </c>
      <c r="AB66" s="16" t="str">
        <f t="shared" ca="1" si="17"/>
        <v/>
      </c>
      <c r="AC66" s="16" t="str">
        <f t="shared" ca="1" si="5"/>
        <v/>
      </c>
      <c r="AD66" s="14" t="str">
        <f t="shared" ca="1" si="11"/>
        <v/>
      </c>
      <c r="AE66" s="17" t="str">
        <f t="shared" ca="1" si="12"/>
        <v/>
      </c>
      <c r="AF66" s="18" t="str">
        <f t="shared" ca="1" si="15"/>
        <v/>
      </c>
      <c r="AG66" s="12"/>
      <c r="AH66" s="19"/>
    </row>
    <row r="67" spans="1:34" s="10" customFormat="1" ht="15" customHeight="1" x14ac:dyDescent="0.2">
      <c r="A67" s="10">
        <f t="shared" si="0"/>
        <v>62</v>
      </c>
      <c r="B67" s="173" t="str">
        <f t="shared" ca="1" si="6"/>
        <v/>
      </c>
      <c r="C67" s="173"/>
      <c r="D67" s="173"/>
      <c r="E67" s="173"/>
      <c r="F67" s="173"/>
      <c r="G67" s="173"/>
      <c r="H67" s="177" t="str">
        <f t="shared" ca="1" si="7"/>
        <v/>
      </c>
      <c r="I67" s="177"/>
      <c r="J67" s="177"/>
      <c r="K67" s="177"/>
      <c r="L67" s="177"/>
      <c r="M67" s="177"/>
      <c r="N67" s="177"/>
      <c r="O67" s="177"/>
      <c r="P67" s="13">
        <f t="shared" si="1"/>
        <v>0</v>
      </c>
      <c r="Q67" s="8" t="str">
        <f t="shared" si="8"/>
        <v/>
      </c>
      <c r="R67" s="22">
        <v>62</v>
      </c>
      <c r="S67" s="14" t="str">
        <f ca="1">IF(LEFT(AG67,1)="G","",IF(LEFT(P67,1)="D","",IF(H67="","",COUNTIF($T$6:T67,T67))))</f>
        <v/>
      </c>
      <c r="T67" s="14" t="str">
        <f t="shared" ca="1" si="2"/>
        <v/>
      </c>
      <c r="U67" s="15" t="str">
        <f t="shared" ca="1" si="9"/>
        <v/>
      </c>
      <c r="V67" s="14">
        <f t="shared" si="3"/>
        <v>62</v>
      </c>
      <c r="W67" s="14" t="str">
        <f t="shared" ca="1" si="10"/>
        <v/>
      </c>
      <c r="X67" s="14" t="str">
        <f>IF(Home!J67=0,"",Home!J67)</f>
        <v/>
      </c>
      <c r="Y67" s="16" t="str">
        <f t="shared" ca="1" si="17"/>
        <v/>
      </c>
      <c r="Z67" s="16" t="str">
        <f t="shared" ca="1" si="17"/>
        <v/>
      </c>
      <c r="AA67" s="16" t="str">
        <f t="shared" ca="1" si="17"/>
        <v/>
      </c>
      <c r="AB67" s="16" t="str">
        <f t="shared" ca="1" si="17"/>
        <v/>
      </c>
      <c r="AC67" s="16" t="str">
        <f t="shared" ca="1" si="5"/>
        <v/>
      </c>
      <c r="AD67" s="14" t="str">
        <f t="shared" ca="1" si="11"/>
        <v/>
      </c>
      <c r="AE67" s="17" t="str">
        <f t="shared" ca="1" si="12"/>
        <v/>
      </c>
      <c r="AF67" s="18" t="str">
        <f t="shared" ca="1" si="15"/>
        <v/>
      </c>
      <c r="AG67" s="12"/>
      <c r="AH67" s="19"/>
    </row>
    <row r="68" spans="1:34" s="10" customFormat="1" ht="15" customHeight="1" x14ac:dyDescent="0.2">
      <c r="A68" s="10">
        <f t="shared" si="0"/>
        <v>63</v>
      </c>
      <c r="B68" s="173" t="str">
        <f t="shared" ca="1" si="6"/>
        <v/>
      </c>
      <c r="C68" s="173"/>
      <c r="D68" s="173"/>
      <c r="E68" s="173"/>
      <c r="F68" s="173"/>
      <c r="G68" s="173"/>
      <c r="H68" s="177" t="str">
        <f t="shared" ca="1" si="7"/>
        <v/>
      </c>
      <c r="I68" s="177"/>
      <c r="J68" s="177"/>
      <c r="K68" s="177"/>
      <c r="L68" s="177"/>
      <c r="M68" s="177"/>
      <c r="N68" s="177"/>
      <c r="O68" s="177"/>
      <c r="P68" s="13">
        <f t="shared" si="1"/>
        <v>0</v>
      </c>
      <c r="Q68" s="8" t="str">
        <f t="shared" si="8"/>
        <v/>
      </c>
      <c r="R68" s="22">
        <v>63</v>
      </c>
      <c r="S68" s="14" t="str">
        <f ca="1">IF(LEFT(AG68,1)="G","",IF(LEFT(P68,1)="D","",IF(H68="","",COUNTIF($T$6:T68,T68))))</f>
        <v/>
      </c>
      <c r="T68" s="14" t="str">
        <f t="shared" ca="1" si="2"/>
        <v/>
      </c>
      <c r="U68" s="15" t="str">
        <f t="shared" ca="1" si="9"/>
        <v/>
      </c>
      <c r="V68" s="14">
        <f t="shared" si="3"/>
        <v>63</v>
      </c>
      <c r="W68" s="14" t="str">
        <f t="shared" ca="1" si="10"/>
        <v/>
      </c>
      <c r="X68" s="14" t="str">
        <f>IF(Home!J68=0,"",Home!J68)</f>
        <v/>
      </c>
      <c r="Y68" s="16" t="str">
        <f t="shared" ca="1" si="17"/>
        <v/>
      </c>
      <c r="Z68" s="16" t="str">
        <f t="shared" ca="1" si="17"/>
        <v/>
      </c>
      <c r="AA68" s="16" t="str">
        <f t="shared" ca="1" si="17"/>
        <v/>
      </c>
      <c r="AB68" s="16" t="str">
        <f t="shared" ca="1" si="17"/>
        <v/>
      </c>
      <c r="AC68" s="16" t="str">
        <f t="shared" ca="1" si="5"/>
        <v/>
      </c>
      <c r="AD68" s="14" t="str">
        <f t="shared" ca="1" si="11"/>
        <v/>
      </c>
      <c r="AE68" s="17" t="str">
        <f t="shared" ca="1" si="12"/>
        <v/>
      </c>
      <c r="AF68" s="18" t="str">
        <f t="shared" ca="1" si="15"/>
        <v/>
      </c>
      <c r="AG68" s="12"/>
      <c r="AH68" s="19"/>
    </row>
    <row r="69" spans="1:34" s="10" customFormat="1" ht="15" customHeight="1" x14ac:dyDescent="0.2">
      <c r="A69" s="10">
        <f t="shared" si="0"/>
        <v>64</v>
      </c>
      <c r="B69" s="173" t="str">
        <f t="shared" ca="1" si="6"/>
        <v/>
      </c>
      <c r="C69" s="173"/>
      <c r="D69" s="173"/>
      <c r="E69" s="173"/>
      <c r="F69" s="173"/>
      <c r="G69" s="173"/>
      <c r="H69" s="177" t="str">
        <f t="shared" ca="1" si="7"/>
        <v/>
      </c>
      <c r="I69" s="177"/>
      <c r="J69" s="177"/>
      <c r="K69" s="177"/>
      <c r="L69" s="177"/>
      <c r="M69" s="177"/>
      <c r="N69" s="177"/>
      <c r="O69" s="177"/>
      <c r="P69" s="13">
        <f t="shared" si="1"/>
        <v>0</v>
      </c>
      <c r="Q69" s="8" t="str">
        <f t="shared" si="8"/>
        <v/>
      </c>
      <c r="R69" s="22">
        <v>64</v>
      </c>
      <c r="S69" s="14" t="str">
        <f ca="1">IF(LEFT(AG69,1)="G","",IF(LEFT(P69,1)="D","",IF(H69="","",COUNTIF($T$6:T69,T69))))</f>
        <v/>
      </c>
      <c r="T69" s="14" t="str">
        <f t="shared" ca="1" si="2"/>
        <v/>
      </c>
      <c r="U69" s="15" t="str">
        <f t="shared" ca="1" si="9"/>
        <v/>
      </c>
      <c r="V69" s="14">
        <f t="shared" si="3"/>
        <v>64</v>
      </c>
      <c r="W69" s="14" t="str">
        <f t="shared" ca="1" si="10"/>
        <v/>
      </c>
      <c r="X69" s="14" t="str">
        <f>IF(Home!J69=0,"",Home!J69)</f>
        <v/>
      </c>
      <c r="Y69" s="16" t="str">
        <f t="shared" ca="1" si="17"/>
        <v/>
      </c>
      <c r="Z69" s="16" t="str">
        <f t="shared" ca="1" si="17"/>
        <v/>
      </c>
      <c r="AA69" s="16" t="str">
        <f t="shared" ca="1" si="17"/>
        <v/>
      </c>
      <c r="AB69" s="16" t="str">
        <f t="shared" ca="1" si="17"/>
        <v/>
      </c>
      <c r="AC69" s="16" t="str">
        <f t="shared" ca="1" si="5"/>
        <v/>
      </c>
      <c r="AD69" s="14" t="str">
        <f t="shared" ca="1" si="11"/>
        <v/>
      </c>
      <c r="AE69" s="17" t="str">
        <f t="shared" ca="1" si="12"/>
        <v/>
      </c>
      <c r="AF69" s="18" t="str">
        <f t="shared" ca="1" si="15"/>
        <v/>
      </c>
      <c r="AG69" s="12"/>
      <c r="AH69" s="19"/>
    </row>
    <row r="70" spans="1:34" s="10" customFormat="1" ht="15" customHeight="1" x14ac:dyDescent="0.2">
      <c r="A70" s="10">
        <f t="shared" ref="A70:A133" si="18">IF(LEFT(P70,1)="D","",R70)</f>
        <v>65</v>
      </c>
      <c r="B70" s="173" t="str">
        <f t="shared" ca="1" si="6"/>
        <v/>
      </c>
      <c r="C70" s="173"/>
      <c r="D70" s="173"/>
      <c r="E70" s="173"/>
      <c r="F70" s="173"/>
      <c r="G70" s="173"/>
      <c r="H70" s="177" t="str">
        <f t="shared" ca="1" si="7"/>
        <v/>
      </c>
      <c r="I70" s="177"/>
      <c r="J70" s="177"/>
      <c r="K70" s="177"/>
      <c r="L70" s="177"/>
      <c r="M70" s="177"/>
      <c r="N70" s="177"/>
      <c r="O70" s="177"/>
      <c r="P70" s="13">
        <f t="shared" ref="P70:P133" si="19">IF(AH70="",0,IF(LEFT(AH70,1)="D",AH70,(INT(AH70)*60+(AH70-INT(AH70))*100)/86400))</f>
        <v>0</v>
      </c>
      <c r="Q70" s="8" t="str">
        <f t="shared" si="8"/>
        <v/>
      </c>
      <c r="R70" s="22">
        <v>65</v>
      </c>
      <c r="S70" s="14" t="str">
        <f ca="1">IF(LEFT(AG70,1)="G","",IF(LEFT(P70,1)="D","",IF(H70="","",COUNTIF($T$6:T70,T70))))</f>
        <v/>
      </c>
      <c r="T70" s="14" t="str">
        <f t="shared" ref="T70:T133" ca="1" si="20">IF(LEFT(AG70,1)="G","",IF(LEFT(P70,1)="D","",H70))</f>
        <v/>
      </c>
      <c r="U70" s="15" t="str">
        <f t="shared" ca="1" si="9"/>
        <v/>
      </c>
      <c r="V70" s="14">
        <f t="shared" ref="V70:V133" si="21">A70</f>
        <v>65</v>
      </c>
      <c r="W70" s="14" t="str">
        <f t="shared" ca="1" si="10"/>
        <v/>
      </c>
      <c r="X70" s="14" t="str">
        <f>IF(Home!J70=0,"",Home!J70)</f>
        <v/>
      </c>
      <c r="Y70" s="16" t="str">
        <f t="shared" ca="1" si="17"/>
        <v/>
      </c>
      <c r="Z70" s="16" t="str">
        <f t="shared" ca="1" si="17"/>
        <v/>
      </c>
      <c r="AA70" s="16" t="str">
        <f t="shared" ca="1" si="17"/>
        <v/>
      </c>
      <c r="AB70" s="16" t="str">
        <f t="shared" ca="1" si="17"/>
        <v/>
      </c>
      <c r="AC70" s="16" t="str">
        <f t="shared" ref="AC70:AC133" ca="1" si="22">IF(AB70="","",SUM(Y70:AB70))</f>
        <v/>
      </c>
      <c r="AD70" s="14" t="str">
        <f t="shared" ca="1" si="11"/>
        <v/>
      </c>
      <c r="AE70" s="17" t="str">
        <f t="shared" ca="1" si="12"/>
        <v/>
      </c>
      <c r="AF70" s="18" t="str">
        <f t="shared" ca="1" si="15"/>
        <v/>
      </c>
      <c r="AG70" s="12"/>
      <c r="AH70" s="19"/>
    </row>
    <row r="71" spans="1:34" s="10" customFormat="1" ht="15" customHeight="1" x14ac:dyDescent="0.2">
      <c r="A71" s="10">
        <f t="shared" si="18"/>
        <v>66</v>
      </c>
      <c r="B71" s="173" t="str">
        <f t="shared" ref="B71:B134" ca="1" si="23">IFERROR(VLOOKUP(AG71,INDIRECT($U$1),2,0),"")</f>
        <v/>
      </c>
      <c r="C71" s="173"/>
      <c r="D71" s="173"/>
      <c r="E71" s="173"/>
      <c r="F71" s="173"/>
      <c r="G71" s="173"/>
      <c r="H71" s="177" t="str">
        <f t="shared" ref="H71:H134" ca="1" si="24">IFERROR(VLOOKUP(AG71,INDIRECT($U$1),3,0),"")</f>
        <v/>
      </c>
      <c r="I71" s="177"/>
      <c r="J71" s="177"/>
      <c r="K71" s="177"/>
      <c r="L71" s="177"/>
      <c r="M71" s="177"/>
      <c r="N71" s="177"/>
      <c r="O71" s="177"/>
      <c r="P71" s="13">
        <f t="shared" si="19"/>
        <v>0</v>
      </c>
      <c r="Q71" s="8" t="str">
        <f t="shared" ref="Q71:Q134" si="25">IF(AG71="","",1)</f>
        <v/>
      </c>
      <c r="R71" s="22">
        <v>66</v>
      </c>
      <c r="S71" s="14" t="str">
        <f ca="1">IF(LEFT(AG71,1)="G","",IF(LEFT(P71,1)="D","",IF(H71="","",COUNTIF($T$6:T71,T71))))</f>
        <v/>
      </c>
      <c r="T71" s="14" t="str">
        <f t="shared" ca="1" si="20"/>
        <v/>
      </c>
      <c r="U71" s="15" t="str">
        <f t="shared" ref="U71:U134" ca="1" si="26">CONCATENATE(T71,S71)</f>
        <v/>
      </c>
      <c r="V71" s="14">
        <f t="shared" si="21"/>
        <v>66</v>
      </c>
      <c r="W71" s="14" t="str">
        <f t="shared" ref="W71:W134" ca="1" si="27">IF($AF71="","",RANK($AF71,$AF$6:$AF$255,1))</f>
        <v/>
      </c>
      <c r="X71" s="14" t="str">
        <f>IF(Home!J71=0,"",Home!J71)</f>
        <v/>
      </c>
      <c r="Y71" s="16" t="str">
        <f t="shared" ca="1" si="17"/>
        <v/>
      </c>
      <c r="Z71" s="16" t="str">
        <f t="shared" ca="1" si="17"/>
        <v/>
      </c>
      <c r="AA71" s="16" t="str">
        <f t="shared" ca="1" si="17"/>
        <v/>
      </c>
      <c r="AB71" s="16" t="str">
        <f t="shared" ca="1" si="17"/>
        <v/>
      </c>
      <c r="AC71" s="16" t="str">
        <f t="shared" ca="1" si="22"/>
        <v/>
      </c>
      <c r="AD71" s="14" t="str">
        <f t="shared" ref="AD71:AD134" ca="1" si="28">IF($AC71="","",RANK($AC71,$AC$6:$AC$255,1))</f>
        <v/>
      </c>
      <c r="AE71" s="17" t="str">
        <f t="shared" ref="AE71:AE134" ca="1" si="29">IF($Y71="","",RANK($Y71,$Y$6:$Y$255,1)/100)</f>
        <v/>
      </c>
      <c r="AF71" s="18" t="str">
        <f t="shared" ref="AF71:AF134" ca="1" si="30">IF(AD71="","",AD71+AE71)</f>
        <v/>
      </c>
      <c r="AG71" s="12"/>
      <c r="AH71" s="19"/>
    </row>
    <row r="72" spans="1:34" s="10" customFormat="1" ht="15" customHeight="1" x14ac:dyDescent="0.2">
      <c r="A72" s="10">
        <f t="shared" si="18"/>
        <v>67</v>
      </c>
      <c r="B72" s="173" t="str">
        <f t="shared" ca="1" si="23"/>
        <v/>
      </c>
      <c r="C72" s="173"/>
      <c r="D72" s="173"/>
      <c r="E72" s="173"/>
      <c r="F72" s="173"/>
      <c r="G72" s="173"/>
      <c r="H72" s="177" t="str">
        <f t="shared" ca="1" si="24"/>
        <v/>
      </c>
      <c r="I72" s="177"/>
      <c r="J72" s="177"/>
      <c r="K72" s="177"/>
      <c r="L72" s="177"/>
      <c r="M72" s="177"/>
      <c r="N72" s="177"/>
      <c r="O72" s="177"/>
      <c r="P72" s="13">
        <f t="shared" si="19"/>
        <v>0</v>
      </c>
      <c r="Q72" s="8" t="str">
        <f t="shared" si="25"/>
        <v/>
      </c>
      <c r="R72" s="22">
        <v>67</v>
      </c>
      <c r="S72" s="14" t="str">
        <f ca="1">IF(LEFT(AG72,1)="G","",IF(LEFT(P72,1)="D","",IF(H72="","",COUNTIF($T$6:T72,T72))))</f>
        <v/>
      </c>
      <c r="T72" s="14" t="str">
        <f t="shared" ca="1" si="20"/>
        <v/>
      </c>
      <c r="U72" s="15" t="str">
        <f t="shared" ca="1" si="26"/>
        <v/>
      </c>
      <c r="V72" s="14">
        <f t="shared" si="21"/>
        <v>67</v>
      </c>
      <c r="W72" s="14" t="str">
        <f t="shared" ca="1" si="27"/>
        <v/>
      </c>
      <c r="X72" s="14" t="str">
        <f>IF(Home!J72=0,"",Home!J72)</f>
        <v/>
      </c>
      <c r="Y72" s="16" t="str">
        <f t="shared" ca="1" si="17"/>
        <v/>
      </c>
      <c r="Z72" s="16" t="str">
        <f t="shared" ca="1" si="17"/>
        <v/>
      </c>
      <c r="AA72" s="16" t="str">
        <f t="shared" ca="1" si="17"/>
        <v/>
      </c>
      <c r="AB72" s="16" t="str">
        <f t="shared" ca="1" si="17"/>
        <v/>
      </c>
      <c r="AC72" s="16" t="str">
        <f t="shared" ca="1" si="22"/>
        <v/>
      </c>
      <c r="AD72" s="14" t="str">
        <f t="shared" ca="1" si="28"/>
        <v/>
      </c>
      <c r="AE72" s="17" t="str">
        <f t="shared" ca="1" si="29"/>
        <v/>
      </c>
      <c r="AF72" s="18" t="str">
        <f t="shared" ca="1" si="30"/>
        <v/>
      </c>
      <c r="AG72" s="12"/>
      <c r="AH72" s="19"/>
    </row>
    <row r="73" spans="1:34" s="10" customFormat="1" ht="15" customHeight="1" x14ac:dyDescent="0.2">
      <c r="A73" s="10">
        <f t="shared" si="18"/>
        <v>68</v>
      </c>
      <c r="B73" s="173" t="str">
        <f t="shared" ca="1" si="23"/>
        <v/>
      </c>
      <c r="C73" s="173"/>
      <c r="D73" s="173"/>
      <c r="E73" s="173"/>
      <c r="F73" s="173"/>
      <c r="G73" s="173"/>
      <c r="H73" s="177" t="str">
        <f t="shared" ca="1" si="24"/>
        <v/>
      </c>
      <c r="I73" s="177"/>
      <c r="J73" s="177"/>
      <c r="K73" s="177"/>
      <c r="L73" s="177"/>
      <c r="M73" s="177"/>
      <c r="N73" s="177"/>
      <c r="O73" s="177"/>
      <c r="P73" s="13">
        <f t="shared" si="19"/>
        <v>0</v>
      </c>
      <c r="Q73" s="8" t="str">
        <f t="shared" si="25"/>
        <v/>
      </c>
      <c r="R73" s="22">
        <v>68</v>
      </c>
      <c r="S73" s="14" t="str">
        <f ca="1">IF(LEFT(AG73,1)="G","",IF(LEFT(P73,1)="D","",IF(H73="","",COUNTIF($T$6:T73,T73))))</f>
        <v/>
      </c>
      <c r="T73" s="14" t="str">
        <f t="shared" ca="1" si="20"/>
        <v/>
      </c>
      <c r="U73" s="15" t="str">
        <f t="shared" ca="1" si="26"/>
        <v/>
      </c>
      <c r="V73" s="14">
        <f t="shared" si="21"/>
        <v>68</v>
      </c>
      <c r="W73" s="14" t="str">
        <f t="shared" ca="1" si="27"/>
        <v/>
      </c>
      <c r="X73" s="14" t="str">
        <f>IF(Home!J73=0,"",Home!J73)</f>
        <v/>
      </c>
      <c r="Y73" s="16" t="str">
        <f t="shared" ca="1" si="17"/>
        <v/>
      </c>
      <c r="Z73" s="16" t="str">
        <f t="shared" ca="1" si="17"/>
        <v/>
      </c>
      <c r="AA73" s="16" t="str">
        <f t="shared" ca="1" si="17"/>
        <v/>
      </c>
      <c r="AB73" s="16" t="str">
        <f t="shared" ca="1" si="17"/>
        <v/>
      </c>
      <c r="AC73" s="16" t="str">
        <f t="shared" ca="1" si="22"/>
        <v/>
      </c>
      <c r="AD73" s="14" t="str">
        <f t="shared" ca="1" si="28"/>
        <v/>
      </c>
      <c r="AE73" s="17" t="str">
        <f t="shared" ca="1" si="29"/>
        <v/>
      </c>
      <c r="AF73" s="18" t="str">
        <f t="shared" ca="1" si="30"/>
        <v/>
      </c>
      <c r="AG73" s="12"/>
      <c r="AH73" s="19"/>
    </row>
    <row r="74" spans="1:34" s="10" customFormat="1" ht="15" customHeight="1" x14ac:dyDescent="0.2">
      <c r="A74" s="10">
        <f t="shared" si="18"/>
        <v>69</v>
      </c>
      <c r="B74" s="173" t="str">
        <f t="shared" ca="1" si="23"/>
        <v/>
      </c>
      <c r="C74" s="173"/>
      <c r="D74" s="173"/>
      <c r="E74" s="173"/>
      <c r="F74" s="173"/>
      <c r="G74" s="173"/>
      <c r="H74" s="177" t="str">
        <f t="shared" ca="1" si="24"/>
        <v/>
      </c>
      <c r="I74" s="177"/>
      <c r="J74" s="177"/>
      <c r="K74" s="177"/>
      <c r="L74" s="177"/>
      <c r="M74" s="177"/>
      <c r="N74" s="177"/>
      <c r="O74" s="177"/>
      <c r="P74" s="13">
        <f t="shared" si="19"/>
        <v>0</v>
      </c>
      <c r="Q74" s="8" t="str">
        <f t="shared" si="25"/>
        <v/>
      </c>
      <c r="R74" s="22">
        <v>69</v>
      </c>
      <c r="S74" s="14" t="str">
        <f ca="1">IF(LEFT(AG74,1)="G","",IF(LEFT(P74,1)="D","",IF(H74="","",COUNTIF($T$6:T74,T74))))</f>
        <v/>
      </c>
      <c r="T74" s="14" t="str">
        <f t="shared" ca="1" si="20"/>
        <v/>
      </c>
      <c r="U74" s="15" t="str">
        <f t="shared" ca="1" si="26"/>
        <v/>
      </c>
      <c r="V74" s="14">
        <f t="shared" si="21"/>
        <v>69</v>
      </c>
      <c r="W74" s="14" t="str">
        <f t="shared" ca="1" si="27"/>
        <v/>
      </c>
      <c r="X74" s="14" t="str">
        <f>IF(Home!J74=0,"",Home!J74)</f>
        <v/>
      </c>
      <c r="Y74" s="16" t="str">
        <f t="shared" ca="1" si="17"/>
        <v/>
      </c>
      <c r="Z74" s="16" t="str">
        <f t="shared" ca="1" si="17"/>
        <v/>
      </c>
      <c r="AA74" s="16" t="str">
        <f t="shared" ca="1" si="17"/>
        <v/>
      </c>
      <c r="AB74" s="16" t="str">
        <f t="shared" ca="1" si="17"/>
        <v/>
      </c>
      <c r="AC74" s="16" t="str">
        <f t="shared" ca="1" si="22"/>
        <v/>
      </c>
      <c r="AD74" s="14" t="str">
        <f t="shared" ca="1" si="28"/>
        <v/>
      </c>
      <c r="AE74" s="17" t="str">
        <f t="shared" ca="1" si="29"/>
        <v/>
      </c>
      <c r="AF74" s="18" t="str">
        <f t="shared" ca="1" si="30"/>
        <v/>
      </c>
      <c r="AG74" s="12"/>
      <c r="AH74" s="19"/>
    </row>
    <row r="75" spans="1:34" s="10" customFormat="1" ht="15" customHeight="1" x14ac:dyDescent="0.2">
      <c r="A75" s="10">
        <f t="shared" si="18"/>
        <v>70</v>
      </c>
      <c r="B75" s="173" t="str">
        <f t="shared" ca="1" si="23"/>
        <v/>
      </c>
      <c r="C75" s="173"/>
      <c r="D75" s="173"/>
      <c r="E75" s="173"/>
      <c r="F75" s="173"/>
      <c r="G75" s="173"/>
      <c r="H75" s="177" t="str">
        <f t="shared" ca="1" si="24"/>
        <v/>
      </c>
      <c r="I75" s="177"/>
      <c r="J75" s="177"/>
      <c r="K75" s="177"/>
      <c r="L75" s="177"/>
      <c r="M75" s="177"/>
      <c r="N75" s="177"/>
      <c r="O75" s="177"/>
      <c r="P75" s="13">
        <f t="shared" si="19"/>
        <v>0</v>
      </c>
      <c r="Q75" s="8" t="str">
        <f t="shared" si="25"/>
        <v/>
      </c>
      <c r="R75" s="22">
        <v>70</v>
      </c>
      <c r="S75" s="14" t="str">
        <f ca="1">IF(LEFT(AG75,1)="G","",IF(LEFT(P75,1)="D","",IF(H75="","",COUNTIF($T$6:T75,T75))))</f>
        <v/>
      </c>
      <c r="T75" s="14" t="str">
        <f t="shared" ca="1" si="20"/>
        <v/>
      </c>
      <c r="U75" s="15" t="str">
        <f t="shared" ca="1" si="26"/>
        <v/>
      </c>
      <c r="V75" s="14">
        <f t="shared" si="21"/>
        <v>70</v>
      </c>
      <c r="W75" s="14" t="str">
        <f t="shared" ca="1" si="27"/>
        <v/>
      </c>
      <c r="X75" s="14" t="str">
        <f>IF(Home!J75=0,"",Home!J75)</f>
        <v/>
      </c>
      <c r="Y75" s="16" t="str">
        <f t="shared" ca="1" si="17"/>
        <v/>
      </c>
      <c r="Z75" s="16" t="str">
        <f t="shared" ca="1" si="17"/>
        <v/>
      </c>
      <c r="AA75" s="16" t="str">
        <f t="shared" ca="1" si="17"/>
        <v/>
      </c>
      <c r="AB75" s="16" t="str">
        <f t="shared" ca="1" si="17"/>
        <v/>
      </c>
      <c r="AC75" s="16" t="str">
        <f t="shared" ca="1" si="22"/>
        <v/>
      </c>
      <c r="AD75" s="14" t="str">
        <f t="shared" ca="1" si="28"/>
        <v/>
      </c>
      <c r="AE75" s="17" t="str">
        <f t="shared" ca="1" si="29"/>
        <v/>
      </c>
      <c r="AF75" s="18" t="str">
        <f t="shared" ca="1" si="30"/>
        <v/>
      </c>
      <c r="AG75" s="12"/>
      <c r="AH75" s="19"/>
    </row>
    <row r="76" spans="1:34" s="10" customFormat="1" ht="15" customHeight="1" x14ac:dyDescent="0.2">
      <c r="A76" s="10">
        <f t="shared" si="18"/>
        <v>71</v>
      </c>
      <c r="B76" s="173" t="str">
        <f t="shared" ca="1" si="23"/>
        <v/>
      </c>
      <c r="C76" s="173"/>
      <c r="D76" s="173"/>
      <c r="E76" s="173"/>
      <c r="F76" s="173"/>
      <c r="G76" s="173"/>
      <c r="H76" s="177" t="str">
        <f t="shared" ca="1" si="24"/>
        <v/>
      </c>
      <c r="I76" s="177"/>
      <c r="J76" s="177"/>
      <c r="K76" s="177"/>
      <c r="L76" s="177"/>
      <c r="M76" s="177"/>
      <c r="N76" s="177"/>
      <c r="O76" s="177"/>
      <c r="P76" s="13">
        <f t="shared" si="19"/>
        <v>0</v>
      </c>
      <c r="Q76" s="8" t="str">
        <f t="shared" si="25"/>
        <v/>
      </c>
      <c r="R76" s="22">
        <v>71</v>
      </c>
      <c r="S76" s="14" t="str">
        <f ca="1">IF(LEFT(AG76,1)="G","",IF(LEFT(P76,1)="D","",IF(H76="","",COUNTIF($T$6:T76,T76))))</f>
        <v/>
      </c>
      <c r="T76" s="14" t="str">
        <f t="shared" ca="1" si="20"/>
        <v/>
      </c>
      <c r="U76" s="15" t="str">
        <f t="shared" ca="1" si="26"/>
        <v/>
      </c>
      <c r="V76" s="14">
        <f t="shared" si="21"/>
        <v>71</v>
      </c>
      <c r="W76" s="14" t="str">
        <f t="shared" ca="1" si="27"/>
        <v/>
      </c>
      <c r="X76" s="14" t="str">
        <f>IF(Home!J76=0,"",Home!J76)</f>
        <v/>
      </c>
      <c r="Y76" s="16" t="str">
        <f t="shared" ca="1" si="17"/>
        <v/>
      </c>
      <c r="Z76" s="16" t="str">
        <f t="shared" ca="1" si="17"/>
        <v/>
      </c>
      <c r="AA76" s="16" t="str">
        <f t="shared" ca="1" si="17"/>
        <v/>
      </c>
      <c r="AB76" s="16" t="str">
        <f t="shared" ca="1" si="17"/>
        <v/>
      </c>
      <c r="AC76" s="16" t="str">
        <f t="shared" ca="1" si="22"/>
        <v/>
      </c>
      <c r="AD76" s="14" t="str">
        <f t="shared" ca="1" si="28"/>
        <v/>
      </c>
      <c r="AE76" s="17" t="str">
        <f t="shared" ca="1" si="29"/>
        <v/>
      </c>
      <c r="AF76" s="18" t="str">
        <f t="shared" ca="1" si="30"/>
        <v/>
      </c>
      <c r="AG76" s="12"/>
      <c r="AH76" s="19"/>
    </row>
    <row r="77" spans="1:34" s="10" customFormat="1" ht="15" customHeight="1" x14ac:dyDescent="0.2">
      <c r="A77" s="10">
        <f t="shared" si="18"/>
        <v>72</v>
      </c>
      <c r="B77" s="173" t="str">
        <f t="shared" ca="1" si="23"/>
        <v/>
      </c>
      <c r="C77" s="173"/>
      <c r="D77" s="173"/>
      <c r="E77" s="173"/>
      <c r="F77" s="173"/>
      <c r="G77" s="173"/>
      <c r="H77" s="177" t="str">
        <f t="shared" ca="1" si="24"/>
        <v/>
      </c>
      <c r="I77" s="177"/>
      <c r="J77" s="177"/>
      <c r="K77" s="177"/>
      <c r="L77" s="177"/>
      <c r="M77" s="177"/>
      <c r="N77" s="177"/>
      <c r="O77" s="177"/>
      <c r="P77" s="13">
        <f t="shared" si="19"/>
        <v>0</v>
      </c>
      <c r="Q77" s="8" t="str">
        <f t="shared" si="25"/>
        <v/>
      </c>
      <c r="R77" s="22">
        <v>72</v>
      </c>
      <c r="S77" s="14" t="str">
        <f ca="1">IF(LEFT(AG77,1)="G","",IF(LEFT(P77,1)="D","",IF(H77="","",COUNTIF($T$6:T77,T77))))</f>
        <v/>
      </c>
      <c r="T77" s="14" t="str">
        <f t="shared" ca="1" si="20"/>
        <v/>
      </c>
      <c r="U77" s="15" t="str">
        <f t="shared" ca="1" si="26"/>
        <v/>
      </c>
      <c r="V77" s="14">
        <f t="shared" si="21"/>
        <v>72</v>
      </c>
      <c r="W77" s="14" t="str">
        <f t="shared" ca="1" si="27"/>
        <v/>
      </c>
      <c r="X77" s="14" t="str">
        <f>IF(Home!J77=0,"",Home!J77)</f>
        <v/>
      </c>
      <c r="Y77" s="16" t="str">
        <f t="shared" ca="1" si="17"/>
        <v/>
      </c>
      <c r="Z77" s="16" t="str">
        <f t="shared" ca="1" si="17"/>
        <v/>
      </c>
      <c r="AA77" s="16" t="str">
        <f t="shared" ca="1" si="17"/>
        <v/>
      </c>
      <c r="AB77" s="16" t="str">
        <f t="shared" ca="1" si="17"/>
        <v/>
      </c>
      <c r="AC77" s="16" t="str">
        <f t="shared" ca="1" si="22"/>
        <v/>
      </c>
      <c r="AD77" s="14" t="str">
        <f t="shared" ca="1" si="28"/>
        <v/>
      </c>
      <c r="AE77" s="17" t="str">
        <f t="shared" ca="1" si="29"/>
        <v/>
      </c>
      <c r="AF77" s="18" t="str">
        <f t="shared" ca="1" si="30"/>
        <v/>
      </c>
      <c r="AG77" s="12"/>
      <c r="AH77" s="19"/>
    </row>
    <row r="78" spans="1:34" s="10" customFormat="1" ht="15" customHeight="1" x14ac:dyDescent="0.2">
      <c r="A78" s="10">
        <f t="shared" si="18"/>
        <v>73</v>
      </c>
      <c r="B78" s="173" t="str">
        <f t="shared" ca="1" si="23"/>
        <v/>
      </c>
      <c r="C78" s="173"/>
      <c r="D78" s="173"/>
      <c r="E78" s="173"/>
      <c r="F78" s="173"/>
      <c r="G78" s="173"/>
      <c r="H78" s="177" t="str">
        <f t="shared" ca="1" si="24"/>
        <v/>
      </c>
      <c r="I78" s="177"/>
      <c r="J78" s="177"/>
      <c r="K78" s="177"/>
      <c r="L78" s="177"/>
      <c r="M78" s="177"/>
      <c r="N78" s="177"/>
      <c r="O78" s="177"/>
      <c r="P78" s="13">
        <f t="shared" si="19"/>
        <v>0</v>
      </c>
      <c r="Q78" s="8" t="str">
        <f t="shared" si="25"/>
        <v/>
      </c>
      <c r="R78" s="22">
        <v>73</v>
      </c>
      <c r="S78" s="14" t="str">
        <f ca="1">IF(LEFT(AG78,1)="G","",IF(LEFT(P78,1)="D","",IF(H78="","",COUNTIF($T$6:T78,T78))))</f>
        <v/>
      </c>
      <c r="T78" s="14" t="str">
        <f t="shared" ca="1" si="20"/>
        <v/>
      </c>
      <c r="U78" s="15" t="str">
        <f t="shared" ca="1" si="26"/>
        <v/>
      </c>
      <c r="V78" s="14">
        <f t="shared" si="21"/>
        <v>73</v>
      </c>
      <c r="W78" s="14" t="str">
        <f t="shared" ca="1" si="27"/>
        <v/>
      </c>
      <c r="X78" s="14" t="str">
        <f>IF(Home!J78=0,"",Home!J78)</f>
        <v/>
      </c>
      <c r="Y78" s="16" t="str">
        <f t="shared" ca="1" si="17"/>
        <v/>
      </c>
      <c r="Z78" s="16" t="str">
        <f t="shared" ca="1" si="17"/>
        <v/>
      </c>
      <c r="AA78" s="16" t="str">
        <f t="shared" ca="1" si="17"/>
        <v/>
      </c>
      <c r="AB78" s="16" t="str">
        <f t="shared" ca="1" si="17"/>
        <v/>
      </c>
      <c r="AC78" s="16" t="str">
        <f t="shared" ca="1" si="22"/>
        <v/>
      </c>
      <c r="AD78" s="14" t="str">
        <f t="shared" ca="1" si="28"/>
        <v/>
      </c>
      <c r="AE78" s="17" t="str">
        <f t="shared" ca="1" si="29"/>
        <v/>
      </c>
      <c r="AF78" s="18" t="str">
        <f t="shared" ca="1" si="30"/>
        <v/>
      </c>
      <c r="AG78" s="12"/>
      <c r="AH78" s="19"/>
    </row>
    <row r="79" spans="1:34" s="10" customFormat="1" ht="15" customHeight="1" x14ac:dyDescent="0.2">
      <c r="A79" s="10">
        <f t="shared" si="18"/>
        <v>74</v>
      </c>
      <c r="B79" s="173" t="str">
        <f t="shared" ca="1" si="23"/>
        <v/>
      </c>
      <c r="C79" s="173"/>
      <c r="D79" s="173"/>
      <c r="E79" s="173"/>
      <c r="F79" s="173"/>
      <c r="G79" s="173"/>
      <c r="H79" s="177" t="str">
        <f t="shared" ca="1" si="24"/>
        <v/>
      </c>
      <c r="I79" s="177"/>
      <c r="J79" s="177"/>
      <c r="K79" s="177"/>
      <c r="L79" s="177"/>
      <c r="M79" s="177"/>
      <c r="N79" s="177"/>
      <c r="O79" s="177"/>
      <c r="P79" s="13">
        <f t="shared" si="19"/>
        <v>0</v>
      </c>
      <c r="Q79" s="8" t="str">
        <f t="shared" si="25"/>
        <v/>
      </c>
      <c r="R79" s="22">
        <v>74</v>
      </c>
      <c r="S79" s="14" t="str">
        <f ca="1">IF(LEFT(AG79,1)="G","",IF(LEFT(P79,1)="D","",IF(H79="","",COUNTIF($T$6:T79,T79))))</f>
        <v/>
      </c>
      <c r="T79" s="14" t="str">
        <f t="shared" ca="1" si="20"/>
        <v/>
      </c>
      <c r="U79" s="15" t="str">
        <f t="shared" ca="1" si="26"/>
        <v/>
      </c>
      <c r="V79" s="14">
        <f t="shared" si="21"/>
        <v>74</v>
      </c>
      <c r="W79" s="14" t="str">
        <f t="shared" ca="1" si="27"/>
        <v/>
      </c>
      <c r="X79" s="14" t="str">
        <f>IF(Home!J79=0,"",Home!J79)</f>
        <v/>
      </c>
      <c r="Y79" s="16" t="str">
        <f t="shared" ca="1" si="17"/>
        <v/>
      </c>
      <c r="Z79" s="16" t="str">
        <f t="shared" ca="1" si="17"/>
        <v/>
      </c>
      <c r="AA79" s="16" t="str">
        <f t="shared" ca="1" si="17"/>
        <v/>
      </c>
      <c r="AB79" s="16" t="str">
        <f t="shared" ca="1" si="17"/>
        <v/>
      </c>
      <c r="AC79" s="16" t="str">
        <f t="shared" ca="1" si="22"/>
        <v/>
      </c>
      <c r="AD79" s="14" t="str">
        <f t="shared" ca="1" si="28"/>
        <v/>
      </c>
      <c r="AE79" s="17" t="str">
        <f t="shared" ca="1" si="29"/>
        <v/>
      </c>
      <c r="AF79" s="18" t="str">
        <f t="shared" ca="1" si="30"/>
        <v/>
      </c>
      <c r="AG79" s="12"/>
      <c r="AH79" s="19"/>
    </row>
    <row r="80" spans="1:34" s="10" customFormat="1" ht="15" customHeight="1" x14ac:dyDescent="0.2">
      <c r="A80" s="10">
        <f t="shared" si="18"/>
        <v>75</v>
      </c>
      <c r="B80" s="173" t="str">
        <f t="shared" ca="1" si="23"/>
        <v/>
      </c>
      <c r="C80" s="173"/>
      <c r="D80" s="173"/>
      <c r="E80" s="173"/>
      <c r="F80" s="173"/>
      <c r="G80" s="173"/>
      <c r="H80" s="177" t="str">
        <f t="shared" ca="1" si="24"/>
        <v/>
      </c>
      <c r="I80" s="177"/>
      <c r="J80" s="177"/>
      <c r="K80" s="177"/>
      <c r="L80" s="177"/>
      <c r="M80" s="177"/>
      <c r="N80" s="177"/>
      <c r="O80" s="177"/>
      <c r="P80" s="13">
        <f t="shared" si="19"/>
        <v>0</v>
      </c>
      <c r="Q80" s="8" t="str">
        <f t="shared" si="25"/>
        <v/>
      </c>
      <c r="R80" s="22">
        <v>75</v>
      </c>
      <c r="S80" s="14" t="str">
        <f ca="1">IF(LEFT(AG80,1)="G","",IF(LEFT(P80,1)="D","",IF(H80="","",COUNTIF($T$6:T80,T80))))</f>
        <v/>
      </c>
      <c r="T80" s="14" t="str">
        <f t="shared" ca="1" si="20"/>
        <v/>
      </c>
      <c r="U80" s="15" t="str">
        <f t="shared" ca="1" si="26"/>
        <v/>
      </c>
      <c r="V80" s="14">
        <f t="shared" si="21"/>
        <v>75</v>
      </c>
      <c r="W80" s="14" t="str">
        <f t="shared" ca="1" si="27"/>
        <v/>
      </c>
      <c r="X80" s="14" t="str">
        <f>IF(Home!J80=0,"",Home!J80)</f>
        <v/>
      </c>
      <c r="Y80" s="16" t="str">
        <f t="shared" ca="1" si="17"/>
        <v/>
      </c>
      <c r="Z80" s="16" t="str">
        <f t="shared" ca="1" si="17"/>
        <v/>
      </c>
      <c r="AA80" s="16" t="str">
        <f t="shared" ca="1" si="17"/>
        <v/>
      </c>
      <c r="AB80" s="16" t="str">
        <f t="shared" ca="1" si="17"/>
        <v/>
      </c>
      <c r="AC80" s="16" t="str">
        <f t="shared" ca="1" si="22"/>
        <v/>
      </c>
      <c r="AD80" s="14" t="str">
        <f t="shared" ca="1" si="28"/>
        <v/>
      </c>
      <c r="AE80" s="17" t="str">
        <f t="shared" ca="1" si="29"/>
        <v/>
      </c>
      <c r="AF80" s="18" t="str">
        <f t="shared" ca="1" si="30"/>
        <v/>
      </c>
      <c r="AG80" s="12"/>
      <c r="AH80" s="19"/>
    </row>
    <row r="81" spans="1:34" s="10" customFormat="1" ht="15" customHeight="1" x14ac:dyDescent="0.2">
      <c r="A81" s="10">
        <f t="shared" si="18"/>
        <v>76</v>
      </c>
      <c r="B81" s="173" t="str">
        <f t="shared" ca="1" si="23"/>
        <v/>
      </c>
      <c r="C81" s="173"/>
      <c r="D81" s="173"/>
      <c r="E81" s="173"/>
      <c r="F81" s="173"/>
      <c r="G81" s="173"/>
      <c r="H81" s="177" t="str">
        <f t="shared" ca="1" si="24"/>
        <v/>
      </c>
      <c r="I81" s="177"/>
      <c r="J81" s="177"/>
      <c r="K81" s="177"/>
      <c r="L81" s="177"/>
      <c r="M81" s="177"/>
      <c r="N81" s="177"/>
      <c r="O81" s="177"/>
      <c r="P81" s="13">
        <f t="shared" si="19"/>
        <v>0</v>
      </c>
      <c r="Q81" s="8" t="str">
        <f t="shared" si="25"/>
        <v/>
      </c>
      <c r="R81" s="22">
        <v>76</v>
      </c>
      <c r="S81" s="14" t="str">
        <f ca="1">IF(LEFT(AG81,1)="G","",IF(LEFT(P81,1)="D","",IF(H81="","",COUNTIF($T$6:T81,T81))))</f>
        <v/>
      </c>
      <c r="T81" s="14" t="str">
        <f t="shared" ca="1" si="20"/>
        <v/>
      </c>
      <c r="U81" s="15" t="str">
        <f t="shared" ca="1" si="26"/>
        <v/>
      </c>
      <c r="V81" s="14">
        <f t="shared" si="21"/>
        <v>76</v>
      </c>
      <c r="W81" s="14" t="str">
        <f t="shared" ca="1" si="27"/>
        <v/>
      </c>
      <c r="X81" s="14" t="str">
        <f>IF(Home!J81=0,"",Home!J81)</f>
        <v/>
      </c>
      <c r="Y81" s="16" t="str">
        <f t="shared" ca="1" si="17"/>
        <v/>
      </c>
      <c r="Z81" s="16" t="str">
        <f t="shared" ca="1" si="17"/>
        <v/>
      </c>
      <c r="AA81" s="16" t="str">
        <f t="shared" ca="1" si="17"/>
        <v/>
      </c>
      <c r="AB81" s="16" t="str">
        <f t="shared" ca="1" si="17"/>
        <v/>
      </c>
      <c r="AC81" s="16" t="str">
        <f t="shared" ca="1" si="22"/>
        <v/>
      </c>
      <c r="AD81" s="14" t="str">
        <f t="shared" ca="1" si="28"/>
        <v/>
      </c>
      <c r="AE81" s="17" t="str">
        <f t="shared" ca="1" si="29"/>
        <v/>
      </c>
      <c r="AF81" s="18" t="str">
        <f t="shared" ca="1" si="30"/>
        <v/>
      </c>
      <c r="AG81" s="12"/>
      <c r="AH81" s="19"/>
    </row>
    <row r="82" spans="1:34" s="10" customFormat="1" ht="15" customHeight="1" x14ac:dyDescent="0.2">
      <c r="A82" s="10">
        <f t="shared" si="18"/>
        <v>77</v>
      </c>
      <c r="B82" s="173" t="str">
        <f t="shared" ca="1" si="23"/>
        <v/>
      </c>
      <c r="C82" s="173"/>
      <c r="D82" s="173"/>
      <c r="E82" s="173"/>
      <c r="F82" s="173"/>
      <c r="G82" s="173"/>
      <c r="H82" s="177" t="str">
        <f t="shared" ca="1" si="24"/>
        <v/>
      </c>
      <c r="I82" s="177"/>
      <c r="J82" s="177"/>
      <c r="K82" s="177"/>
      <c r="L82" s="177"/>
      <c r="M82" s="177"/>
      <c r="N82" s="177"/>
      <c r="O82" s="177"/>
      <c r="P82" s="13">
        <f t="shared" si="19"/>
        <v>0</v>
      </c>
      <c r="Q82" s="8" t="str">
        <f t="shared" si="25"/>
        <v/>
      </c>
      <c r="R82" s="22">
        <v>77</v>
      </c>
      <c r="S82" s="14" t="str">
        <f ca="1">IF(LEFT(AG82,1)="G","",IF(LEFT(P82,1)="D","",IF(H82="","",COUNTIF($T$6:T82,T82))))</f>
        <v/>
      </c>
      <c r="T82" s="14" t="str">
        <f t="shared" ca="1" si="20"/>
        <v/>
      </c>
      <c r="U82" s="15" t="str">
        <f t="shared" ca="1" si="26"/>
        <v/>
      </c>
      <c r="V82" s="14">
        <f t="shared" si="21"/>
        <v>77</v>
      </c>
      <c r="W82" s="14" t="str">
        <f t="shared" ca="1" si="27"/>
        <v/>
      </c>
      <c r="X82" s="14" t="str">
        <f>IF(Home!J82=0,"",Home!J82)</f>
        <v/>
      </c>
      <c r="Y82" s="16" t="str">
        <f t="shared" ca="1" si="17"/>
        <v/>
      </c>
      <c r="Z82" s="16" t="str">
        <f t="shared" ca="1" si="17"/>
        <v/>
      </c>
      <c r="AA82" s="16" t="str">
        <f t="shared" ca="1" si="17"/>
        <v/>
      </c>
      <c r="AB82" s="16" t="str">
        <f t="shared" ca="1" si="17"/>
        <v/>
      </c>
      <c r="AC82" s="16" t="str">
        <f t="shared" ca="1" si="22"/>
        <v/>
      </c>
      <c r="AD82" s="14" t="str">
        <f t="shared" ca="1" si="28"/>
        <v/>
      </c>
      <c r="AE82" s="17" t="str">
        <f t="shared" ca="1" si="29"/>
        <v/>
      </c>
      <c r="AF82" s="18" t="str">
        <f t="shared" ca="1" si="30"/>
        <v/>
      </c>
      <c r="AG82" s="12"/>
      <c r="AH82" s="19"/>
    </row>
    <row r="83" spans="1:34" s="10" customFormat="1" ht="15" customHeight="1" x14ac:dyDescent="0.2">
      <c r="A83" s="10">
        <f t="shared" si="18"/>
        <v>78</v>
      </c>
      <c r="B83" s="173" t="str">
        <f t="shared" ca="1" si="23"/>
        <v/>
      </c>
      <c r="C83" s="173"/>
      <c r="D83" s="173"/>
      <c r="E83" s="173"/>
      <c r="F83" s="173"/>
      <c r="G83" s="173"/>
      <c r="H83" s="177" t="str">
        <f t="shared" ca="1" si="24"/>
        <v/>
      </c>
      <c r="I83" s="177"/>
      <c r="J83" s="177"/>
      <c r="K83" s="177"/>
      <c r="L83" s="177"/>
      <c r="M83" s="177"/>
      <c r="N83" s="177"/>
      <c r="O83" s="177"/>
      <c r="P83" s="13">
        <f t="shared" si="19"/>
        <v>0</v>
      </c>
      <c r="Q83" s="8" t="str">
        <f t="shared" si="25"/>
        <v/>
      </c>
      <c r="R83" s="22">
        <v>78</v>
      </c>
      <c r="S83" s="14" t="str">
        <f ca="1">IF(LEFT(AG83,1)="G","",IF(LEFT(P83,1)="D","",IF(H83="","",COUNTIF($T$6:T83,T83))))</f>
        <v/>
      </c>
      <c r="T83" s="14" t="str">
        <f t="shared" ca="1" si="20"/>
        <v/>
      </c>
      <c r="U83" s="15" t="str">
        <f t="shared" ca="1" si="26"/>
        <v/>
      </c>
      <c r="V83" s="14">
        <f t="shared" si="21"/>
        <v>78</v>
      </c>
      <c r="W83" s="14" t="str">
        <f t="shared" ca="1" si="27"/>
        <v/>
      </c>
      <c r="X83" s="14" t="str">
        <f>IF(Home!J83=0,"",Home!J83)</f>
        <v/>
      </c>
      <c r="Y83" s="16" t="str">
        <f t="shared" ca="1" si="17"/>
        <v/>
      </c>
      <c r="Z83" s="16" t="str">
        <f t="shared" ca="1" si="17"/>
        <v/>
      </c>
      <c r="AA83" s="16" t="str">
        <f t="shared" ca="1" si="17"/>
        <v/>
      </c>
      <c r="AB83" s="16" t="str">
        <f t="shared" ca="1" si="17"/>
        <v/>
      </c>
      <c r="AC83" s="16" t="str">
        <f t="shared" ca="1" si="22"/>
        <v/>
      </c>
      <c r="AD83" s="14" t="str">
        <f t="shared" ca="1" si="28"/>
        <v/>
      </c>
      <c r="AE83" s="17" t="str">
        <f t="shared" ca="1" si="29"/>
        <v/>
      </c>
      <c r="AF83" s="18" t="str">
        <f t="shared" ca="1" si="30"/>
        <v/>
      </c>
      <c r="AG83" s="12"/>
      <c r="AH83" s="19"/>
    </row>
    <row r="84" spans="1:34" s="10" customFormat="1" ht="15" customHeight="1" x14ac:dyDescent="0.2">
      <c r="A84" s="10">
        <f t="shared" si="18"/>
        <v>79</v>
      </c>
      <c r="B84" s="173" t="str">
        <f t="shared" ca="1" si="23"/>
        <v/>
      </c>
      <c r="C84" s="173"/>
      <c r="D84" s="173"/>
      <c r="E84" s="173"/>
      <c r="F84" s="173"/>
      <c r="G84" s="173"/>
      <c r="H84" s="177" t="str">
        <f t="shared" ca="1" si="24"/>
        <v/>
      </c>
      <c r="I84" s="177"/>
      <c r="J84" s="177"/>
      <c r="K84" s="177"/>
      <c r="L84" s="177"/>
      <c r="M84" s="177"/>
      <c r="N84" s="177"/>
      <c r="O84" s="177"/>
      <c r="P84" s="13">
        <f t="shared" si="19"/>
        <v>0</v>
      </c>
      <c r="Q84" s="8" t="str">
        <f t="shared" si="25"/>
        <v/>
      </c>
      <c r="R84" s="22">
        <v>79</v>
      </c>
      <c r="S84" s="14" t="str">
        <f ca="1">IF(LEFT(AG84,1)="G","",IF(LEFT(P84,1)="D","",IF(H84="","",COUNTIF($T$6:T84,T84))))</f>
        <v/>
      </c>
      <c r="T84" s="14" t="str">
        <f t="shared" ca="1" si="20"/>
        <v/>
      </c>
      <c r="U84" s="15" t="str">
        <f t="shared" ca="1" si="26"/>
        <v/>
      </c>
      <c r="V84" s="14">
        <f t="shared" si="21"/>
        <v>79</v>
      </c>
      <c r="W84" s="14" t="str">
        <f t="shared" ca="1" si="27"/>
        <v/>
      </c>
      <c r="X84" s="14" t="str">
        <f>IF(Home!J84=0,"",Home!J84)</f>
        <v/>
      </c>
      <c r="Y84" s="16" t="str">
        <f t="shared" ca="1" si="17"/>
        <v/>
      </c>
      <c r="Z84" s="16" t="str">
        <f t="shared" ca="1" si="17"/>
        <v/>
      </c>
      <c r="AA84" s="16" t="str">
        <f t="shared" ca="1" si="17"/>
        <v/>
      </c>
      <c r="AB84" s="16" t="str">
        <f t="shared" ca="1" si="17"/>
        <v/>
      </c>
      <c r="AC84" s="16" t="str">
        <f t="shared" ca="1" si="22"/>
        <v/>
      </c>
      <c r="AD84" s="14" t="str">
        <f t="shared" ca="1" si="28"/>
        <v/>
      </c>
      <c r="AE84" s="17" t="str">
        <f t="shared" ca="1" si="29"/>
        <v/>
      </c>
      <c r="AF84" s="18" t="str">
        <f t="shared" ca="1" si="30"/>
        <v/>
      </c>
      <c r="AG84" s="12"/>
      <c r="AH84" s="19"/>
    </row>
    <row r="85" spans="1:34" s="10" customFormat="1" ht="15" customHeight="1" x14ac:dyDescent="0.2">
      <c r="A85" s="10">
        <f t="shared" si="18"/>
        <v>80</v>
      </c>
      <c r="B85" s="173" t="str">
        <f t="shared" ca="1" si="23"/>
        <v/>
      </c>
      <c r="C85" s="173"/>
      <c r="D85" s="173"/>
      <c r="E85" s="173"/>
      <c r="F85" s="173"/>
      <c r="G85" s="173"/>
      <c r="H85" s="177" t="str">
        <f t="shared" ca="1" si="24"/>
        <v/>
      </c>
      <c r="I85" s="177"/>
      <c r="J85" s="177"/>
      <c r="K85" s="177"/>
      <c r="L85" s="177"/>
      <c r="M85" s="177"/>
      <c r="N85" s="177"/>
      <c r="O85" s="177"/>
      <c r="P85" s="13">
        <f t="shared" si="19"/>
        <v>0</v>
      </c>
      <c r="Q85" s="8" t="str">
        <f t="shared" si="25"/>
        <v/>
      </c>
      <c r="R85" s="22">
        <v>80</v>
      </c>
      <c r="S85" s="14" t="str">
        <f ca="1">IF(LEFT(AG85,1)="G","",IF(LEFT(P85,1)="D","",IF(H85="","",COUNTIF($T$6:T85,T85))))</f>
        <v/>
      </c>
      <c r="T85" s="14" t="str">
        <f t="shared" ca="1" si="20"/>
        <v/>
      </c>
      <c r="U85" s="15" t="str">
        <f t="shared" ca="1" si="26"/>
        <v/>
      </c>
      <c r="V85" s="14">
        <f t="shared" si="21"/>
        <v>80</v>
      </c>
      <c r="W85" s="14" t="str">
        <f t="shared" ca="1" si="27"/>
        <v/>
      </c>
      <c r="X85" s="14" t="str">
        <f>IF(Home!J85=0,"",Home!J85)</f>
        <v/>
      </c>
      <c r="Y85" s="16" t="str">
        <f t="shared" ca="1" si="17"/>
        <v/>
      </c>
      <c r="Z85" s="16" t="str">
        <f t="shared" ca="1" si="17"/>
        <v/>
      </c>
      <c r="AA85" s="16" t="str">
        <f t="shared" ca="1" si="17"/>
        <v/>
      </c>
      <c r="AB85" s="16" t="str">
        <f t="shared" ca="1" si="17"/>
        <v/>
      </c>
      <c r="AC85" s="16" t="str">
        <f t="shared" ca="1" si="22"/>
        <v/>
      </c>
      <c r="AD85" s="14" t="str">
        <f t="shared" ca="1" si="28"/>
        <v/>
      </c>
      <c r="AE85" s="17" t="str">
        <f t="shared" ca="1" si="29"/>
        <v/>
      </c>
      <c r="AF85" s="18" t="str">
        <f t="shared" ca="1" si="30"/>
        <v/>
      </c>
      <c r="AG85" s="12"/>
      <c r="AH85" s="19"/>
    </row>
    <row r="86" spans="1:34" s="10" customFormat="1" ht="15" customHeight="1" x14ac:dyDescent="0.2">
      <c r="A86" s="10">
        <f t="shared" si="18"/>
        <v>81</v>
      </c>
      <c r="B86" s="173" t="str">
        <f t="shared" ca="1" si="23"/>
        <v/>
      </c>
      <c r="C86" s="173"/>
      <c r="D86" s="173"/>
      <c r="E86" s="173"/>
      <c r="F86" s="173"/>
      <c r="G86" s="173"/>
      <c r="H86" s="177" t="str">
        <f t="shared" ca="1" si="24"/>
        <v/>
      </c>
      <c r="I86" s="177"/>
      <c r="J86" s="177"/>
      <c r="K86" s="177"/>
      <c r="L86" s="177"/>
      <c r="M86" s="177"/>
      <c r="N86" s="177"/>
      <c r="O86" s="177"/>
      <c r="P86" s="13">
        <f t="shared" si="19"/>
        <v>0</v>
      </c>
      <c r="Q86" s="8" t="str">
        <f t="shared" si="25"/>
        <v/>
      </c>
      <c r="R86" s="22">
        <v>81</v>
      </c>
      <c r="S86" s="14" t="str">
        <f ca="1">IF(LEFT(AG86,1)="G","",IF(LEFT(P86,1)="D","",IF(H86="","",COUNTIF($T$6:T86,T86))))</f>
        <v/>
      </c>
      <c r="T86" s="14" t="str">
        <f t="shared" ca="1" si="20"/>
        <v/>
      </c>
      <c r="U86" s="15" t="str">
        <f t="shared" ca="1" si="26"/>
        <v/>
      </c>
      <c r="V86" s="14">
        <f t="shared" si="21"/>
        <v>81</v>
      </c>
      <c r="W86" s="14" t="str">
        <f t="shared" ca="1" si="27"/>
        <v/>
      </c>
      <c r="X86" s="14" t="str">
        <f>IF(Home!J86=0,"",Home!J86)</f>
        <v/>
      </c>
      <c r="Y86" s="16" t="str">
        <f t="shared" ref="Y86:AB105" ca="1" si="31">IFERROR(VLOOKUP(CONCATENATE($X86,Y$5),$U$6:$V$255,2,0),"")</f>
        <v/>
      </c>
      <c r="Z86" s="16" t="str">
        <f t="shared" ca="1" si="31"/>
        <v/>
      </c>
      <c r="AA86" s="16" t="str">
        <f t="shared" ca="1" si="31"/>
        <v/>
      </c>
      <c r="AB86" s="16" t="str">
        <f t="shared" ca="1" si="31"/>
        <v/>
      </c>
      <c r="AC86" s="16" t="str">
        <f t="shared" ca="1" si="22"/>
        <v/>
      </c>
      <c r="AD86" s="14" t="str">
        <f t="shared" ca="1" si="28"/>
        <v/>
      </c>
      <c r="AE86" s="17" t="str">
        <f t="shared" ca="1" si="29"/>
        <v/>
      </c>
      <c r="AF86" s="18" t="str">
        <f t="shared" ca="1" si="30"/>
        <v/>
      </c>
      <c r="AG86" s="12"/>
      <c r="AH86" s="19"/>
    </row>
    <row r="87" spans="1:34" s="10" customFormat="1" ht="15" customHeight="1" x14ac:dyDescent="0.2">
      <c r="A87" s="10">
        <f t="shared" si="18"/>
        <v>82</v>
      </c>
      <c r="B87" s="173" t="str">
        <f t="shared" ca="1" si="23"/>
        <v/>
      </c>
      <c r="C87" s="173"/>
      <c r="D87" s="173"/>
      <c r="E87" s="173"/>
      <c r="F87" s="173"/>
      <c r="G87" s="173"/>
      <c r="H87" s="177" t="str">
        <f t="shared" ca="1" si="24"/>
        <v/>
      </c>
      <c r="I87" s="177"/>
      <c r="J87" s="177"/>
      <c r="K87" s="177"/>
      <c r="L87" s="177"/>
      <c r="M87" s="177"/>
      <c r="N87" s="177"/>
      <c r="O87" s="177"/>
      <c r="P87" s="13">
        <f t="shared" si="19"/>
        <v>0</v>
      </c>
      <c r="Q87" s="8" t="str">
        <f t="shared" si="25"/>
        <v/>
      </c>
      <c r="R87" s="22">
        <v>82</v>
      </c>
      <c r="S87" s="14" t="str">
        <f ca="1">IF(LEFT(AG87,1)="G","",IF(LEFT(P87,1)="D","",IF(H87="","",COUNTIF($T$6:T87,T87))))</f>
        <v/>
      </c>
      <c r="T87" s="14" t="str">
        <f t="shared" ca="1" si="20"/>
        <v/>
      </c>
      <c r="U87" s="15" t="str">
        <f t="shared" ca="1" si="26"/>
        <v/>
      </c>
      <c r="V87" s="14">
        <f t="shared" si="21"/>
        <v>82</v>
      </c>
      <c r="W87" s="14" t="str">
        <f t="shared" ca="1" si="27"/>
        <v/>
      </c>
      <c r="X87" s="14" t="str">
        <f>IF(Home!J87=0,"",Home!J87)</f>
        <v/>
      </c>
      <c r="Y87" s="16" t="str">
        <f t="shared" ca="1" si="31"/>
        <v/>
      </c>
      <c r="Z87" s="16" t="str">
        <f t="shared" ca="1" si="31"/>
        <v/>
      </c>
      <c r="AA87" s="16" t="str">
        <f t="shared" ca="1" si="31"/>
        <v/>
      </c>
      <c r="AB87" s="16" t="str">
        <f t="shared" ca="1" si="31"/>
        <v/>
      </c>
      <c r="AC87" s="16" t="str">
        <f t="shared" ca="1" si="22"/>
        <v/>
      </c>
      <c r="AD87" s="14" t="str">
        <f t="shared" ca="1" si="28"/>
        <v/>
      </c>
      <c r="AE87" s="17" t="str">
        <f t="shared" ca="1" si="29"/>
        <v/>
      </c>
      <c r="AF87" s="18" t="str">
        <f t="shared" ca="1" si="30"/>
        <v/>
      </c>
      <c r="AG87" s="12"/>
      <c r="AH87" s="19"/>
    </row>
    <row r="88" spans="1:34" s="10" customFormat="1" ht="15" customHeight="1" x14ac:dyDescent="0.2">
      <c r="A88" s="10">
        <f t="shared" si="18"/>
        <v>83</v>
      </c>
      <c r="B88" s="173" t="str">
        <f t="shared" ca="1" si="23"/>
        <v/>
      </c>
      <c r="C88" s="173"/>
      <c r="D88" s="173"/>
      <c r="E88" s="173"/>
      <c r="F88" s="173"/>
      <c r="G88" s="173"/>
      <c r="H88" s="177" t="str">
        <f t="shared" ca="1" si="24"/>
        <v/>
      </c>
      <c r="I88" s="177"/>
      <c r="J88" s="177"/>
      <c r="K88" s="177"/>
      <c r="L88" s="177"/>
      <c r="M88" s="177"/>
      <c r="N88" s="177"/>
      <c r="O88" s="177"/>
      <c r="P88" s="13">
        <f t="shared" si="19"/>
        <v>0</v>
      </c>
      <c r="Q88" s="8" t="str">
        <f t="shared" si="25"/>
        <v/>
      </c>
      <c r="R88" s="22">
        <v>83</v>
      </c>
      <c r="S88" s="14" t="str">
        <f ca="1">IF(LEFT(AG88,1)="G","",IF(LEFT(P88,1)="D","",IF(H88="","",COUNTIF($T$6:T88,T88))))</f>
        <v/>
      </c>
      <c r="T88" s="14" t="str">
        <f t="shared" ca="1" si="20"/>
        <v/>
      </c>
      <c r="U88" s="15" t="str">
        <f t="shared" ca="1" si="26"/>
        <v/>
      </c>
      <c r="V88" s="14">
        <f t="shared" si="21"/>
        <v>83</v>
      </c>
      <c r="W88" s="14" t="str">
        <f t="shared" ca="1" si="27"/>
        <v/>
      </c>
      <c r="X88" s="14" t="str">
        <f>IF(Home!J88=0,"",Home!J88)</f>
        <v/>
      </c>
      <c r="Y88" s="16" t="str">
        <f t="shared" ca="1" si="31"/>
        <v/>
      </c>
      <c r="Z88" s="16" t="str">
        <f t="shared" ca="1" si="31"/>
        <v/>
      </c>
      <c r="AA88" s="16" t="str">
        <f t="shared" ca="1" si="31"/>
        <v/>
      </c>
      <c r="AB88" s="16" t="str">
        <f t="shared" ca="1" si="31"/>
        <v/>
      </c>
      <c r="AC88" s="16" t="str">
        <f t="shared" ca="1" si="22"/>
        <v/>
      </c>
      <c r="AD88" s="14" t="str">
        <f t="shared" ca="1" si="28"/>
        <v/>
      </c>
      <c r="AE88" s="17" t="str">
        <f t="shared" ca="1" si="29"/>
        <v/>
      </c>
      <c r="AF88" s="18" t="str">
        <f t="shared" ca="1" si="30"/>
        <v/>
      </c>
      <c r="AG88" s="12"/>
      <c r="AH88" s="19"/>
    </row>
    <row r="89" spans="1:34" s="10" customFormat="1" ht="15" customHeight="1" x14ac:dyDescent="0.2">
      <c r="A89" s="10">
        <f t="shared" si="18"/>
        <v>84</v>
      </c>
      <c r="B89" s="173" t="str">
        <f t="shared" ca="1" si="23"/>
        <v/>
      </c>
      <c r="C89" s="173"/>
      <c r="D89" s="173"/>
      <c r="E89" s="173"/>
      <c r="F89" s="173"/>
      <c r="G89" s="173"/>
      <c r="H89" s="177" t="str">
        <f t="shared" ca="1" si="24"/>
        <v/>
      </c>
      <c r="I89" s="177"/>
      <c r="J89" s="177"/>
      <c r="K89" s="177"/>
      <c r="L89" s="177"/>
      <c r="M89" s="177"/>
      <c r="N89" s="177"/>
      <c r="O89" s="177"/>
      <c r="P89" s="13">
        <f t="shared" si="19"/>
        <v>0</v>
      </c>
      <c r="Q89" s="8" t="str">
        <f t="shared" si="25"/>
        <v/>
      </c>
      <c r="R89" s="22">
        <v>84</v>
      </c>
      <c r="S89" s="14" t="str">
        <f ca="1">IF(LEFT(AG89,1)="G","",IF(LEFT(P89,1)="D","",IF(H89="","",COUNTIF($T$6:T89,T89))))</f>
        <v/>
      </c>
      <c r="T89" s="14" t="str">
        <f t="shared" ca="1" si="20"/>
        <v/>
      </c>
      <c r="U89" s="15" t="str">
        <f t="shared" ca="1" si="26"/>
        <v/>
      </c>
      <c r="V89" s="14">
        <f t="shared" si="21"/>
        <v>84</v>
      </c>
      <c r="W89" s="14" t="str">
        <f t="shared" ca="1" si="27"/>
        <v/>
      </c>
      <c r="X89" s="14" t="str">
        <f>IF(Home!J89=0,"",Home!J89)</f>
        <v/>
      </c>
      <c r="Y89" s="16" t="str">
        <f t="shared" ca="1" si="31"/>
        <v/>
      </c>
      <c r="Z89" s="16" t="str">
        <f t="shared" ca="1" si="31"/>
        <v/>
      </c>
      <c r="AA89" s="16" t="str">
        <f t="shared" ca="1" si="31"/>
        <v/>
      </c>
      <c r="AB89" s="16" t="str">
        <f t="shared" ca="1" si="31"/>
        <v/>
      </c>
      <c r="AC89" s="16" t="str">
        <f t="shared" ca="1" si="22"/>
        <v/>
      </c>
      <c r="AD89" s="14" t="str">
        <f t="shared" ca="1" si="28"/>
        <v/>
      </c>
      <c r="AE89" s="17" t="str">
        <f t="shared" ca="1" si="29"/>
        <v/>
      </c>
      <c r="AF89" s="18" t="str">
        <f t="shared" ca="1" si="30"/>
        <v/>
      </c>
      <c r="AG89" s="12"/>
      <c r="AH89" s="19"/>
    </row>
    <row r="90" spans="1:34" s="10" customFormat="1" ht="15" customHeight="1" x14ac:dyDescent="0.2">
      <c r="A90" s="10">
        <f t="shared" si="18"/>
        <v>85</v>
      </c>
      <c r="B90" s="173" t="str">
        <f t="shared" ca="1" si="23"/>
        <v/>
      </c>
      <c r="C90" s="173"/>
      <c r="D90" s="173"/>
      <c r="E90" s="173"/>
      <c r="F90" s="173"/>
      <c r="G90" s="173"/>
      <c r="H90" s="177" t="str">
        <f t="shared" ca="1" si="24"/>
        <v/>
      </c>
      <c r="I90" s="177"/>
      <c r="J90" s="177"/>
      <c r="K90" s="177"/>
      <c r="L90" s="177"/>
      <c r="M90" s="177"/>
      <c r="N90" s="177"/>
      <c r="O90" s="177"/>
      <c r="P90" s="13">
        <f t="shared" si="19"/>
        <v>0</v>
      </c>
      <c r="Q90" s="8" t="str">
        <f t="shared" si="25"/>
        <v/>
      </c>
      <c r="R90" s="22">
        <v>85</v>
      </c>
      <c r="S90" s="14" t="str">
        <f ca="1">IF(LEFT(AG90,1)="G","",IF(LEFT(P90,1)="D","",IF(H90="","",COUNTIF($T$6:T90,T90))))</f>
        <v/>
      </c>
      <c r="T90" s="14" t="str">
        <f t="shared" ca="1" si="20"/>
        <v/>
      </c>
      <c r="U90" s="15" t="str">
        <f t="shared" ca="1" si="26"/>
        <v/>
      </c>
      <c r="V90" s="14">
        <f t="shared" si="21"/>
        <v>85</v>
      </c>
      <c r="W90" s="14" t="str">
        <f t="shared" ca="1" si="27"/>
        <v/>
      </c>
      <c r="X90" s="14" t="str">
        <f>IF(Home!J90=0,"",Home!J90)</f>
        <v/>
      </c>
      <c r="Y90" s="16" t="str">
        <f t="shared" ca="1" si="31"/>
        <v/>
      </c>
      <c r="Z90" s="16" t="str">
        <f t="shared" ca="1" si="31"/>
        <v/>
      </c>
      <c r="AA90" s="16" t="str">
        <f t="shared" ca="1" si="31"/>
        <v/>
      </c>
      <c r="AB90" s="16" t="str">
        <f t="shared" ca="1" si="31"/>
        <v/>
      </c>
      <c r="AC90" s="16" t="str">
        <f t="shared" ca="1" si="22"/>
        <v/>
      </c>
      <c r="AD90" s="14" t="str">
        <f t="shared" ca="1" si="28"/>
        <v/>
      </c>
      <c r="AE90" s="17" t="str">
        <f t="shared" ca="1" si="29"/>
        <v/>
      </c>
      <c r="AF90" s="18" t="str">
        <f t="shared" ca="1" si="30"/>
        <v/>
      </c>
      <c r="AG90" s="12"/>
      <c r="AH90" s="19"/>
    </row>
    <row r="91" spans="1:34" s="10" customFormat="1" ht="15" customHeight="1" x14ac:dyDescent="0.2">
      <c r="A91" s="10">
        <f t="shared" si="18"/>
        <v>86</v>
      </c>
      <c r="B91" s="173" t="str">
        <f t="shared" ca="1" si="23"/>
        <v/>
      </c>
      <c r="C91" s="173"/>
      <c r="D91" s="173"/>
      <c r="E91" s="173"/>
      <c r="F91" s="173"/>
      <c r="G91" s="173"/>
      <c r="H91" s="177" t="str">
        <f t="shared" ca="1" si="24"/>
        <v/>
      </c>
      <c r="I91" s="177"/>
      <c r="J91" s="177"/>
      <c r="K91" s="177"/>
      <c r="L91" s="177"/>
      <c r="M91" s="177"/>
      <c r="N91" s="177"/>
      <c r="O91" s="177"/>
      <c r="P91" s="13">
        <f t="shared" si="19"/>
        <v>0</v>
      </c>
      <c r="Q91" s="8" t="str">
        <f t="shared" si="25"/>
        <v/>
      </c>
      <c r="R91" s="22">
        <v>86</v>
      </c>
      <c r="S91" s="14" t="str">
        <f ca="1">IF(LEFT(AG91,1)="G","",IF(LEFT(P91,1)="D","",IF(H91="","",COUNTIF($T$6:T91,T91))))</f>
        <v/>
      </c>
      <c r="T91" s="14" t="str">
        <f t="shared" ca="1" si="20"/>
        <v/>
      </c>
      <c r="U91" s="15" t="str">
        <f t="shared" ca="1" si="26"/>
        <v/>
      </c>
      <c r="V91" s="14">
        <f t="shared" si="21"/>
        <v>86</v>
      </c>
      <c r="W91" s="14" t="str">
        <f t="shared" ca="1" si="27"/>
        <v/>
      </c>
      <c r="X91" s="14" t="str">
        <f>IF(Home!J91=0,"",Home!J91)</f>
        <v/>
      </c>
      <c r="Y91" s="16" t="str">
        <f t="shared" ca="1" si="31"/>
        <v/>
      </c>
      <c r="Z91" s="16" t="str">
        <f t="shared" ca="1" si="31"/>
        <v/>
      </c>
      <c r="AA91" s="16" t="str">
        <f t="shared" ca="1" si="31"/>
        <v/>
      </c>
      <c r="AB91" s="16" t="str">
        <f t="shared" ca="1" si="31"/>
        <v/>
      </c>
      <c r="AC91" s="16" t="str">
        <f t="shared" ca="1" si="22"/>
        <v/>
      </c>
      <c r="AD91" s="14" t="str">
        <f t="shared" ca="1" si="28"/>
        <v/>
      </c>
      <c r="AE91" s="17" t="str">
        <f t="shared" ca="1" si="29"/>
        <v/>
      </c>
      <c r="AF91" s="18" t="str">
        <f t="shared" ca="1" si="30"/>
        <v/>
      </c>
      <c r="AG91" s="12"/>
      <c r="AH91" s="19"/>
    </row>
    <row r="92" spans="1:34" s="10" customFormat="1" ht="15" customHeight="1" x14ac:dyDescent="0.2">
      <c r="A92" s="10">
        <f t="shared" si="18"/>
        <v>87</v>
      </c>
      <c r="B92" s="173" t="str">
        <f t="shared" ca="1" si="23"/>
        <v/>
      </c>
      <c r="C92" s="173"/>
      <c r="D92" s="173"/>
      <c r="E92" s="173"/>
      <c r="F92" s="173"/>
      <c r="G92" s="173"/>
      <c r="H92" s="177" t="str">
        <f t="shared" ca="1" si="24"/>
        <v/>
      </c>
      <c r="I92" s="177"/>
      <c r="J92" s="177"/>
      <c r="K92" s="177"/>
      <c r="L92" s="177"/>
      <c r="M92" s="177"/>
      <c r="N92" s="177"/>
      <c r="O92" s="177"/>
      <c r="P92" s="13">
        <f t="shared" si="19"/>
        <v>0</v>
      </c>
      <c r="Q92" s="8" t="str">
        <f t="shared" si="25"/>
        <v/>
      </c>
      <c r="R92" s="22">
        <v>87</v>
      </c>
      <c r="S92" s="14" t="str">
        <f ca="1">IF(LEFT(AG92,1)="G","",IF(LEFT(P92,1)="D","",IF(H92="","",COUNTIF($T$6:T92,T92))))</f>
        <v/>
      </c>
      <c r="T92" s="14" t="str">
        <f t="shared" ca="1" si="20"/>
        <v/>
      </c>
      <c r="U92" s="15" t="str">
        <f t="shared" ca="1" si="26"/>
        <v/>
      </c>
      <c r="V92" s="14">
        <f t="shared" si="21"/>
        <v>87</v>
      </c>
      <c r="W92" s="14" t="str">
        <f t="shared" ca="1" si="27"/>
        <v/>
      </c>
      <c r="X92" s="14" t="str">
        <f>IF(Home!J92=0,"",Home!J92)</f>
        <v/>
      </c>
      <c r="Y92" s="16" t="str">
        <f t="shared" ca="1" si="31"/>
        <v/>
      </c>
      <c r="Z92" s="16" t="str">
        <f t="shared" ca="1" si="31"/>
        <v/>
      </c>
      <c r="AA92" s="16" t="str">
        <f t="shared" ca="1" si="31"/>
        <v/>
      </c>
      <c r="AB92" s="16" t="str">
        <f t="shared" ca="1" si="31"/>
        <v/>
      </c>
      <c r="AC92" s="16" t="str">
        <f t="shared" ca="1" si="22"/>
        <v/>
      </c>
      <c r="AD92" s="14" t="str">
        <f t="shared" ca="1" si="28"/>
        <v/>
      </c>
      <c r="AE92" s="17" t="str">
        <f t="shared" ca="1" si="29"/>
        <v/>
      </c>
      <c r="AF92" s="18" t="str">
        <f t="shared" ca="1" si="30"/>
        <v/>
      </c>
      <c r="AG92" s="12"/>
      <c r="AH92" s="19"/>
    </row>
    <row r="93" spans="1:34" s="10" customFormat="1" ht="15" customHeight="1" x14ac:dyDescent="0.2">
      <c r="A93" s="10">
        <f t="shared" si="18"/>
        <v>88</v>
      </c>
      <c r="B93" s="173" t="str">
        <f t="shared" ca="1" si="23"/>
        <v/>
      </c>
      <c r="C93" s="173"/>
      <c r="D93" s="173"/>
      <c r="E93" s="173"/>
      <c r="F93" s="173"/>
      <c r="G93" s="173"/>
      <c r="H93" s="177" t="str">
        <f t="shared" ca="1" si="24"/>
        <v/>
      </c>
      <c r="I93" s="177"/>
      <c r="J93" s="177"/>
      <c r="K93" s="177"/>
      <c r="L93" s="177"/>
      <c r="M93" s="177"/>
      <c r="N93" s="177"/>
      <c r="O93" s="177"/>
      <c r="P93" s="13">
        <f t="shared" si="19"/>
        <v>0</v>
      </c>
      <c r="Q93" s="8" t="str">
        <f t="shared" si="25"/>
        <v/>
      </c>
      <c r="R93" s="22">
        <v>88</v>
      </c>
      <c r="S93" s="14" t="str">
        <f ca="1">IF(LEFT(AG93,1)="G","",IF(LEFT(P93,1)="D","",IF(H93="","",COUNTIF($T$6:T93,T93))))</f>
        <v/>
      </c>
      <c r="T93" s="14" t="str">
        <f t="shared" ca="1" si="20"/>
        <v/>
      </c>
      <c r="U93" s="15" t="str">
        <f t="shared" ca="1" si="26"/>
        <v/>
      </c>
      <c r="V93" s="14">
        <f t="shared" si="21"/>
        <v>88</v>
      </c>
      <c r="W93" s="14" t="str">
        <f t="shared" ca="1" si="27"/>
        <v/>
      </c>
      <c r="X93" s="14" t="str">
        <f>IF(Home!J93=0,"",Home!J93)</f>
        <v/>
      </c>
      <c r="Y93" s="16" t="str">
        <f t="shared" ca="1" si="31"/>
        <v/>
      </c>
      <c r="Z93" s="16" t="str">
        <f t="shared" ca="1" si="31"/>
        <v/>
      </c>
      <c r="AA93" s="16" t="str">
        <f t="shared" ca="1" si="31"/>
        <v/>
      </c>
      <c r="AB93" s="16" t="str">
        <f t="shared" ca="1" si="31"/>
        <v/>
      </c>
      <c r="AC93" s="16" t="str">
        <f t="shared" ca="1" si="22"/>
        <v/>
      </c>
      <c r="AD93" s="14" t="str">
        <f t="shared" ca="1" si="28"/>
        <v/>
      </c>
      <c r="AE93" s="17" t="str">
        <f t="shared" ca="1" si="29"/>
        <v/>
      </c>
      <c r="AF93" s="18" t="str">
        <f t="shared" ca="1" si="30"/>
        <v/>
      </c>
      <c r="AG93" s="12"/>
      <c r="AH93" s="19"/>
    </row>
    <row r="94" spans="1:34" s="10" customFormat="1" ht="15" customHeight="1" x14ac:dyDescent="0.2">
      <c r="A94" s="10">
        <f t="shared" si="18"/>
        <v>89</v>
      </c>
      <c r="B94" s="173" t="str">
        <f t="shared" ca="1" si="23"/>
        <v/>
      </c>
      <c r="C94" s="173"/>
      <c r="D94" s="173"/>
      <c r="E94" s="173"/>
      <c r="F94" s="173"/>
      <c r="G94" s="173"/>
      <c r="H94" s="177" t="str">
        <f t="shared" ca="1" si="24"/>
        <v/>
      </c>
      <c r="I94" s="177"/>
      <c r="J94" s="177"/>
      <c r="K94" s="177"/>
      <c r="L94" s="177"/>
      <c r="M94" s="177"/>
      <c r="N94" s="177"/>
      <c r="O94" s="177"/>
      <c r="P94" s="13">
        <f t="shared" si="19"/>
        <v>0</v>
      </c>
      <c r="Q94" s="8" t="str">
        <f t="shared" si="25"/>
        <v/>
      </c>
      <c r="R94" s="22">
        <v>89</v>
      </c>
      <c r="S94" s="14" t="str">
        <f ca="1">IF(LEFT(AG94,1)="G","",IF(LEFT(P94,1)="D","",IF(H94="","",COUNTIF($T$6:T94,T94))))</f>
        <v/>
      </c>
      <c r="T94" s="14" t="str">
        <f t="shared" ca="1" si="20"/>
        <v/>
      </c>
      <c r="U94" s="15" t="str">
        <f t="shared" ca="1" si="26"/>
        <v/>
      </c>
      <c r="V94" s="14">
        <f t="shared" si="21"/>
        <v>89</v>
      </c>
      <c r="W94" s="14" t="str">
        <f t="shared" ca="1" si="27"/>
        <v/>
      </c>
      <c r="X94" s="14" t="str">
        <f>IF(Home!J94=0,"",Home!J94)</f>
        <v/>
      </c>
      <c r="Y94" s="16" t="str">
        <f t="shared" ca="1" si="31"/>
        <v/>
      </c>
      <c r="Z94" s="16" t="str">
        <f t="shared" ca="1" si="31"/>
        <v/>
      </c>
      <c r="AA94" s="16" t="str">
        <f t="shared" ca="1" si="31"/>
        <v/>
      </c>
      <c r="AB94" s="16" t="str">
        <f t="shared" ca="1" si="31"/>
        <v/>
      </c>
      <c r="AC94" s="16" t="str">
        <f t="shared" ca="1" si="22"/>
        <v/>
      </c>
      <c r="AD94" s="14" t="str">
        <f t="shared" ca="1" si="28"/>
        <v/>
      </c>
      <c r="AE94" s="17" t="str">
        <f t="shared" ca="1" si="29"/>
        <v/>
      </c>
      <c r="AF94" s="18" t="str">
        <f t="shared" ca="1" si="30"/>
        <v/>
      </c>
      <c r="AG94" s="12"/>
      <c r="AH94" s="19"/>
    </row>
    <row r="95" spans="1:34" s="10" customFormat="1" ht="15" customHeight="1" x14ac:dyDescent="0.2">
      <c r="A95" s="10">
        <f t="shared" si="18"/>
        <v>90</v>
      </c>
      <c r="B95" s="173" t="str">
        <f t="shared" ca="1" si="23"/>
        <v/>
      </c>
      <c r="C95" s="173"/>
      <c r="D95" s="173"/>
      <c r="E95" s="173"/>
      <c r="F95" s="173"/>
      <c r="G95" s="173"/>
      <c r="H95" s="177" t="str">
        <f t="shared" ca="1" si="24"/>
        <v/>
      </c>
      <c r="I95" s="177"/>
      <c r="J95" s="177"/>
      <c r="K95" s="177"/>
      <c r="L95" s="177"/>
      <c r="M95" s="177"/>
      <c r="N95" s="177"/>
      <c r="O95" s="177"/>
      <c r="P95" s="13">
        <f t="shared" si="19"/>
        <v>0</v>
      </c>
      <c r="Q95" s="8" t="str">
        <f t="shared" si="25"/>
        <v/>
      </c>
      <c r="R95" s="22">
        <v>90</v>
      </c>
      <c r="S95" s="14" t="str">
        <f ca="1">IF(LEFT(AG95,1)="G","",IF(LEFT(P95,1)="D","",IF(H95="","",COUNTIF($T$6:T95,T95))))</f>
        <v/>
      </c>
      <c r="T95" s="14" t="str">
        <f t="shared" ca="1" si="20"/>
        <v/>
      </c>
      <c r="U95" s="15" t="str">
        <f t="shared" ca="1" si="26"/>
        <v/>
      </c>
      <c r="V95" s="14">
        <f t="shared" si="21"/>
        <v>90</v>
      </c>
      <c r="W95" s="14" t="str">
        <f t="shared" ca="1" si="27"/>
        <v/>
      </c>
      <c r="X95" s="14" t="str">
        <f>IF(Home!J95=0,"",Home!J95)</f>
        <v/>
      </c>
      <c r="Y95" s="16" t="str">
        <f t="shared" ca="1" si="31"/>
        <v/>
      </c>
      <c r="Z95" s="16" t="str">
        <f t="shared" ca="1" si="31"/>
        <v/>
      </c>
      <c r="AA95" s="16" t="str">
        <f t="shared" ca="1" si="31"/>
        <v/>
      </c>
      <c r="AB95" s="16" t="str">
        <f t="shared" ca="1" si="31"/>
        <v/>
      </c>
      <c r="AC95" s="16" t="str">
        <f t="shared" ca="1" si="22"/>
        <v/>
      </c>
      <c r="AD95" s="14" t="str">
        <f t="shared" ca="1" si="28"/>
        <v/>
      </c>
      <c r="AE95" s="17" t="str">
        <f t="shared" ca="1" si="29"/>
        <v/>
      </c>
      <c r="AF95" s="18" t="str">
        <f t="shared" ca="1" si="30"/>
        <v/>
      </c>
      <c r="AG95" s="12"/>
      <c r="AH95" s="19"/>
    </row>
    <row r="96" spans="1:34" s="10" customFormat="1" ht="15" customHeight="1" x14ac:dyDescent="0.2">
      <c r="A96" s="10">
        <f t="shared" si="18"/>
        <v>91</v>
      </c>
      <c r="B96" s="173" t="str">
        <f t="shared" ca="1" si="23"/>
        <v/>
      </c>
      <c r="C96" s="173"/>
      <c r="D96" s="173"/>
      <c r="E96" s="173"/>
      <c r="F96" s="173"/>
      <c r="G96" s="173"/>
      <c r="H96" s="177" t="str">
        <f t="shared" ca="1" si="24"/>
        <v/>
      </c>
      <c r="I96" s="177"/>
      <c r="J96" s="177"/>
      <c r="K96" s="177"/>
      <c r="L96" s="177"/>
      <c r="M96" s="177"/>
      <c r="N96" s="177"/>
      <c r="O96" s="177"/>
      <c r="P96" s="13">
        <f t="shared" si="19"/>
        <v>0</v>
      </c>
      <c r="Q96" s="8" t="str">
        <f t="shared" si="25"/>
        <v/>
      </c>
      <c r="R96" s="22">
        <v>91</v>
      </c>
      <c r="S96" s="14" t="str">
        <f ca="1">IF(LEFT(AG96,1)="G","",IF(LEFT(P96,1)="D","",IF(H96="","",COUNTIF($T$6:T96,T96))))</f>
        <v/>
      </c>
      <c r="T96" s="14" t="str">
        <f t="shared" ca="1" si="20"/>
        <v/>
      </c>
      <c r="U96" s="15" t="str">
        <f t="shared" ca="1" si="26"/>
        <v/>
      </c>
      <c r="V96" s="14">
        <f t="shared" si="21"/>
        <v>91</v>
      </c>
      <c r="W96" s="14" t="str">
        <f t="shared" ca="1" si="27"/>
        <v/>
      </c>
      <c r="X96" s="14" t="str">
        <f>IF(Home!J96=0,"",Home!J96)</f>
        <v/>
      </c>
      <c r="Y96" s="16" t="str">
        <f t="shared" ca="1" si="31"/>
        <v/>
      </c>
      <c r="Z96" s="16" t="str">
        <f t="shared" ca="1" si="31"/>
        <v/>
      </c>
      <c r="AA96" s="16" t="str">
        <f t="shared" ca="1" si="31"/>
        <v/>
      </c>
      <c r="AB96" s="16" t="str">
        <f t="shared" ca="1" si="31"/>
        <v/>
      </c>
      <c r="AC96" s="16" t="str">
        <f t="shared" ca="1" si="22"/>
        <v/>
      </c>
      <c r="AD96" s="14" t="str">
        <f t="shared" ca="1" si="28"/>
        <v/>
      </c>
      <c r="AE96" s="17" t="str">
        <f t="shared" ca="1" si="29"/>
        <v/>
      </c>
      <c r="AF96" s="18" t="str">
        <f t="shared" ca="1" si="30"/>
        <v/>
      </c>
      <c r="AG96" s="12"/>
      <c r="AH96" s="19"/>
    </row>
    <row r="97" spans="1:34" s="10" customFormat="1" ht="15" customHeight="1" x14ac:dyDescent="0.2">
      <c r="A97" s="10">
        <f t="shared" si="18"/>
        <v>92</v>
      </c>
      <c r="B97" s="173" t="str">
        <f t="shared" ca="1" si="23"/>
        <v/>
      </c>
      <c r="C97" s="173"/>
      <c r="D97" s="173"/>
      <c r="E97" s="173"/>
      <c r="F97" s="173"/>
      <c r="G97" s="173"/>
      <c r="H97" s="177" t="str">
        <f t="shared" ca="1" si="24"/>
        <v/>
      </c>
      <c r="I97" s="177"/>
      <c r="J97" s="177"/>
      <c r="K97" s="177"/>
      <c r="L97" s="177"/>
      <c r="M97" s="177"/>
      <c r="N97" s="177"/>
      <c r="O97" s="177"/>
      <c r="P97" s="13">
        <f t="shared" si="19"/>
        <v>0</v>
      </c>
      <c r="Q97" s="8" t="str">
        <f t="shared" si="25"/>
        <v/>
      </c>
      <c r="R97" s="22">
        <v>92</v>
      </c>
      <c r="S97" s="14" t="str">
        <f ca="1">IF(LEFT(AG97,1)="G","",IF(LEFT(P97,1)="D","",IF(H97="","",COUNTIF($T$6:T97,T97))))</f>
        <v/>
      </c>
      <c r="T97" s="14" t="str">
        <f t="shared" ca="1" si="20"/>
        <v/>
      </c>
      <c r="U97" s="15" t="str">
        <f t="shared" ca="1" si="26"/>
        <v/>
      </c>
      <c r="V97" s="14">
        <f t="shared" si="21"/>
        <v>92</v>
      </c>
      <c r="W97" s="14" t="str">
        <f t="shared" ca="1" si="27"/>
        <v/>
      </c>
      <c r="X97" s="14" t="str">
        <f>IF(Home!J97=0,"",Home!J97)</f>
        <v/>
      </c>
      <c r="Y97" s="16" t="str">
        <f t="shared" ca="1" si="31"/>
        <v/>
      </c>
      <c r="Z97" s="16" t="str">
        <f t="shared" ca="1" si="31"/>
        <v/>
      </c>
      <c r="AA97" s="16" t="str">
        <f t="shared" ca="1" si="31"/>
        <v/>
      </c>
      <c r="AB97" s="16" t="str">
        <f t="shared" ca="1" si="31"/>
        <v/>
      </c>
      <c r="AC97" s="16" t="str">
        <f t="shared" ca="1" si="22"/>
        <v/>
      </c>
      <c r="AD97" s="14" t="str">
        <f t="shared" ca="1" si="28"/>
        <v/>
      </c>
      <c r="AE97" s="17" t="str">
        <f t="shared" ca="1" si="29"/>
        <v/>
      </c>
      <c r="AF97" s="18" t="str">
        <f t="shared" ca="1" si="30"/>
        <v/>
      </c>
      <c r="AG97" s="12"/>
      <c r="AH97" s="19"/>
    </row>
    <row r="98" spans="1:34" s="10" customFormat="1" ht="15" customHeight="1" x14ac:dyDescent="0.2">
      <c r="A98" s="10">
        <f t="shared" si="18"/>
        <v>93</v>
      </c>
      <c r="B98" s="173" t="str">
        <f t="shared" ca="1" si="23"/>
        <v/>
      </c>
      <c r="C98" s="173"/>
      <c r="D98" s="173"/>
      <c r="E98" s="173"/>
      <c r="F98" s="173"/>
      <c r="G98" s="173"/>
      <c r="H98" s="177" t="str">
        <f t="shared" ca="1" si="24"/>
        <v/>
      </c>
      <c r="I98" s="177"/>
      <c r="J98" s="177"/>
      <c r="K98" s="177"/>
      <c r="L98" s="177"/>
      <c r="M98" s="177"/>
      <c r="N98" s="177"/>
      <c r="O98" s="177"/>
      <c r="P98" s="13">
        <f t="shared" si="19"/>
        <v>0</v>
      </c>
      <c r="Q98" s="8" t="str">
        <f t="shared" si="25"/>
        <v/>
      </c>
      <c r="R98" s="22">
        <v>93</v>
      </c>
      <c r="S98" s="14" t="str">
        <f ca="1">IF(LEFT(AG98,1)="G","",IF(LEFT(P98,1)="D","",IF(H98="","",COUNTIF($T$6:T98,T98))))</f>
        <v/>
      </c>
      <c r="T98" s="14" t="str">
        <f t="shared" ca="1" si="20"/>
        <v/>
      </c>
      <c r="U98" s="15" t="str">
        <f t="shared" ca="1" si="26"/>
        <v/>
      </c>
      <c r="V98" s="14">
        <f t="shared" si="21"/>
        <v>93</v>
      </c>
      <c r="W98" s="14" t="str">
        <f t="shared" ca="1" si="27"/>
        <v/>
      </c>
      <c r="X98" s="14" t="str">
        <f>IF(Home!J98=0,"",Home!J98)</f>
        <v/>
      </c>
      <c r="Y98" s="16" t="str">
        <f t="shared" ca="1" si="31"/>
        <v/>
      </c>
      <c r="Z98" s="16" t="str">
        <f t="shared" ca="1" si="31"/>
        <v/>
      </c>
      <c r="AA98" s="16" t="str">
        <f t="shared" ca="1" si="31"/>
        <v/>
      </c>
      <c r="AB98" s="16" t="str">
        <f t="shared" ca="1" si="31"/>
        <v/>
      </c>
      <c r="AC98" s="16" t="str">
        <f t="shared" ca="1" si="22"/>
        <v/>
      </c>
      <c r="AD98" s="14" t="str">
        <f t="shared" ca="1" si="28"/>
        <v/>
      </c>
      <c r="AE98" s="17" t="str">
        <f t="shared" ca="1" si="29"/>
        <v/>
      </c>
      <c r="AF98" s="18" t="str">
        <f t="shared" ca="1" si="30"/>
        <v/>
      </c>
      <c r="AG98" s="12"/>
      <c r="AH98" s="19"/>
    </row>
    <row r="99" spans="1:34" s="10" customFormat="1" ht="15" customHeight="1" x14ac:dyDescent="0.2">
      <c r="A99" s="10">
        <f t="shared" si="18"/>
        <v>94</v>
      </c>
      <c r="B99" s="173" t="str">
        <f t="shared" ca="1" si="23"/>
        <v/>
      </c>
      <c r="C99" s="173"/>
      <c r="D99" s="173"/>
      <c r="E99" s="173"/>
      <c r="F99" s="173"/>
      <c r="G99" s="173"/>
      <c r="H99" s="177" t="str">
        <f t="shared" ca="1" si="24"/>
        <v/>
      </c>
      <c r="I99" s="177"/>
      <c r="J99" s="177"/>
      <c r="K99" s="177"/>
      <c r="L99" s="177"/>
      <c r="M99" s="177"/>
      <c r="N99" s="177"/>
      <c r="O99" s="177"/>
      <c r="P99" s="13">
        <f t="shared" si="19"/>
        <v>0</v>
      </c>
      <c r="Q99" s="8" t="str">
        <f t="shared" si="25"/>
        <v/>
      </c>
      <c r="R99" s="22">
        <v>94</v>
      </c>
      <c r="S99" s="14" t="str">
        <f ca="1">IF(LEFT(AG99,1)="G","",IF(LEFT(P99,1)="D","",IF(H99="","",COUNTIF($T$6:T99,T99))))</f>
        <v/>
      </c>
      <c r="T99" s="14" t="str">
        <f t="shared" ca="1" si="20"/>
        <v/>
      </c>
      <c r="U99" s="15" t="str">
        <f t="shared" ca="1" si="26"/>
        <v/>
      </c>
      <c r="V99" s="14">
        <f t="shared" si="21"/>
        <v>94</v>
      </c>
      <c r="W99" s="14" t="str">
        <f t="shared" ca="1" si="27"/>
        <v/>
      </c>
      <c r="X99" s="14" t="str">
        <f>IF(Home!J99=0,"",Home!J99)</f>
        <v/>
      </c>
      <c r="Y99" s="16" t="str">
        <f t="shared" ca="1" si="31"/>
        <v/>
      </c>
      <c r="Z99" s="16" t="str">
        <f t="shared" ca="1" si="31"/>
        <v/>
      </c>
      <c r="AA99" s="16" t="str">
        <f t="shared" ca="1" si="31"/>
        <v/>
      </c>
      <c r="AB99" s="16" t="str">
        <f t="shared" ca="1" si="31"/>
        <v/>
      </c>
      <c r="AC99" s="16" t="str">
        <f t="shared" ca="1" si="22"/>
        <v/>
      </c>
      <c r="AD99" s="14" t="str">
        <f t="shared" ca="1" si="28"/>
        <v/>
      </c>
      <c r="AE99" s="17" t="str">
        <f t="shared" ca="1" si="29"/>
        <v/>
      </c>
      <c r="AF99" s="18" t="str">
        <f t="shared" ca="1" si="30"/>
        <v/>
      </c>
      <c r="AG99" s="12"/>
      <c r="AH99" s="19"/>
    </row>
    <row r="100" spans="1:34" s="10" customFormat="1" ht="15" customHeight="1" x14ac:dyDescent="0.2">
      <c r="A100" s="10">
        <f t="shared" si="18"/>
        <v>95</v>
      </c>
      <c r="B100" s="173" t="str">
        <f t="shared" ca="1" si="23"/>
        <v/>
      </c>
      <c r="C100" s="173"/>
      <c r="D100" s="173"/>
      <c r="E100" s="173"/>
      <c r="F100" s="173"/>
      <c r="G100" s="173"/>
      <c r="H100" s="177" t="str">
        <f t="shared" ca="1" si="24"/>
        <v/>
      </c>
      <c r="I100" s="177"/>
      <c r="J100" s="177"/>
      <c r="K100" s="177"/>
      <c r="L100" s="177"/>
      <c r="M100" s="177"/>
      <c r="N100" s="177"/>
      <c r="O100" s="177"/>
      <c r="P100" s="13">
        <f t="shared" si="19"/>
        <v>0</v>
      </c>
      <c r="Q100" s="8" t="str">
        <f t="shared" si="25"/>
        <v/>
      </c>
      <c r="R100" s="22">
        <v>95</v>
      </c>
      <c r="S100" s="14" t="str">
        <f ca="1">IF(LEFT(AG100,1)="G","",IF(LEFT(P100,1)="D","",IF(H100="","",COUNTIF($T$6:T100,T100))))</f>
        <v/>
      </c>
      <c r="T100" s="14" t="str">
        <f t="shared" ca="1" si="20"/>
        <v/>
      </c>
      <c r="U100" s="15" t="str">
        <f t="shared" ca="1" si="26"/>
        <v/>
      </c>
      <c r="V100" s="14">
        <f t="shared" si="21"/>
        <v>95</v>
      </c>
      <c r="W100" s="14" t="str">
        <f t="shared" ca="1" si="27"/>
        <v/>
      </c>
      <c r="X100" s="14" t="str">
        <f>IF(Home!J100=0,"",Home!J100)</f>
        <v/>
      </c>
      <c r="Y100" s="16" t="str">
        <f t="shared" ca="1" si="31"/>
        <v/>
      </c>
      <c r="Z100" s="16" t="str">
        <f t="shared" ca="1" si="31"/>
        <v/>
      </c>
      <c r="AA100" s="16" t="str">
        <f t="shared" ca="1" si="31"/>
        <v/>
      </c>
      <c r="AB100" s="16" t="str">
        <f t="shared" ca="1" si="31"/>
        <v/>
      </c>
      <c r="AC100" s="16" t="str">
        <f t="shared" ca="1" si="22"/>
        <v/>
      </c>
      <c r="AD100" s="14" t="str">
        <f t="shared" ca="1" si="28"/>
        <v/>
      </c>
      <c r="AE100" s="17" t="str">
        <f t="shared" ca="1" si="29"/>
        <v/>
      </c>
      <c r="AF100" s="18" t="str">
        <f t="shared" ca="1" si="30"/>
        <v/>
      </c>
      <c r="AG100" s="12"/>
      <c r="AH100" s="19"/>
    </row>
    <row r="101" spans="1:34" s="10" customFormat="1" ht="15" customHeight="1" x14ac:dyDescent="0.2">
      <c r="A101" s="10">
        <f t="shared" si="18"/>
        <v>96</v>
      </c>
      <c r="B101" s="173" t="str">
        <f t="shared" ca="1" si="23"/>
        <v/>
      </c>
      <c r="C101" s="173"/>
      <c r="D101" s="173"/>
      <c r="E101" s="173"/>
      <c r="F101" s="173"/>
      <c r="G101" s="173"/>
      <c r="H101" s="177" t="str">
        <f t="shared" ca="1" si="24"/>
        <v/>
      </c>
      <c r="I101" s="177"/>
      <c r="J101" s="177"/>
      <c r="K101" s="177"/>
      <c r="L101" s="177"/>
      <c r="M101" s="177"/>
      <c r="N101" s="177"/>
      <c r="O101" s="177"/>
      <c r="P101" s="13">
        <f t="shared" si="19"/>
        <v>0</v>
      </c>
      <c r="Q101" s="8" t="str">
        <f t="shared" si="25"/>
        <v/>
      </c>
      <c r="R101" s="22">
        <v>96</v>
      </c>
      <c r="S101" s="14" t="str">
        <f ca="1">IF(LEFT(AG101,1)="G","",IF(LEFT(P101,1)="D","",IF(H101="","",COUNTIF($T$6:T101,T101))))</f>
        <v/>
      </c>
      <c r="T101" s="14" t="str">
        <f t="shared" ca="1" si="20"/>
        <v/>
      </c>
      <c r="U101" s="15" t="str">
        <f t="shared" ca="1" si="26"/>
        <v/>
      </c>
      <c r="V101" s="14">
        <f t="shared" si="21"/>
        <v>96</v>
      </c>
      <c r="W101" s="14" t="str">
        <f t="shared" ca="1" si="27"/>
        <v/>
      </c>
      <c r="X101" s="14" t="str">
        <f>IF(Home!J101=0,"",Home!J101)</f>
        <v/>
      </c>
      <c r="Y101" s="16" t="str">
        <f t="shared" ca="1" si="31"/>
        <v/>
      </c>
      <c r="Z101" s="16" t="str">
        <f t="shared" ca="1" si="31"/>
        <v/>
      </c>
      <c r="AA101" s="16" t="str">
        <f t="shared" ca="1" si="31"/>
        <v/>
      </c>
      <c r="AB101" s="16" t="str">
        <f t="shared" ca="1" si="31"/>
        <v/>
      </c>
      <c r="AC101" s="16" t="str">
        <f t="shared" ca="1" si="22"/>
        <v/>
      </c>
      <c r="AD101" s="14" t="str">
        <f t="shared" ca="1" si="28"/>
        <v/>
      </c>
      <c r="AE101" s="17" t="str">
        <f t="shared" ca="1" si="29"/>
        <v/>
      </c>
      <c r="AF101" s="18" t="str">
        <f t="shared" ca="1" si="30"/>
        <v/>
      </c>
      <c r="AG101" s="12"/>
      <c r="AH101" s="19"/>
    </row>
    <row r="102" spans="1:34" s="10" customFormat="1" ht="15" customHeight="1" x14ac:dyDescent="0.2">
      <c r="A102" s="10">
        <f t="shared" si="18"/>
        <v>97</v>
      </c>
      <c r="B102" s="173" t="str">
        <f t="shared" ca="1" si="23"/>
        <v/>
      </c>
      <c r="C102" s="173"/>
      <c r="D102" s="173"/>
      <c r="E102" s="173"/>
      <c r="F102" s="173"/>
      <c r="G102" s="173"/>
      <c r="H102" s="177" t="str">
        <f t="shared" ca="1" si="24"/>
        <v/>
      </c>
      <c r="I102" s="177"/>
      <c r="J102" s="177"/>
      <c r="K102" s="177"/>
      <c r="L102" s="177"/>
      <c r="M102" s="177"/>
      <c r="N102" s="177"/>
      <c r="O102" s="177"/>
      <c r="P102" s="13">
        <f t="shared" si="19"/>
        <v>0</v>
      </c>
      <c r="Q102" s="8" t="str">
        <f t="shared" si="25"/>
        <v/>
      </c>
      <c r="R102" s="22">
        <v>97</v>
      </c>
      <c r="S102" s="14" t="str">
        <f ca="1">IF(LEFT(AG102,1)="G","",IF(LEFT(P102,1)="D","",IF(H102="","",COUNTIF($T$6:T102,T102))))</f>
        <v/>
      </c>
      <c r="T102" s="14" t="str">
        <f t="shared" ca="1" si="20"/>
        <v/>
      </c>
      <c r="U102" s="15" t="str">
        <f t="shared" ca="1" si="26"/>
        <v/>
      </c>
      <c r="V102" s="14">
        <f t="shared" si="21"/>
        <v>97</v>
      </c>
      <c r="W102" s="14" t="str">
        <f t="shared" ca="1" si="27"/>
        <v/>
      </c>
      <c r="X102" s="14" t="str">
        <f>IF(Home!J102=0,"",Home!J102)</f>
        <v/>
      </c>
      <c r="Y102" s="16" t="str">
        <f t="shared" ca="1" si="31"/>
        <v/>
      </c>
      <c r="Z102" s="16" t="str">
        <f t="shared" ca="1" si="31"/>
        <v/>
      </c>
      <c r="AA102" s="16" t="str">
        <f t="shared" ca="1" si="31"/>
        <v/>
      </c>
      <c r="AB102" s="16" t="str">
        <f t="shared" ca="1" si="31"/>
        <v/>
      </c>
      <c r="AC102" s="16" t="str">
        <f t="shared" ca="1" si="22"/>
        <v/>
      </c>
      <c r="AD102" s="14" t="str">
        <f t="shared" ca="1" si="28"/>
        <v/>
      </c>
      <c r="AE102" s="17" t="str">
        <f t="shared" ca="1" si="29"/>
        <v/>
      </c>
      <c r="AF102" s="18" t="str">
        <f t="shared" ca="1" si="30"/>
        <v/>
      </c>
      <c r="AG102" s="12"/>
      <c r="AH102" s="19"/>
    </row>
    <row r="103" spans="1:34" s="10" customFormat="1" ht="15" customHeight="1" x14ac:dyDescent="0.2">
      <c r="A103" s="10">
        <f t="shared" si="18"/>
        <v>98</v>
      </c>
      <c r="B103" s="173" t="str">
        <f t="shared" ca="1" si="23"/>
        <v/>
      </c>
      <c r="C103" s="173"/>
      <c r="D103" s="173"/>
      <c r="E103" s="173"/>
      <c r="F103" s="173"/>
      <c r="G103" s="173"/>
      <c r="H103" s="177" t="str">
        <f t="shared" ca="1" si="24"/>
        <v/>
      </c>
      <c r="I103" s="177"/>
      <c r="J103" s="177"/>
      <c r="K103" s="177"/>
      <c r="L103" s="177"/>
      <c r="M103" s="177"/>
      <c r="N103" s="177"/>
      <c r="O103" s="177"/>
      <c r="P103" s="13">
        <f t="shared" si="19"/>
        <v>0</v>
      </c>
      <c r="Q103" s="8" t="str">
        <f t="shared" si="25"/>
        <v/>
      </c>
      <c r="R103" s="22">
        <v>98</v>
      </c>
      <c r="S103" s="14" t="str">
        <f ca="1">IF(LEFT(AG103,1)="G","",IF(LEFT(P103,1)="D","",IF(H103="","",COUNTIF($T$6:T103,T103))))</f>
        <v/>
      </c>
      <c r="T103" s="14" t="str">
        <f t="shared" ca="1" si="20"/>
        <v/>
      </c>
      <c r="U103" s="15" t="str">
        <f t="shared" ca="1" si="26"/>
        <v/>
      </c>
      <c r="V103" s="14">
        <f t="shared" si="21"/>
        <v>98</v>
      </c>
      <c r="W103" s="14" t="str">
        <f t="shared" ca="1" si="27"/>
        <v/>
      </c>
      <c r="X103" s="14" t="str">
        <f>IF(Home!J103=0,"",Home!J103)</f>
        <v/>
      </c>
      <c r="Y103" s="16" t="str">
        <f t="shared" ca="1" si="31"/>
        <v/>
      </c>
      <c r="Z103" s="16" t="str">
        <f t="shared" ca="1" si="31"/>
        <v/>
      </c>
      <c r="AA103" s="16" t="str">
        <f t="shared" ca="1" si="31"/>
        <v/>
      </c>
      <c r="AB103" s="16" t="str">
        <f t="shared" ca="1" si="31"/>
        <v/>
      </c>
      <c r="AC103" s="16" t="str">
        <f t="shared" ca="1" si="22"/>
        <v/>
      </c>
      <c r="AD103" s="14" t="str">
        <f t="shared" ca="1" si="28"/>
        <v/>
      </c>
      <c r="AE103" s="17" t="str">
        <f t="shared" ca="1" si="29"/>
        <v/>
      </c>
      <c r="AF103" s="18" t="str">
        <f t="shared" ca="1" si="30"/>
        <v/>
      </c>
      <c r="AG103" s="12"/>
      <c r="AH103" s="19"/>
    </row>
    <row r="104" spans="1:34" s="10" customFormat="1" ht="15" customHeight="1" x14ac:dyDescent="0.2">
      <c r="A104" s="10">
        <f t="shared" si="18"/>
        <v>99</v>
      </c>
      <c r="B104" s="173" t="str">
        <f t="shared" ca="1" si="23"/>
        <v/>
      </c>
      <c r="C104" s="173"/>
      <c r="D104" s="173"/>
      <c r="E104" s="173"/>
      <c r="F104" s="173"/>
      <c r="G104" s="173"/>
      <c r="H104" s="177" t="str">
        <f t="shared" ca="1" si="24"/>
        <v/>
      </c>
      <c r="I104" s="177"/>
      <c r="J104" s="177"/>
      <c r="K104" s="177"/>
      <c r="L104" s="177"/>
      <c r="M104" s="177"/>
      <c r="N104" s="177"/>
      <c r="O104" s="177"/>
      <c r="P104" s="13">
        <f t="shared" si="19"/>
        <v>0</v>
      </c>
      <c r="Q104" s="8" t="str">
        <f t="shared" si="25"/>
        <v/>
      </c>
      <c r="R104" s="22">
        <v>99</v>
      </c>
      <c r="S104" s="14" t="str">
        <f ca="1">IF(LEFT(AG104,1)="G","",IF(LEFT(P104,1)="D","",IF(H104="","",COUNTIF($T$6:T104,T104))))</f>
        <v/>
      </c>
      <c r="T104" s="14" t="str">
        <f t="shared" ca="1" si="20"/>
        <v/>
      </c>
      <c r="U104" s="15" t="str">
        <f t="shared" ca="1" si="26"/>
        <v/>
      </c>
      <c r="V104" s="14">
        <f t="shared" si="21"/>
        <v>99</v>
      </c>
      <c r="W104" s="14" t="str">
        <f t="shared" ca="1" si="27"/>
        <v/>
      </c>
      <c r="X104" s="14" t="str">
        <f>IF(Home!J104=0,"",Home!J104)</f>
        <v/>
      </c>
      <c r="Y104" s="16" t="str">
        <f t="shared" ca="1" si="31"/>
        <v/>
      </c>
      <c r="Z104" s="16" t="str">
        <f t="shared" ca="1" si="31"/>
        <v/>
      </c>
      <c r="AA104" s="16" t="str">
        <f t="shared" ca="1" si="31"/>
        <v/>
      </c>
      <c r="AB104" s="16" t="str">
        <f t="shared" ca="1" si="31"/>
        <v/>
      </c>
      <c r="AC104" s="16" t="str">
        <f t="shared" ca="1" si="22"/>
        <v/>
      </c>
      <c r="AD104" s="14" t="str">
        <f t="shared" ca="1" si="28"/>
        <v/>
      </c>
      <c r="AE104" s="17" t="str">
        <f t="shared" ca="1" si="29"/>
        <v/>
      </c>
      <c r="AF104" s="18" t="str">
        <f t="shared" ca="1" si="30"/>
        <v/>
      </c>
      <c r="AG104" s="12"/>
      <c r="AH104" s="19"/>
    </row>
    <row r="105" spans="1:34" s="10" customFormat="1" ht="15" customHeight="1" x14ac:dyDescent="0.2">
      <c r="A105" s="10">
        <f t="shared" si="18"/>
        <v>100</v>
      </c>
      <c r="B105" s="173" t="str">
        <f t="shared" ca="1" si="23"/>
        <v/>
      </c>
      <c r="C105" s="173"/>
      <c r="D105" s="173"/>
      <c r="E105" s="173"/>
      <c r="F105" s="173"/>
      <c r="G105" s="173"/>
      <c r="H105" s="177" t="str">
        <f t="shared" ca="1" si="24"/>
        <v/>
      </c>
      <c r="I105" s="177"/>
      <c r="J105" s="177"/>
      <c r="K105" s="177"/>
      <c r="L105" s="177"/>
      <c r="M105" s="177"/>
      <c r="N105" s="177"/>
      <c r="O105" s="177"/>
      <c r="P105" s="13">
        <f t="shared" si="19"/>
        <v>0</v>
      </c>
      <c r="Q105" s="8" t="str">
        <f t="shared" si="25"/>
        <v/>
      </c>
      <c r="R105" s="22">
        <v>100</v>
      </c>
      <c r="S105" s="14" t="str">
        <f ca="1">IF(LEFT(AG105,1)="G","",IF(LEFT(P105,1)="D","",IF(H105="","",COUNTIF($T$6:T105,T105))))</f>
        <v/>
      </c>
      <c r="T105" s="14" t="str">
        <f t="shared" ca="1" si="20"/>
        <v/>
      </c>
      <c r="U105" s="15" t="str">
        <f t="shared" ca="1" si="26"/>
        <v/>
      </c>
      <c r="V105" s="14">
        <f t="shared" si="21"/>
        <v>100</v>
      </c>
      <c r="W105" s="14" t="str">
        <f t="shared" ca="1" si="27"/>
        <v/>
      </c>
      <c r="X105" s="14" t="str">
        <f>IF(Home!J105=0,"",Home!J105)</f>
        <v/>
      </c>
      <c r="Y105" s="16" t="str">
        <f t="shared" ca="1" si="31"/>
        <v/>
      </c>
      <c r="Z105" s="16" t="str">
        <f t="shared" ca="1" si="31"/>
        <v/>
      </c>
      <c r="AA105" s="16" t="str">
        <f t="shared" ca="1" si="31"/>
        <v/>
      </c>
      <c r="AB105" s="16" t="str">
        <f t="shared" ca="1" si="31"/>
        <v/>
      </c>
      <c r="AC105" s="16" t="str">
        <f t="shared" ca="1" si="22"/>
        <v/>
      </c>
      <c r="AD105" s="14" t="str">
        <f t="shared" ca="1" si="28"/>
        <v/>
      </c>
      <c r="AE105" s="17" t="str">
        <f t="shared" ca="1" si="29"/>
        <v/>
      </c>
      <c r="AF105" s="18" t="str">
        <f t="shared" ca="1" si="30"/>
        <v/>
      </c>
      <c r="AG105" s="12"/>
      <c r="AH105" s="19"/>
    </row>
    <row r="106" spans="1:34" s="10" customFormat="1" ht="15" customHeight="1" x14ac:dyDescent="0.2">
      <c r="A106" s="10">
        <f t="shared" si="18"/>
        <v>101</v>
      </c>
      <c r="B106" s="173" t="str">
        <f t="shared" ca="1" si="23"/>
        <v/>
      </c>
      <c r="C106" s="173"/>
      <c r="D106" s="173"/>
      <c r="E106" s="173"/>
      <c r="F106" s="173"/>
      <c r="G106" s="173"/>
      <c r="H106" s="177" t="str">
        <f t="shared" ca="1" si="24"/>
        <v/>
      </c>
      <c r="I106" s="177"/>
      <c r="J106" s="177"/>
      <c r="K106" s="177"/>
      <c r="L106" s="177"/>
      <c r="M106" s="177"/>
      <c r="N106" s="177"/>
      <c r="O106" s="177"/>
      <c r="P106" s="13">
        <f t="shared" si="19"/>
        <v>0</v>
      </c>
      <c r="Q106" s="8" t="str">
        <f t="shared" si="25"/>
        <v/>
      </c>
      <c r="R106" s="22">
        <v>101</v>
      </c>
      <c r="S106" s="14" t="str">
        <f ca="1">IF(LEFT(AG106,1)="G","",IF(LEFT(P106,1)="D","",IF(H106="","",COUNTIF($T$6:T106,T106))))</f>
        <v/>
      </c>
      <c r="T106" s="14" t="str">
        <f t="shared" ca="1" si="20"/>
        <v/>
      </c>
      <c r="U106" s="15" t="str">
        <f t="shared" ca="1" si="26"/>
        <v/>
      </c>
      <c r="V106" s="14">
        <f t="shared" si="21"/>
        <v>101</v>
      </c>
      <c r="W106" s="14" t="str">
        <f t="shared" ca="1" si="27"/>
        <v/>
      </c>
      <c r="X106" s="14" t="str">
        <f>IF(Home!J106=0,"",Home!J106)</f>
        <v/>
      </c>
      <c r="Y106" s="16" t="str">
        <f t="shared" ref="Y106:AB125" ca="1" si="32">IFERROR(VLOOKUP(CONCATENATE($X106,Y$5),$U$6:$V$255,2,0),"")</f>
        <v/>
      </c>
      <c r="Z106" s="16" t="str">
        <f t="shared" ca="1" si="32"/>
        <v/>
      </c>
      <c r="AA106" s="16" t="str">
        <f t="shared" ca="1" si="32"/>
        <v/>
      </c>
      <c r="AB106" s="16" t="str">
        <f t="shared" ca="1" si="32"/>
        <v/>
      </c>
      <c r="AC106" s="16" t="str">
        <f t="shared" ca="1" si="22"/>
        <v/>
      </c>
      <c r="AD106" s="14" t="str">
        <f t="shared" ca="1" si="28"/>
        <v/>
      </c>
      <c r="AE106" s="17" t="str">
        <f t="shared" ca="1" si="29"/>
        <v/>
      </c>
      <c r="AF106" s="18" t="str">
        <f t="shared" ca="1" si="30"/>
        <v/>
      </c>
      <c r="AG106" s="12"/>
      <c r="AH106" s="19"/>
    </row>
    <row r="107" spans="1:34" s="10" customFormat="1" ht="15" customHeight="1" x14ac:dyDescent="0.2">
      <c r="A107" s="10">
        <f t="shared" si="18"/>
        <v>102</v>
      </c>
      <c r="B107" s="173" t="str">
        <f t="shared" ca="1" si="23"/>
        <v/>
      </c>
      <c r="C107" s="173"/>
      <c r="D107" s="173"/>
      <c r="E107" s="173"/>
      <c r="F107" s="173"/>
      <c r="G107" s="173"/>
      <c r="H107" s="177" t="str">
        <f t="shared" ca="1" si="24"/>
        <v/>
      </c>
      <c r="I107" s="177"/>
      <c r="J107" s="177"/>
      <c r="K107" s="177"/>
      <c r="L107" s="177"/>
      <c r="M107" s="177"/>
      <c r="N107" s="177"/>
      <c r="O107" s="177"/>
      <c r="P107" s="13">
        <f t="shared" si="19"/>
        <v>0</v>
      </c>
      <c r="Q107" s="8" t="str">
        <f t="shared" si="25"/>
        <v/>
      </c>
      <c r="R107" s="22">
        <v>102</v>
      </c>
      <c r="S107" s="14" t="str">
        <f ca="1">IF(LEFT(AG107,1)="G","",IF(LEFT(P107,1)="D","",IF(H107="","",COUNTIF($T$6:T107,T107))))</f>
        <v/>
      </c>
      <c r="T107" s="14" t="str">
        <f t="shared" ca="1" si="20"/>
        <v/>
      </c>
      <c r="U107" s="15" t="str">
        <f t="shared" ca="1" si="26"/>
        <v/>
      </c>
      <c r="V107" s="14">
        <f t="shared" si="21"/>
        <v>102</v>
      </c>
      <c r="W107" s="14" t="str">
        <f t="shared" ca="1" si="27"/>
        <v/>
      </c>
      <c r="X107" s="14" t="str">
        <f>IF(Home!J107=0,"",Home!J107)</f>
        <v/>
      </c>
      <c r="Y107" s="16" t="str">
        <f t="shared" ca="1" si="32"/>
        <v/>
      </c>
      <c r="Z107" s="16" t="str">
        <f t="shared" ca="1" si="32"/>
        <v/>
      </c>
      <c r="AA107" s="16" t="str">
        <f t="shared" ca="1" si="32"/>
        <v/>
      </c>
      <c r="AB107" s="16" t="str">
        <f t="shared" ca="1" si="32"/>
        <v/>
      </c>
      <c r="AC107" s="16" t="str">
        <f t="shared" ca="1" si="22"/>
        <v/>
      </c>
      <c r="AD107" s="14" t="str">
        <f t="shared" ca="1" si="28"/>
        <v/>
      </c>
      <c r="AE107" s="17" t="str">
        <f t="shared" ca="1" si="29"/>
        <v/>
      </c>
      <c r="AF107" s="18" t="str">
        <f t="shared" ca="1" si="30"/>
        <v/>
      </c>
      <c r="AG107" s="12"/>
      <c r="AH107" s="19"/>
    </row>
    <row r="108" spans="1:34" s="10" customFormat="1" ht="15" customHeight="1" x14ac:dyDescent="0.2">
      <c r="A108" s="10">
        <f t="shared" si="18"/>
        <v>103</v>
      </c>
      <c r="B108" s="173" t="str">
        <f t="shared" ca="1" si="23"/>
        <v/>
      </c>
      <c r="C108" s="173"/>
      <c r="D108" s="173"/>
      <c r="E108" s="173"/>
      <c r="F108" s="173"/>
      <c r="G108" s="173"/>
      <c r="H108" s="177" t="str">
        <f t="shared" ca="1" si="24"/>
        <v/>
      </c>
      <c r="I108" s="177"/>
      <c r="J108" s="177"/>
      <c r="K108" s="177"/>
      <c r="L108" s="177"/>
      <c r="M108" s="177"/>
      <c r="N108" s="177"/>
      <c r="O108" s="177"/>
      <c r="P108" s="13">
        <f t="shared" si="19"/>
        <v>0</v>
      </c>
      <c r="Q108" s="8" t="str">
        <f t="shared" si="25"/>
        <v/>
      </c>
      <c r="R108" s="22">
        <v>103</v>
      </c>
      <c r="S108" s="14" t="str">
        <f ca="1">IF(LEFT(AG108,1)="G","",IF(LEFT(P108,1)="D","",IF(H108="","",COUNTIF($T$6:T108,T108))))</f>
        <v/>
      </c>
      <c r="T108" s="14" t="str">
        <f t="shared" ca="1" si="20"/>
        <v/>
      </c>
      <c r="U108" s="15" t="str">
        <f t="shared" ca="1" si="26"/>
        <v/>
      </c>
      <c r="V108" s="14">
        <f t="shared" si="21"/>
        <v>103</v>
      </c>
      <c r="W108" s="14" t="str">
        <f t="shared" ca="1" si="27"/>
        <v/>
      </c>
      <c r="X108" s="14" t="str">
        <f>IF(Home!J108=0,"",Home!J108)</f>
        <v/>
      </c>
      <c r="Y108" s="16" t="str">
        <f t="shared" ca="1" si="32"/>
        <v/>
      </c>
      <c r="Z108" s="16" t="str">
        <f t="shared" ca="1" si="32"/>
        <v/>
      </c>
      <c r="AA108" s="16" t="str">
        <f t="shared" ca="1" si="32"/>
        <v/>
      </c>
      <c r="AB108" s="16" t="str">
        <f t="shared" ca="1" si="32"/>
        <v/>
      </c>
      <c r="AC108" s="16" t="str">
        <f t="shared" ca="1" si="22"/>
        <v/>
      </c>
      <c r="AD108" s="14" t="str">
        <f t="shared" ca="1" si="28"/>
        <v/>
      </c>
      <c r="AE108" s="17" t="str">
        <f t="shared" ca="1" si="29"/>
        <v/>
      </c>
      <c r="AF108" s="18" t="str">
        <f t="shared" ca="1" si="30"/>
        <v/>
      </c>
      <c r="AG108" s="12"/>
      <c r="AH108" s="19"/>
    </row>
    <row r="109" spans="1:34" s="10" customFormat="1" ht="15" customHeight="1" x14ac:dyDescent="0.2">
      <c r="A109" s="10">
        <f t="shared" si="18"/>
        <v>104</v>
      </c>
      <c r="B109" s="173" t="str">
        <f t="shared" ca="1" si="23"/>
        <v/>
      </c>
      <c r="C109" s="173"/>
      <c r="D109" s="173"/>
      <c r="E109" s="173"/>
      <c r="F109" s="173"/>
      <c r="G109" s="173"/>
      <c r="H109" s="177" t="str">
        <f t="shared" ca="1" si="24"/>
        <v/>
      </c>
      <c r="I109" s="177"/>
      <c r="J109" s="177"/>
      <c r="K109" s="177"/>
      <c r="L109" s="177"/>
      <c r="M109" s="177"/>
      <c r="N109" s="177"/>
      <c r="O109" s="177"/>
      <c r="P109" s="13">
        <f t="shared" si="19"/>
        <v>0</v>
      </c>
      <c r="Q109" s="8" t="str">
        <f t="shared" si="25"/>
        <v/>
      </c>
      <c r="R109" s="22">
        <v>104</v>
      </c>
      <c r="S109" s="14" t="str">
        <f ca="1">IF(LEFT(AG109,1)="G","",IF(LEFT(P109,1)="D","",IF(H109="","",COUNTIF($T$6:T109,T109))))</f>
        <v/>
      </c>
      <c r="T109" s="14" t="str">
        <f t="shared" ca="1" si="20"/>
        <v/>
      </c>
      <c r="U109" s="15" t="str">
        <f t="shared" ca="1" si="26"/>
        <v/>
      </c>
      <c r="V109" s="14">
        <f t="shared" si="21"/>
        <v>104</v>
      </c>
      <c r="W109" s="14" t="str">
        <f t="shared" ca="1" si="27"/>
        <v/>
      </c>
      <c r="X109" s="14" t="str">
        <f>IF(Home!J109=0,"",Home!J109)</f>
        <v/>
      </c>
      <c r="Y109" s="16" t="str">
        <f t="shared" ca="1" si="32"/>
        <v/>
      </c>
      <c r="Z109" s="16" t="str">
        <f t="shared" ca="1" si="32"/>
        <v/>
      </c>
      <c r="AA109" s="16" t="str">
        <f t="shared" ca="1" si="32"/>
        <v/>
      </c>
      <c r="AB109" s="16" t="str">
        <f t="shared" ca="1" si="32"/>
        <v/>
      </c>
      <c r="AC109" s="16" t="str">
        <f t="shared" ca="1" si="22"/>
        <v/>
      </c>
      <c r="AD109" s="14" t="str">
        <f t="shared" ca="1" si="28"/>
        <v/>
      </c>
      <c r="AE109" s="17" t="str">
        <f t="shared" ca="1" si="29"/>
        <v/>
      </c>
      <c r="AF109" s="18" t="str">
        <f t="shared" ca="1" si="30"/>
        <v/>
      </c>
      <c r="AG109" s="12"/>
      <c r="AH109" s="19"/>
    </row>
    <row r="110" spans="1:34" s="10" customFormat="1" ht="15" customHeight="1" x14ac:dyDescent="0.2">
      <c r="A110" s="10">
        <f t="shared" si="18"/>
        <v>105</v>
      </c>
      <c r="B110" s="173" t="str">
        <f t="shared" ca="1" si="23"/>
        <v/>
      </c>
      <c r="C110" s="173"/>
      <c r="D110" s="173"/>
      <c r="E110" s="173"/>
      <c r="F110" s="173"/>
      <c r="G110" s="173"/>
      <c r="H110" s="177" t="str">
        <f t="shared" ca="1" si="24"/>
        <v/>
      </c>
      <c r="I110" s="177"/>
      <c r="J110" s="177"/>
      <c r="K110" s="177"/>
      <c r="L110" s="177"/>
      <c r="M110" s="177"/>
      <c r="N110" s="177"/>
      <c r="O110" s="177"/>
      <c r="P110" s="13">
        <f t="shared" si="19"/>
        <v>0</v>
      </c>
      <c r="Q110" s="8" t="str">
        <f t="shared" si="25"/>
        <v/>
      </c>
      <c r="R110" s="22">
        <v>105</v>
      </c>
      <c r="S110" s="14" t="str">
        <f ca="1">IF(LEFT(AG110,1)="G","",IF(LEFT(P110,1)="D","",IF(H110="","",COUNTIF($T$6:T110,T110))))</f>
        <v/>
      </c>
      <c r="T110" s="14" t="str">
        <f t="shared" ca="1" si="20"/>
        <v/>
      </c>
      <c r="U110" s="15" t="str">
        <f t="shared" ca="1" si="26"/>
        <v/>
      </c>
      <c r="V110" s="14">
        <f t="shared" si="21"/>
        <v>105</v>
      </c>
      <c r="W110" s="14" t="str">
        <f t="shared" ca="1" si="27"/>
        <v/>
      </c>
      <c r="X110" s="14" t="str">
        <f>IF(Home!J110=0,"",Home!J110)</f>
        <v/>
      </c>
      <c r="Y110" s="16" t="str">
        <f t="shared" ca="1" si="32"/>
        <v/>
      </c>
      <c r="Z110" s="16" t="str">
        <f t="shared" ca="1" si="32"/>
        <v/>
      </c>
      <c r="AA110" s="16" t="str">
        <f t="shared" ca="1" si="32"/>
        <v/>
      </c>
      <c r="AB110" s="16" t="str">
        <f t="shared" ca="1" si="32"/>
        <v/>
      </c>
      <c r="AC110" s="16" t="str">
        <f t="shared" ca="1" si="22"/>
        <v/>
      </c>
      <c r="AD110" s="14" t="str">
        <f t="shared" ca="1" si="28"/>
        <v/>
      </c>
      <c r="AE110" s="17" t="str">
        <f t="shared" ca="1" si="29"/>
        <v/>
      </c>
      <c r="AF110" s="18" t="str">
        <f t="shared" ca="1" si="30"/>
        <v/>
      </c>
      <c r="AG110" s="12"/>
      <c r="AH110" s="19"/>
    </row>
    <row r="111" spans="1:34" s="10" customFormat="1" ht="15" customHeight="1" x14ac:dyDescent="0.2">
      <c r="A111" s="10">
        <f t="shared" si="18"/>
        <v>106</v>
      </c>
      <c r="B111" s="173" t="str">
        <f t="shared" ca="1" si="23"/>
        <v/>
      </c>
      <c r="C111" s="173"/>
      <c r="D111" s="173"/>
      <c r="E111" s="173"/>
      <c r="F111" s="173"/>
      <c r="G111" s="173"/>
      <c r="H111" s="177" t="str">
        <f t="shared" ca="1" si="24"/>
        <v/>
      </c>
      <c r="I111" s="177"/>
      <c r="J111" s="177"/>
      <c r="K111" s="177"/>
      <c r="L111" s="177"/>
      <c r="M111" s="177"/>
      <c r="N111" s="177"/>
      <c r="O111" s="177"/>
      <c r="P111" s="13">
        <f t="shared" si="19"/>
        <v>0</v>
      </c>
      <c r="Q111" s="8" t="str">
        <f t="shared" si="25"/>
        <v/>
      </c>
      <c r="R111" s="22">
        <v>106</v>
      </c>
      <c r="S111" s="14" t="str">
        <f ca="1">IF(LEFT(AG111,1)="G","",IF(LEFT(P111,1)="D","",IF(H111="","",COUNTIF($T$6:T111,T111))))</f>
        <v/>
      </c>
      <c r="T111" s="14" t="str">
        <f t="shared" ca="1" si="20"/>
        <v/>
      </c>
      <c r="U111" s="15" t="str">
        <f t="shared" ca="1" si="26"/>
        <v/>
      </c>
      <c r="V111" s="14">
        <f t="shared" si="21"/>
        <v>106</v>
      </c>
      <c r="W111" s="14" t="str">
        <f t="shared" ca="1" si="27"/>
        <v/>
      </c>
      <c r="X111" s="14" t="str">
        <f>IF(Home!J111=0,"",Home!J111)</f>
        <v/>
      </c>
      <c r="Y111" s="16" t="str">
        <f t="shared" ca="1" si="32"/>
        <v/>
      </c>
      <c r="Z111" s="16" t="str">
        <f t="shared" ca="1" si="32"/>
        <v/>
      </c>
      <c r="AA111" s="16" t="str">
        <f t="shared" ca="1" si="32"/>
        <v/>
      </c>
      <c r="AB111" s="16" t="str">
        <f t="shared" ca="1" si="32"/>
        <v/>
      </c>
      <c r="AC111" s="16" t="str">
        <f t="shared" ca="1" si="22"/>
        <v/>
      </c>
      <c r="AD111" s="14" t="str">
        <f t="shared" ca="1" si="28"/>
        <v/>
      </c>
      <c r="AE111" s="17" t="str">
        <f t="shared" ca="1" si="29"/>
        <v/>
      </c>
      <c r="AF111" s="18" t="str">
        <f t="shared" ca="1" si="30"/>
        <v/>
      </c>
      <c r="AG111" s="12"/>
      <c r="AH111" s="19"/>
    </row>
    <row r="112" spans="1:34" s="10" customFormat="1" ht="15" customHeight="1" x14ac:dyDescent="0.2">
      <c r="A112" s="10">
        <f t="shared" si="18"/>
        <v>107</v>
      </c>
      <c r="B112" s="173" t="str">
        <f t="shared" ca="1" si="23"/>
        <v/>
      </c>
      <c r="C112" s="173"/>
      <c r="D112" s="173"/>
      <c r="E112" s="173"/>
      <c r="F112" s="173"/>
      <c r="G112" s="173"/>
      <c r="H112" s="177" t="str">
        <f t="shared" ca="1" si="24"/>
        <v/>
      </c>
      <c r="I112" s="177"/>
      <c r="J112" s="177"/>
      <c r="K112" s="177"/>
      <c r="L112" s="177"/>
      <c r="M112" s="177"/>
      <c r="N112" s="177"/>
      <c r="O112" s="177"/>
      <c r="P112" s="13">
        <f t="shared" si="19"/>
        <v>0</v>
      </c>
      <c r="Q112" s="8" t="str">
        <f t="shared" si="25"/>
        <v/>
      </c>
      <c r="R112" s="22">
        <v>107</v>
      </c>
      <c r="S112" s="14" t="str">
        <f ca="1">IF(LEFT(AG112,1)="G","",IF(LEFT(P112,1)="D","",IF(H112="","",COUNTIF($T$6:T112,T112))))</f>
        <v/>
      </c>
      <c r="T112" s="14" t="str">
        <f t="shared" ca="1" si="20"/>
        <v/>
      </c>
      <c r="U112" s="15" t="str">
        <f t="shared" ca="1" si="26"/>
        <v/>
      </c>
      <c r="V112" s="14">
        <f t="shared" si="21"/>
        <v>107</v>
      </c>
      <c r="W112" s="14" t="str">
        <f t="shared" ca="1" si="27"/>
        <v/>
      </c>
      <c r="X112" s="14" t="str">
        <f>IF(Home!J112=0,"",Home!J112)</f>
        <v/>
      </c>
      <c r="Y112" s="16" t="str">
        <f t="shared" ca="1" si="32"/>
        <v/>
      </c>
      <c r="Z112" s="16" t="str">
        <f t="shared" ca="1" si="32"/>
        <v/>
      </c>
      <c r="AA112" s="16" t="str">
        <f t="shared" ca="1" si="32"/>
        <v/>
      </c>
      <c r="AB112" s="16" t="str">
        <f t="shared" ca="1" si="32"/>
        <v/>
      </c>
      <c r="AC112" s="16" t="str">
        <f t="shared" ca="1" si="22"/>
        <v/>
      </c>
      <c r="AD112" s="14" t="str">
        <f t="shared" ca="1" si="28"/>
        <v/>
      </c>
      <c r="AE112" s="17" t="str">
        <f t="shared" ca="1" si="29"/>
        <v/>
      </c>
      <c r="AF112" s="18" t="str">
        <f t="shared" ca="1" si="30"/>
        <v/>
      </c>
      <c r="AG112" s="12"/>
      <c r="AH112" s="19"/>
    </row>
    <row r="113" spans="1:34" s="10" customFormat="1" ht="15" customHeight="1" x14ac:dyDescent="0.2">
      <c r="A113" s="10">
        <f t="shared" si="18"/>
        <v>108</v>
      </c>
      <c r="B113" s="173" t="str">
        <f t="shared" ca="1" si="23"/>
        <v/>
      </c>
      <c r="C113" s="173"/>
      <c r="D113" s="173"/>
      <c r="E113" s="173"/>
      <c r="F113" s="173"/>
      <c r="G113" s="173"/>
      <c r="H113" s="177" t="str">
        <f t="shared" ca="1" si="24"/>
        <v/>
      </c>
      <c r="I113" s="177"/>
      <c r="J113" s="177"/>
      <c r="K113" s="177"/>
      <c r="L113" s="177"/>
      <c r="M113" s="177"/>
      <c r="N113" s="177"/>
      <c r="O113" s="177"/>
      <c r="P113" s="13">
        <f t="shared" si="19"/>
        <v>0</v>
      </c>
      <c r="Q113" s="8" t="str">
        <f t="shared" si="25"/>
        <v/>
      </c>
      <c r="R113" s="22">
        <v>108</v>
      </c>
      <c r="S113" s="14" t="str">
        <f ca="1">IF(LEFT(AG113,1)="G","",IF(LEFT(P113,1)="D","",IF(H113="","",COUNTIF($T$6:T113,T113))))</f>
        <v/>
      </c>
      <c r="T113" s="14" t="str">
        <f t="shared" ca="1" si="20"/>
        <v/>
      </c>
      <c r="U113" s="15" t="str">
        <f t="shared" ca="1" si="26"/>
        <v/>
      </c>
      <c r="V113" s="14">
        <f t="shared" si="21"/>
        <v>108</v>
      </c>
      <c r="W113" s="14" t="str">
        <f t="shared" ca="1" si="27"/>
        <v/>
      </c>
      <c r="X113" s="14" t="str">
        <f>IF(Home!J113=0,"",Home!J113)</f>
        <v/>
      </c>
      <c r="Y113" s="16" t="str">
        <f t="shared" ca="1" si="32"/>
        <v/>
      </c>
      <c r="Z113" s="16" t="str">
        <f t="shared" ca="1" si="32"/>
        <v/>
      </c>
      <c r="AA113" s="16" t="str">
        <f t="shared" ca="1" si="32"/>
        <v/>
      </c>
      <c r="AB113" s="16" t="str">
        <f t="shared" ca="1" si="32"/>
        <v/>
      </c>
      <c r="AC113" s="16" t="str">
        <f t="shared" ca="1" si="22"/>
        <v/>
      </c>
      <c r="AD113" s="14" t="str">
        <f t="shared" ca="1" si="28"/>
        <v/>
      </c>
      <c r="AE113" s="17" t="str">
        <f t="shared" ca="1" si="29"/>
        <v/>
      </c>
      <c r="AF113" s="18" t="str">
        <f t="shared" ca="1" si="30"/>
        <v/>
      </c>
      <c r="AG113" s="12"/>
      <c r="AH113" s="19"/>
    </row>
    <row r="114" spans="1:34" s="10" customFormat="1" ht="15" customHeight="1" x14ac:dyDescent="0.2">
      <c r="A114" s="10">
        <f t="shared" si="18"/>
        <v>109</v>
      </c>
      <c r="B114" s="173" t="str">
        <f t="shared" ca="1" si="23"/>
        <v/>
      </c>
      <c r="C114" s="173"/>
      <c r="D114" s="173"/>
      <c r="E114" s="173"/>
      <c r="F114" s="173"/>
      <c r="G114" s="173"/>
      <c r="H114" s="177" t="str">
        <f t="shared" ca="1" si="24"/>
        <v/>
      </c>
      <c r="I114" s="177"/>
      <c r="J114" s="177"/>
      <c r="K114" s="177"/>
      <c r="L114" s="177"/>
      <c r="M114" s="177"/>
      <c r="N114" s="177"/>
      <c r="O114" s="177"/>
      <c r="P114" s="13">
        <f t="shared" si="19"/>
        <v>0</v>
      </c>
      <c r="Q114" s="8" t="str">
        <f t="shared" si="25"/>
        <v/>
      </c>
      <c r="R114" s="22">
        <v>109</v>
      </c>
      <c r="S114" s="14" t="str">
        <f ca="1">IF(LEFT(AG114,1)="G","",IF(LEFT(P114,1)="D","",IF(H114="","",COUNTIF($T$6:T114,T114))))</f>
        <v/>
      </c>
      <c r="T114" s="14" t="str">
        <f t="shared" ca="1" si="20"/>
        <v/>
      </c>
      <c r="U114" s="15" t="str">
        <f t="shared" ca="1" si="26"/>
        <v/>
      </c>
      <c r="V114" s="14">
        <f t="shared" si="21"/>
        <v>109</v>
      </c>
      <c r="W114" s="14" t="str">
        <f t="shared" ca="1" si="27"/>
        <v/>
      </c>
      <c r="X114" s="14" t="str">
        <f>IF(Home!J114=0,"",Home!J114)</f>
        <v/>
      </c>
      <c r="Y114" s="16" t="str">
        <f t="shared" ca="1" si="32"/>
        <v/>
      </c>
      <c r="Z114" s="16" t="str">
        <f t="shared" ca="1" si="32"/>
        <v/>
      </c>
      <c r="AA114" s="16" t="str">
        <f t="shared" ca="1" si="32"/>
        <v/>
      </c>
      <c r="AB114" s="16" t="str">
        <f t="shared" ca="1" si="32"/>
        <v/>
      </c>
      <c r="AC114" s="16" t="str">
        <f t="shared" ca="1" si="22"/>
        <v/>
      </c>
      <c r="AD114" s="14" t="str">
        <f t="shared" ca="1" si="28"/>
        <v/>
      </c>
      <c r="AE114" s="17" t="str">
        <f t="shared" ca="1" si="29"/>
        <v/>
      </c>
      <c r="AF114" s="18" t="str">
        <f t="shared" ca="1" si="30"/>
        <v/>
      </c>
      <c r="AG114" s="12"/>
      <c r="AH114" s="19"/>
    </row>
    <row r="115" spans="1:34" s="10" customFormat="1" ht="15" customHeight="1" x14ac:dyDescent="0.2">
      <c r="A115" s="10">
        <f t="shared" si="18"/>
        <v>110</v>
      </c>
      <c r="B115" s="173" t="str">
        <f t="shared" ca="1" si="23"/>
        <v/>
      </c>
      <c r="C115" s="173"/>
      <c r="D115" s="173"/>
      <c r="E115" s="173"/>
      <c r="F115" s="173"/>
      <c r="G115" s="173"/>
      <c r="H115" s="177" t="str">
        <f t="shared" ca="1" si="24"/>
        <v/>
      </c>
      <c r="I115" s="177"/>
      <c r="J115" s="177"/>
      <c r="K115" s="177"/>
      <c r="L115" s="177"/>
      <c r="M115" s="177"/>
      <c r="N115" s="177"/>
      <c r="O115" s="177"/>
      <c r="P115" s="13">
        <f t="shared" si="19"/>
        <v>0</v>
      </c>
      <c r="Q115" s="8" t="str">
        <f t="shared" si="25"/>
        <v/>
      </c>
      <c r="R115" s="22">
        <v>110</v>
      </c>
      <c r="S115" s="14" t="str">
        <f ca="1">IF(LEFT(AG115,1)="G","",IF(LEFT(P115,1)="D","",IF(H115="","",COUNTIF($T$6:T115,T115))))</f>
        <v/>
      </c>
      <c r="T115" s="14" t="str">
        <f t="shared" ca="1" si="20"/>
        <v/>
      </c>
      <c r="U115" s="15" t="str">
        <f t="shared" ca="1" si="26"/>
        <v/>
      </c>
      <c r="V115" s="14">
        <f t="shared" si="21"/>
        <v>110</v>
      </c>
      <c r="W115" s="14" t="str">
        <f t="shared" ca="1" si="27"/>
        <v/>
      </c>
      <c r="X115" s="14" t="str">
        <f>IF(Home!J115=0,"",Home!J115)</f>
        <v/>
      </c>
      <c r="Y115" s="16" t="str">
        <f t="shared" ca="1" si="32"/>
        <v/>
      </c>
      <c r="Z115" s="16" t="str">
        <f t="shared" ca="1" si="32"/>
        <v/>
      </c>
      <c r="AA115" s="16" t="str">
        <f t="shared" ca="1" si="32"/>
        <v/>
      </c>
      <c r="AB115" s="16" t="str">
        <f t="shared" ca="1" si="32"/>
        <v/>
      </c>
      <c r="AC115" s="16" t="str">
        <f t="shared" ca="1" si="22"/>
        <v/>
      </c>
      <c r="AD115" s="14" t="str">
        <f t="shared" ca="1" si="28"/>
        <v/>
      </c>
      <c r="AE115" s="17" t="str">
        <f t="shared" ca="1" si="29"/>
        <v/>
      </c>
      <c r="AF115" s="18" t="str">
        <f t="shared" ca="1" si="30"/>
        <v/>
      </c>
      <c r="AG115" s="12"/>
      <c r="AH115" s="19"/>
    </row>
    <row r="116" spans="1:34" s="10" customFormat="1" ht="15" customHeight="1" x14ac:dyDescent="0.2">
      <c r="A116" s="10">
        <f t="shared" si="18"/>
        <v>111</v>
      </c>
      <c r="B116" s="173" t="str">
        <f t="shared" ca="1" si="23"/>
        <v/>
      </c>
      <c r="C116" s="173"/>
      <c r="D116" s="173"/>
      <c r="E116" s="173"/>
      <c r="F116" s="173"/>
      <c r="G116" s="173"/>
      <c r="H116" s="177" t="str">
        <f t="shared" ca="1" si="24"/>
        <v/>
      </c>
      <c r="I116" s="177"/>
      <c r="J116" s="177"/>
      <c r="K116" s="177"/>
      <c r="L116" s="177"/>
      <c r="M116" s="177"/>
      <c r="N116" s="177"/>
      <c r="O116" s="177"/>
      <c r="P116" s="13">
        <f t="shared" si="19"/>
        <v>0</v>
      </c>
      <c r="Q116" s="8" t="str">
        <f t="shared" si="25"/>
        <v/>
      </c>
      <c r="R116" s="22">
        <v>111</v>
      </c>
      <c r="S116" s="14" t="str">
        <f ca="1">IF(LEFT(AG116,1)="G","",IF(LEFT(P116,1)="D","",IF(H116="","",COUNTIF($T$6:T116,T116))))</f>
        <v/>
      </c>
      <c r="T116" s="14" t="str">
        <f t="shared" ca="1" si="20"/>
        <v/>
      </c>
      <c r="U116" s="15" t="str">
        <f t="shared" ca="1" si="26"/>
        <v/>
      </c>
      <c r="V116" s="14">
        <f t="shared" si="21"/>
        <v>111</v>
      </c>
      <c r="W116" s="14" t="str">
        <f t="shared" ca="1" si="27"/>
        <v/>
      </c>
      <c r="X116" s="14" t="str">
        <f>IF(Home!J116=0,"",Home!J116)</f>
        <v/>
      </c>
      <c r="Y116" s="16" t="str">
        <f t="shared" ca="1" si="32"/>
        <v/>
      </c>
      <c r="Z116" s="16" t="str">
        <f t="shared" ca="1" si="32"/>
        <v/>
      </c>
      <c r="AA116" s="16" t="str">
        <f t="shared" ca="1" si="32"/>
        <v/>
      </c>
      <c r="AB116" s="16" t="str">
        <f t="shared" ca="1" si="32"/>
        <v/>
      </c>
      <c r="AC116" s="16" t="str">
        <f t="shared" ca="1" si="22"/>
        <v/>
      </c>
      <c r="AD116" s="14" t="str">
        <f t="shared" ca="1" si="28"/>
        <v/>
      </c>
      <c r="AE116" s="17" t="str">
        <f t="shared" ca="1" si="29"/>
        <v/>
      </c>
      <c r="AF116" s="18" t="str">
        <f t="shared" ca="1" si="30"/>
        <v/>
      </c>
      <c r="AG116" s="12"/>
      <c r="AH116" s="19"/>
    </row>
    <row r="117" spans="1:34" s="10" customFormat="1" ht="15" customHeight="1" x14ac:dyDescent="0.2">
      <c r="A117" s="10">
        <f t="shared" si="18"/>
        <v>112</v>
      </c>
      <c r="B117" s="173" t="str">
        <f t="shared" ca="1" si="23"/>
        <v/>
      </c>
      <c r="C117" s="173"/>
      <c r="D117" s="173"/>
      <c r="E117" s="173"/>
      <c r="F117" s="173"/>
      <c r="G117" s="173"/>
      <c r="H117" s="177" t="str">
        <f t="shared" ca="1" si="24"/>
        <v/>
      </c>
      <c r="I117" s="177"/>
      <c r="J117" s="177"/>
      <c r="K117" s="177"/>
      <c r="L117" s="177"/>
      <c r="M117" s="177"/>
      <c r="N117" s="177"/>
      <c r="O117" s="177"/>
      <c r="P117" s="13">
        <f t="shared" si="19"/>
        <v>0</v>
      </c>
      <c r="Q117" s="8" t="str">
        <f t="shared" si="25"/>
        <v/>
      </c>
      <c r="R117" s="22">
        <v>112</v>
      </c>
      <c r="S117" s="14" t="str">
        <f ca="1">IF(LEFT(AG117,1)="G","",IF(LEFT(P117,1)="D","",IF(H117="","",COUNTIF($T$6:T117,T117))))</f>
        <v/>
      </c>
      <c r="T117" s="14" t="str">
        <f t="shared" ca="1" si="20"/>
        <v/>
      </c>
      <c r="U117" s="15" t="str">
        <f t="shared" ca="1" si="26"/>
        <v/>
      </c>
      <c r="V117" s="14">
        <f t="shared" si="21"/>
        <v>112</v>
      </c>
      <c r="W117" s="14" t="str">
        <f t="shared" ca="1" si="27"/>
        <v/>
      </c>
      <c r="X117" s="14" t="str">
        <f>IF(Home!J117=0,"",Home!J117)</f>
        <v/>
      </c>
      <c r="Y117" s="16" t="str">
        <f t="shared" ca="1" si="32"/>
        <v/>
      </c>
      <c r="Z117" s="16" t="str">
        <f t="shared" ca="1" si="32"/>
        <v/>
      </c>
      <c r="AA117" s="16" t="str">
        <f t="shared" ca="1" si="32"/>
        <v/>
      </c>
      <c r="AB117" s="16" t="str">
        <f t="shared" ca="1" si="32"/>
        <v/>
      </c>
      <c r="AC117" s="16" t="str">
        <f t="shared" ca="1" si="22"/>
        <v/>
      </c>
      <c r="AD117" s="14" t="str">
        <f t="shared" ca="1" si="28"/>
        <v/>
      </c>
      <c r="AE117" s="17" t="str">
        <f t="shared" ca="1" si="29"/>
        <v/>
      </c>
      <c r="AF117" s="18" t="str">
        <f t="shared" ca="1" si="30"/>
        <v/>
      </c>
      <c r="AG117" s="12"/>
      <c r="AH117" s="19"/>
    </row>
    <row r="118" spans="1:34" s="10" customFormat="1" ht="15" customHeight="1" x14ac:dyDescent="0.2">
      <c r="A118" s="10">
        <f t="shared" si="18"/>
        <v>113</v>
      </c>
      <c r="B118" s="173" t="str">
        <f t="shared" ca="1" si="23"/>
        <v/>
      </c>
      <c r="C118" s="173"/>
      <c r="D118" s="173"/>
      <c r="E118" s="173"/>
      <c r="F118" s="173"/>
      <c r="G118" s="173"/>
      <c r="H118" s="177" t="str">
        <f t="shared" ca="1" si="24"/>
        <v/>
      </c>
      <c r="I118" s="177"/>
      <c r="J118" s="177"/>
      <c r="K118" s="177"/>
      <c r="L118" s="177"/>
      <c r="M118" s="177"/>
      <c r="N118" s="177"/>
      <c r="O118" s="177"/>
      <c r="P118" s="13">
        <f t="shared" si="19"/>
        <v>0</v>
      </c>
      <c r="Q118" s="8" t="str">
        <f t="shared" si="25"/>
        <v/>
      </c>
      <c r="R118" s="22">
        <v>113</v>
      </c>
      <c r="S118" s="14" t="str">
        <f ca="1">IF(LEFT(AG118,1)="G","",IF(LEFT(P118,1)="D","",IF(H118="","",COUNTIF($T$6:T118,T118))))</f>
        <v/>
      </c>
      <c r="T118" s="14" t="str">
        <f t="shared" ca="1" si="20"/>
        <v/>
      </c>
      <c r="U118" s="15" t="str">
        <f t="shared" ca="1" si="26"/>
        <v/>
      </c>
      <c r="V118" s="14">
        <f t="shared" si="21"/>
        <v>113</v>
      </c>
      <c r="W118" s="14" t="str">
        <f t="shared" ca="1" si="27"/>
        <v/>
      </c>
      <c r="X118" s="14" t="str">
        <f>IF(Home!J118=0,"",Home!J118)</f>
        <v/>
      </c>
      <c r="Y118" s="16" t="str">
        <f t="shared" ca="1" si="32"/>
        <v/>
      </c>
      <c r="Z118" s="16" t="str">
        <f t="shared" ca="1" si="32"/>
        <v/>
      </c>
      <c r="AA118" s="16" t="str">
        <f t="shared" ca="1" si="32"/>
        <v/>
      </c>
      <c r="AB118" s="16" t="str">
        <f t="shared" ca="1" si="32"/>
        <v/>
      </c>
      <c r="AC118" s="16" t="str">
        <f t="shared" ca="1" si="22"/>
        <v/>
      </c>
      <c r="AD118" s="14" t="str">
        <f t="shared" ca="1" si="28"/>
        <v/>
      </c>
      <c r="AE118" s="17" t="str">
        <f t="shared" ca="1" si="29"/>
        <v/>
      </c>
      <c r="AF118" s="18" t="str">
        <f t="shared" ca="1" si="30"/>
        <v/>
      </c>
      <c r="AG118" s="12"/>
      <c r="AH118" s="19"/>
    </row>
    <row r="119" spans="1:34" s="10" customFormat="1" ht="15" customHeight="1" x14ac:dyDescent="0.2">
      <c r="A119" s="10">
        <f t="shared" si="18"/>
        <v>114</v>
      </c>
      <c r="B119" s="173" t="str">
        <f t="shared" ca="1" si="23"/>
        <v/>
      </c>
      <c r="C119" s="173"/>
      <c r="D119" s="173"/>
      <c r="E119" s="173"/>
      <c r="F119" s="173"/>
      <c r="G119" s="173"/>
      <c r="H119" s="177" t="str">
        <f t="shared" ca="1" si="24"/>
        <v/>
      </c>
      <c r="I119" s="177"/>
      <c r="J119" s="177"/>
      <c r="K119" s="177"/>
      <c r="L119" s="177"/>
      <c r="M119" s="177"/>
      <c r="N119" s="177"/>
      <c r="O119" s="177"/>
      <c r="P119" s="13">
        <f t="shared" si="19"/>
        <v>0</v>
      </c>
      <c r="Q119" s="8" t="str">
        <f t="shared" si="25"/>
        <v/>
      </c>
      <c r="R119" s="22">
        <v>114</v>
      </c>
      <c r="S119" s="14" t="str">
        <f ca="1">IF(LEFT(AG119,1)="G","",IF(LEFT(P119,1)="D","",IF(H119="","",COUNTIF($T$6:T119,T119))))</f>
        <v/>
      </c>
      <c r="T119" s="14" t="str">
        <f t="shared" ca="1" si="20"/>
        <v/>
      </c>
      <c r="U119" s="15" t="str">
        <f t="shared" ca="1" si="26"/>
        <v/>
      </c>
      <c r="V119" s="14">
        <f t="shared" si="21"/>
        <v>114</v>
      </c>
      <c r="W119" s="14" t="str">
        <f t="shared" ca="1" si="27"/>
        <v/>
      </c>
      <c r="X119" s="14" t="str">
        <f>IF(Home!J119=0,"",Home!J119)</f>
        <v/>
      </c>
      <c r="Y119" s="16" t="str">
        <f t="shared" ca="1" si="32"/>
        <v/>
      </c>
      <c r="Z119" s="16" t="str">
        <f t="shared" ca="1" si="32"/>
        <v/>
      </c>
      <c r="AA119" s="16" t="str">
        <f t="shared" ca="1" si="32"/>
        <v/>
      </c>
      <c r="AB119" s="16" t="str">
        <f t="shared" ca="1" si="32"/>
        <v/>
      </c>
      <c r="AC119" s="16" t="str">
        <f t="shared" ca="1" si="22"/>
        <v/>
      </c>
      <c r="AD119" s="14" t="str">
        <f t="shared" ca="1" si="28"/>
        <v/>
      </c>
      <c r="AE119" s="17" t="str">
        <f t="shared" ca="1" si="29"/>
        <v/>
      </c>
      <c r="AF119" s="18" t="str">
        <f t="shared" ca="1" si="30"/>
        <v/>
      </c>
      <c r="AG119" s="12"/>
      <c r="AH119" s="19"/>
    </row>
    <row r="120" spans="1:34" s="10" customFormat="1" ht="15" customHeight="1" x14ac:dyDescent="0.2">
      <c r="A120" s="10">
        <f t="shared" si="18"/>
        <v>115</v>
      </c>
      <c r="B120" s="173" t="str">
        <f t="shared" ca="1" si="23"/>
        <v/>
      </c>
      <c r="C120" s="173"/>
      <c r="D120" s="173"/>
      <c r="E120" s="173"/>
      <c r="F120" s="173"/>
      <c r="G120" s="173"/>
      <c r="H120" s="177" t="str">
        <f t="shared" ca="1" si="24"/>
        <v/>
      </c>
      <c r="I120" s="177"/>
      <c r="J120" s="177"/>
      <c r="K120" s="177"/>
      <c r="L120" s="177"/>
      <c r="M120" s="177"/>
      <c r="N120" s="177"/>
      <c r="O120" s="177"/>
      <c r="P120" s="13">
        <f t="shared" si="19"/>
        <v>0</v>
      </c>
      <c r="Q120" s="8" t="str">
        <f t="shared" si="25"/>
        <v/>
      </c>
      <c r="R120" s="22">
        <v>115</v>
      </c>
      <c r="S120" s="14" t="str">
        <f ca="1">IF(LEFT(AG120,1)="G","",IF(LEFT(P120,1)="D","",IF(H120="","",COUNTIF($T$6:T120,T120))))</f>
        <v/>
      </c>
      <c r="T120" s="14" t="str">
        <f t="shared" ca="1" si="20"/>
        <v/>
      </c>
      <c r="U120" s="15" t="str">
        <f t="shared" ca="1" si="26"/>
        <v/>
      </c>
      <c r="V120" s="14">
        <f t="shared" si="21"/>
        <v>115</v>
      </c>
      <c r="W120" s="14" t="str">
        <f t="shared" ca="1" si="27"/>
        <v/>
      </c>
      <c r="X120" s="14" t="str">
        <f>IF(Home!J120=0,"",Home!J120)</f>
        <v/>
      </c>
      <c r="Y120" s="16" t="str">
        <f t="shared" ca="1" si="32"/>
        <v/>
      </c>
      <c r="Z120" s="16" t="str">
        <f t="shared" ca="1" si="32"/>
        <v/>
      </c>
      <c r="AA120" s="16" t="str">
        <f t="shared" ca="1" si="32"/>
        <v/>
      </c>
      <c r="AB120" s="16" t="str">
        <f t="shared" ca="1" si="32"/>
        <v/>
      </c>
      <c r="AC120" s="16" t="str">
        <f t="shared" ca="1" si="22"/>
        <v/>
      </c>
      <c r="AD120" s="14" t="str">
        <f t="shared" ca="1" si="28"/>
        <v/>
      </c>
      <c r="AE120" s="17" t="str">
        <f t="shared" ca="1" si="29"/>
        <v/>
      </c>
      <c r="AF120" s="18" t="str">
        <f t="shared" ca="1" si="30"/>
        <v/>
      </c>
      <c r="AG120" s="12"/>
      <c r="AH120" s="19"/>
    </row>
    <row r="121" spans="1:34" s="10" customFormat="1" ht="15" customHeight="1" x14ac:dyDescent="0.2">
      <c r="A121" s="10">
        <f t="shared" si="18"/>
        <v>116</v>
      </c>
      <c r="B121" s="173" t="str">
        <f t="shared" ca="1" si="23"/>
        <v/>
      </c>
      <c r="C121" s="173"/>
      <c r="D121" s="173"/>
      <c r="E121" s="173"/>
      <c r="F121" s="173"/>
      <c r="G121" s="173"/>
      <c r="H121" s="177" t="str">
        <f t="shared" ca="1" si="24"/>
        <v/>
      </c>
      <c r="I121" s="177"/>
      <c r="J121" s="177"/>
      <c r="K121" s="177"/>
      <c r="L121" s="177"/>
      <c r="M121" s="177"/>
      <c r="N121" s="177"/>
      <c r="O121" s="177"/>
      <c r="P121" s="13">
        <f t="shared" si="19"/>
        <v>0</v>
      </c>
      <c r="Q121" s="8" t="str">
        <f t="shared" si="25"/>
        <v/>
      </c>
      <c r="R121" s="22">
        <v>116</v>
      </c>
      <c r="S121" s="14" t="str">
        <f ca="1">IF(LEFT(AG121,1)="G","",IF(LEFT(P121,1)="D","",IF(H121="","",COUNTIF($T$6:T121,T121))))</f>
        <v/>
      </c>
      <c r="T121" s="14" t="str">
        <f t="shared" ca="1" si="20"/>
        <v/>
      </c>
      <c r="U121" s="15" t="str">
        <f t="shared" ca="1" si="26"/>
        <v/>
      </c>
      <c r="V121" s="14">
        <f t="shared" si="21"/>
        <v>116</v>
      </c>
      <c r="W121" s="14" t="str">
        <f t="shared" ca="1" si="27"/>
        <v/>
      </c>
      <c r="X121" s="14" t="str">
        <f>IF(Home!J121=0,"",Home!J121)</f>
        <v/>
      </c>
      <c r="Y121" s="16" t="str">
        <f t="shared" ca="1" si="32"/>
        <v/>
      </c>
      <c r="Z121" s="16" t="str">
        <f t="shared" ca="1" si="32"/>
        <v/>
      </c>
      <c r="AA121" s="16" t="str">
        <f t="shared" ca="1" si="32"/>
        <v/>
      </c>
      <c r="AB121" s="16" t="str">
        <f t="shared" ca="1" si="32"/>
        <v/>
      </c>
      <c r="AC121" s="16" t="str">
        <f t="shared" ca="1" si="22"/>
        <v/>
      </c>
      <c r="AD121" s="14" t="str">
        <f t="shared" ca="1" si="28"/>
        <v/>
      </c>
      <c r="AE121" s="17" t="str">
        <f t="shared" ca="1" si="29"/>
        <v/>
      </c>
      <c r="AF121" s="18" t="str">
        <f t="shared" ca="1" si="30"/>
        <v/>
      </c>
      <c r="AG121" s="12"/>
      <c r="AH121" s="19"/>
    </row>
    <row r="122" spans="1:34" s="10" customFormat="1" ht="15" customHeight="1" x14ac:dyDescent="0.2">
      <c r="A122" s="10">
        <f t="shared" si="18"/>
        <v>117</v>
      </c>
      <c r="B122" s="173" t="str">
        <f t="shared" ca="1" si="23"/>
        <v/>
      </c>
      <c r="C122" s="173"/>
      <c r="D122" s="173"/>
      <c r="E122" s="173"/>
      <c r="F122" s="173"/>
      <c r="G122" s="173"/>
      <c r="H122" s="177" t="str">
        <f t="shared" ca="1" si="24"/>
        <v/>
      </c>
      <c r="I122" s="177"/>
      <c r="J122" s="177"/>
      <c r="K122" s="177"/>
      <c r="L122" s="177"/>
      <c r="M122" s="177"/>
      <c r="N122" s="177"/>
      <c r="O122" s="177"/>
      <c r="P122" s="13">
        <f t="shared" si="19"/>
        <v>0</v>
      </c>
      <c r="Q122" s="8" t="str">
        <f t="shared" si="25"/>
        <v/>
      </c>
      <c r="R122" s="22">
        <v>117</v>
      </c>
      <c r="S122" s="14" t="str">
        <f ca="1">IF(LEFT(AG122,1)="G","",IF(LEFT(P122,1)="D","",IF(H122="","",COUNTIF($T$6:T122,T122))))</f>
        <v/>
      </c>
      <c r="T122" s="14" t="str">
        <f t="shared" ca="1" si="20"/>
        <v/>
      </c>
      <c r="U122" s="15" t="str">
        <f t="shared" ca="1" si="26"/>
        <v/>
      </c>
      <c r="V122" s="14">
        <f t="shared" si="21"/>
        <v>117</v>
      </c>
      <c r="W122" s="14" t="str">
        <f t="shared" ca="1" si="27"/>
        <v/>
      </c>
      <c r="X122" s="14" t="str">
        <f>IF(Home!J122=0,"",Home!J122)</f>
        <v/>
      </c>
      <c r="Y122" s="16" t="str">
        <f t="shared" ca="1" si="32"/>
        <v/>
      </c>
      <c r="Z122" s="16" t="str">
        <f t="shared" ca="1" si="32"/>
        <v/>
      </c>
      <c r="AA122" s="16" t="str">
        <f t="shared" ca="1" si="32"/>
        <v/>
      </c>
      <c r="AB122" s="16" t="str">
        <f t="shared" ca="1" si="32"/>
        <v/>
      </c>
      <c r="AC122" s="16" t="str">
        <f t="shared" ca="1" si="22"/>
        <v/>
      </c>
      <c r="AD122" s="14" t="str">
        <f t="shared" ca="1" si="28"/>
        <v/>
      </c>
      <c r="AE122" s="17" t="str">
        <f t="shared" ca="1" si="29"/>
        <v/>
      </c>
      <c r="AF122" s="18" t="str">
        <f t="shared" ca="1" si="30"/>
        <v/>
      </c>
      <c r="AG122" s="12"/>
      <c r="AH122" s="19"/>
    </row>
    <row r="123" spans="1:34" s="10" customFormat="1" ht="15" customHeight="1" x14ac:dyDescent="0.2">
      <c r="A123" s="10">
        <f t="shared" si="18"/>
        <v>118</v>
      </c>
      <c r="B123" s="173" t="str">
        <f t="shared" ca="1" si="23"/>
        <v/>
      </c>
      <c r="C123" s="173"/>
      <c r="D123" s="173"/>
      <c r="E123" s="173"/>
      <c r="F123" s="173"/>
      <c r="G123" s="173"/>
      <c r="H123" s="177" t="str">
        <f t="shared" ca="1" si="24"/>
        <v/>
      </c>
      <c r="I123" s="177"/>
      <c r="J123" s="177"/>
      <c r="K123" s="177"/>
      <c r="L123" s="177"/>
      <c r="M123" s="177"/>
      <c r="N123" s="177"/>
      <c r="O123" s="177"/>
      <c r="P123" s="13">
        <f t="shared" si="19"/>
        <v>0</v>
      </c>
      <c r="Q123" s="8" t="str">
        <f t="shared" si="25"/>
        <v/>
      </c>
      <c r="R123" s="22">
        <v>118</v>
      </c>
      <c r="S123" s="14" t="str">
        <f ca="1">IF(LEFT(AG123,1)="G","",IF(LEFT(P123,1)="D","",IF(H123="","",COUNTIF($T$6:T123,T123))))</f>
        <v/>
      </c>
      <c r="T123" s="14" t="str">
        <f t="shared" ca="1" si="20"/>
        <v/>
      </c>
      <c r="U123" s="15" t="str">
        <f t="shared" ca="1" si="26"/>
        <v/>
      </c>
      <c r="V123" s="14">
        <f t="shared" si="21"/>
        <v>118</v>
      </c>
      <c r="W123" s="14" t="str">
        <f t="shared" ca="1" si="27"/>
        <v/>
      </c>
      <c r="X123" s="14" t="str">
        <f>IF(Home!J123=0,"",Home!J123)</f>
        <v/>
      </c>
      <c r="Y123" s="16" t="str">
        <f t="shared" ca="1" si="32"/>
        <v/>
      </c>
      <c r="Z123" s="16" t="str">
        <f t="shared" ca="1" si="32"/>
        <v/>
      </c>
      <c r="AA123" s="16" t="str">
        <f t="shared" ca="1" si="32"/>
        <v/>
      </c>
      <c r="AB123" s="16" t="str">
        <f t="shared" ca="1" si="32"/>
        <v/>
      </c>
      <c r="AC123" s="16" t="str">
        <f t="shared" ca="1" si="22"/>
        <v/>
      </c>
      <c r="AD123" s="14" t="str">
        <f t="shared" ca="1" si="28"/>
        <v/>
      </c>
      <c r="AE123" s="17" t="str">
        <f t="shared" ca="1" si="29"/>
        <v/>
      </c>
      <c r="AF123" s="18" t="str">
        <f t="shared" ca="1" si="30"/>
        <v/>
      </c>
      <c r="AG123" s="12"/>
      <c r="AH123" s="19"/>
    </row>
    <row r="124" spans="1:34" s="10" customFormat="1" ht="15" customHeight="1" x14ac:dyDescent="0.2">
      <c r="A124" s="10">
        <f t="shared" si="18"/>
        <v>119</v>
      </c>
      <c r="B124" s="173" t="str">
        <f t="shared" ca="1" si="23"/>
        <v/>
      </c>
      <c r="C124" s="173"/>
      <c r="D124" s="173"/>
      <c r="E124" s="173"/>
      <c r="F124" s="173"/>
      <c r="G124" s="173"/>
      <c r="H124" s="177" t="str">
        <f t="shared" ca="1" si="24"/>
        <v/>
      </c>
      <c r="I124" s="177"/>
      <c r="J124" s="177"/>
      <c r="K124" s="177"/>
      <c r="L124" s="177"/>
      <c r="M124" s="177"/>
      <c r="N124" s="177"/>
      <c r="O124" s="177"/>
      <c r="P124" s="13">
        <f t="shared" si="19"/>
        <v>0</v>
      </c>
      <c r="Q124" s="8" t="str">
        <f t="shared" si="25"/>
        <v/>
      </c>
      <c r="R124" s="22">
        <v>119</v>
      </c>
      <c r="S124" s="14" t="str">
        <f ca="1">IF(LEFT(AG124,1)="G","",IF(LEFT(P124,1)="D","",IF(H124="","",COUNTIF($T$6:T124,T124))))</f>
        <v/>
      </c>
      <c r="T124" s="14" t="str">
        <f t="shared" ca="1" si="20"/>
        <v/>
      </c>
      <c r="U124" s="15" t="str">
        <f t="shared" ca="1" si="26"/>
        <v/>
      </c>
      <c r="V124" s="14">
        <f t="shared" si="21"/>
        <v>119</v>
      </c>
      <c r="W124" s="14" t="str">
        <f t="shared" ca="1" si="27"/>
        <v/>
      </c>
      <c r="X124" s="14" t="str">
        <f>IF(Home!J124=0,"",Home!J124)</f>
        <v/>
      </c>
      <c r="Y124" s="16" t="str">
        <f t="shared" ca="1" si="32"/>
        <v/>
      </c>
      <c r="Z124" s="16" t="str">
        <f t="shared" ca="1" si="32"/>
        <v/>
      </c>
      <c r="AA124" s="16" t="str">
        <f t="shared" ca="1" si="32"/>
        <v/>
      </c>
      <c r="AB124" s="16" t="str">
        <f t="shared" ca="1" si="32"/>
        <v/>
      </c>
      <c r="AC124" s="16" t="str">
        <f t="shared" ca="1" si="22"/>
        <v/>
      </c>
      <c r="AD124" s="14" t="str">
        <f t="shared" ca="1" si="28"/>
        <v/>
      </c>
      <c r="AE124" s="17" t="str">
        <f t="shared" ca="1" si="29"/>
        <v/>
      </c>
      <c r="AF124" s="18" t="str">
        <f t="shared" ca="1" si="30"/>
        <v/>
      </c>
      <c r="AG124" s="12"/>
      <c r="AH124" s="19"/>
    </row>
    <row r="125" spans="1:34" s="10" customFormat="1" ht="15" customHeight="1" x14ac:dyDescent="0.2">
      <c r="A125" s="10">
        <f t="shared" si="18"/>
        <v>120</v>
      </c>
      <c r="B125" s="173" t="str">
        <f t="shared" ca="1" si="23"/>
        <v/>
      </c>
      <c r="C125" s="173"/>
      <c r="D125" s="173"/>
      <c r="E125" s="173"/>
      <c r="F125" s="173"/>
      <c r="G125" s="173"/>
      <c r="H125" s="177" t="str">
        <f t="shared" ca="1" si="24"/>
        <v/>
      </c>
      <c r="I125" s="177"/>
      <c r="J125" s="177"/>
      <c r="K125" s="177"/>
      <c r="L125" s="177"/>
      <c r="M125" s="177"/>
      <c r="N125" s="177"/>
      <c r="O125" s="177"/>
      <c r="P125" s="13">
        <f t="shared" si="19"/>
        <v>0</v>
      </c>
      <c r="Q125" s="8" t="str">
        <f t="shared" si="25"/>
        <v/>
      </c>
      <c r="R125" s="22">
        <v>120</v>
      </c>
      <c r="S125" s="14" t="str">
        <f ca="1">IF(LEFT(AG125,1)="G","",IF(LEFT(P125,1)="D","",IF(H125="","",COUNTIF($T$6:T125,T125))))</f>
        <v/>
      </c>
      <c r="T125" s="14" t="str">
        <f t="shared" ca="1" si="20"/>
        <v/>
      </c>
      <c r="U125" s="15" t="str">
        <f t="shared" ca="1" si="26"/>
        <v/>
      </c>
      <c r="V125" s="14">
        <f t="shared" si="21"/>
        <v>120</v>
      </c>
      <c r="W125" s="14" t="str">
        <f t="shared" ca="1" si="27"/>
        <v/>
      </c>
      <c r="X125" s="14" t="str">
        <f>IF(Home!J125=0,"",Home!J125)</f>
        <v/>
      </c>
      <c r="Y125" s="16" t="str">
        <f t="shared" ca="1" si="32"/>
        <v/>
      </c>
      <c r="Z125" s="16" t="str">
        <f t="shared" ca="1" si="32"/>
        <v/>
      </c>
      <c r="AA125" s="16" t="str">
        <f t="shared" ca="1" si="32"/>
        <v/>
      </c>
      <c r="AB125" s="16" t="str">
        <f t="shared" ca="1" si="32"/>
        <v/>
      </c>
      <c r="AC125" s="16" t="str">
        <f t="shared" ca="1" si="22"/>
        <v/>
      </c>
      <c r="AD125" s="14" t="str">
        <f t="shared" ca="1" si="28"/>
        <v/>
      </c>
      <c r="AE125" s="17" t="str">
        <f t="shared" ca="1" si="29"/>
        <v/>
      </c>
      <c r="AF125" s="18" t="str">
        <f t="shared" ca="1" si="30"/>
        <v/>
      </c>
      <c r="AG125" s="12"/>
      <c r="AH125" s="19"/>
    </row>
    <row r="126" spans="1:34" s="10" customFormat="1" ht="15" customHeight="1" x14ac:dyDescent="0.2">
      <c r="A126" s="10">
        <f t="shared" si="18"/>
        <v>121</v>
      </c>
      <c r="B126" s="173" t="str">
        <f t="shared" ca="1" si="23"/>
        <v/>
      </c>
      <c r="C126" s="173"/>
      <c r="D126" s="173"/>
      <c r="E126" s="173"/>
      <c r="F126" s="173"/>
      <c r="G126" s="173"/>
      <c r="H126" s="177" t="str">
        <f t="shared" ca="1" si="24"/>
        <v/>
      </c>
      <c r="I126" s="177"/>
      <c r="J126" s="177"/>
      <c r="K126" s="177"/>
      <c r="L126" s="177"/>
      <c r="M126" s="177"/>
      <c r="N126" s="177"/>
      <c r="O126" s="177"/>
      <c r="P126" s="13">
        <f t="shared" si="19"/>
        <v>0</v>
      </c>
      <c r="Q126" s="8" t="str">
        <f t="shared" si="25"/>
        <v/>
      </c>
      <c r="R126" s="22">
        <v>121</v>
      </c>
      <c r="S126" s="14" t="str">
        <f ca="1">IF(LEFT(AG126,1)="G","",IF(LEFT(P126,1)="D","",IF(H126="","",COUNTIF($T$6:T126,T126))))</f>
        <v/>
      </c>
      <c r="T126" s="14" t="str">
        <f t="shared" ca="1" si="20"/>
        <v/>
      </c>
      <c r="U126" s="15" t="str">
        <f t="shared" ca="1" si="26"/>
        <v/>
      </c>
      <c r="V126" s="14">
        <f t="shared" si="21"/>
        <v>121</v>
      </c>
      <c r="W126" s="14" t="str">
        <f t="shared" ca="1" si="27"/>
        <v/>
      </c>
      <c r="X126" s="14" t="str">
        <f>IF(Home!J126=0,"",Home!J126)</f>
        <v/>
      </c>
      <c r="Y126" s="16" t="str">
        <f t="shared" ref="Y126:AB145" ca="1" si="33">IFERROR(VLOOKUP(CONCATENATE($X126,Y$5),$U$6:$V$255,2,0),"")</f>
        <v/>
      </c>
      <c r="Z126" s="16" t="str">
        <f t="shared" ca="1" si="33"/>
        <v/>
      </c>
      <c r="AA126" s="16" t="str">
        <f t="shared" ca="1" si="33"/>
        <v/>
      </c>
      <c r="AB126" s="16" t="str">
        <f t="shared" ca="1" si="33"/>
        <v/>
      </c>
      <c r="AC126" s="16" t="str">
        <f t="shared" ca="1" si="22"/>
        <v/>
      </c>
      <c r="AD126" s="14" t="str">
        <f t="shared" ca="1" si="28"/>
        <v/>
      </c>
      <c r="AE126" s="17" t="str">
        <f t="shared" ca="1" si="29"/>
        <v/>
      </c>
      <c r="AF126" s="18" t="str">
        <f t="shared" ca="1" si="30"/>
        <v/>
      </c>
      <c r="AG126" s="12"/>
      <c r="AH126" s="19"/>
    </row>
    <row r="127" spans="1:34" s="10" customFormat="1" ht="15" customHeight="1" x14ac:dyDescent="0.2">
      <c r="A127" s="10">
        <f t="shared" si="18"/>
        <v>122</v>
      </c>
      <c r="B127" s="173" t="str">
        <f t="shared" ca="1" si="23"/>
        <v/>
      </c>
      <c r="C127" s="173"/>
      <c r="D127" s="173"/>
      <c r="E127" s="173"/>
      <c r="F127" s="173"/>
      <c r="G127" s="173"/>
      <c r="H127" s="177" t="str">
        <f t="shared" ca="1" si="24"/>
        <v/>
      </c>
      <c r="I127" s="177"/>
      <c r="J127" s="177"/>
      <c r="K127" s="177"/>
      <c r="L127" s="177"/>
      <c r="M127" s="177"/>
      <c r="N127" s="177"/>
      <c r="O127" s="177"/>
      <c r="P127" s="13">
        <f t="shared" si="19"/>
        <v>0</v>
      </c>
      <c r="Q127" s="8" t="str">
        <f t="shared" si="25"/>
        <v/>
      </c>
      <c r="R127" s="22">
        <v>122</v>
      </c>
      <c r="S127" s="14" t="str">
        <f ca="1">IF(LEFT(AG127,1)="G","",IF(LEFT(P127,1)="D","",IF(H127="","",COUNTIF($T$6:T127,T127))))</f>
        <v/>
      </c>
      <c r="T127" s="14" t="str">
        <f t="shared" ca="1" si="20"/>
        <v/>
      </c>
      <c r="U127" s="15" t="str">
        <f t="shared" ca="1" si="26"/>
        <v/>
      </c>
      <c r="V127" s="14">
        <f t="shared" si="21"/>
        <v>122</v>
      </c>
      <c r="W127" s="14" t="str">
        <f t="shared" ca="1" si="27"/>
        <v/>
      </c>
      <c r="X127" s="14" t="str">
        <f>IF(Home!J127=0,"",Home!J127)</f>
        <v/>
      </c>
      <c r="Y127" s="16" t="str">
        <f t="shared" ca="1" si="33"/>
        <v/>
      </c>
      <c r="Z127" s="16" t="str">
        <f t="shared" ca="1" si="33"/>
        <v/>
      </c>
      <c r="AA127" s="16" t="str">
        <f t="shared" ca="1" si="33"/>
        <v/>
      </c>
      <c r="AB127" s="16" t="str">
        <f t="shared" ca="1" si="33"/>
        <v/>
      </c>
      <c r="AC127" s="16" t="str">
        <f t="shared" ca="1" si="22"/>
        <v/>
      </c>
      <c r="AD127" s="14" t="str">
        <f t="shared" ca="1" si="28"/>
        <v/>
      </c>
      <c r="AE127" s="17" t="str">
        <f t="shared" ca="1" si="29"/>
        <v/>
      </c>
      <c r="AF127" s="18" t="str">
        <f t="shared" ca="1" si="30"/>
        <v/>
      </c>
      <c r="AG127" s="12"/>
      <c r="AH127" s="19"/>
    </row>
    <row r="128" spans="1:34" s="10" customFormat="1" ht="15" customHeight="1" x14ac:dyDescent="0.2">
      <c r="A128" s="10">
        <f t="shared" si="18"/>
        <v>123</v>
      </c>
      <c r="B128" s="173" t="str">
        <f t="shared" ca="1" si="23"/>
        <v/>
      </c>
      <c r="C128" s="173"/>
      <c r="D128" s="173"/>
      <c r="E128" s="173"/>
      <c r="F128" s="173"/>
      <c r="G128" s="173"/>
      <c r="H128" s="177" t="str">
        <f t="shared" ca="1" si="24"/>
        <v/>
      </c>
      <c r="I128" s="177"/>
      <c r="J128" s="177"/>
      <c r="K128" s="177"/>
      <c r="L128" s="177"/>
      <c r="M128" s="177"/>
      <c r="N128" s="177"/>
      <c r="O128" s="177"/>
      <c r="P128" s="13">
        <f t="shared" si="19"/>
        <v>0</v>
      </c>
      <c r="Q128" s="8" t="str">
        <f t="shared" si="25"/>
        <v/>
      </c>
      <c r="R128" s="22">
        <v>123</v>
      </c>
      <c r="S128" s="14" t="str">
        <f ca="1">IF(LEFT(AG128,1)="G","",IF(LEFT(P128,1)="D","",IF(H128="","",COUNTIF($T$6:T128,T128))))</f>
        <v/>
      </c>
      <c r="T128" s="14" t="str">
        <f t="shared" ca="1" si="20"/>
        <v/>
      </c>
      <c r="U128" s="15" t="str">
        <f t="shared" ca="1" si="26"/>
        <v/>
      </c>
      <c r="V128" s="14">
        <f t="shared" si="21"/>
        <v>123</v>
      </c>
      <c r="W128" s="14" t="str">
        <f t="shared" ca="1" si="27"/>
        <v/>
      </c>
      <c r="X128" s="14" t="str">
        <f>IF(Home!J128=0,"",Home!J128)</f>
        <v/>
      </c>
      <c r="Y128" s="16" t="str">
        <f t="shared" ca="1" si="33"/>
        <v/>
      </c>
      <c r="Z128" s="16" t="str">
        <f t="shared" ca="1" si="33"/>
        <v/>
      </c>
      <c r="AA128" s="16" t="str">
        <f t="shared" ca="1" si="33"/>
        <v/>
      </c>
      <c r="AB128" s="16" t="str">
        <f t="shared" ca="1" si="33"/>
        <v/>
      </c>
      <c r="AC128" s="16" t="str">
        <f t="shared" ca="1" si="22"/>
        <v/>
      </c>
      <c r="AD128" s="14" t="str">
        <f t="shared" ca="1" si="28"/>
        <v/>
      </c>
      <c r="AE128" s="17" t="str">
        <f t="shared" ca="1" si="29"/>
        <v/>
      </c>
      <c r="AF128" s="18" t="str">
        <f t="shared" ca="1" si="30"/>
        <v/>
      </c>
      <c r="AG128" s="12"/>
      <c r="AH128" s="19"/>
    </row>
    <row r="129" spans="1:34" s="10" customFormat="1" ht="15" customHeight="1" x14ac:dyDescent="0.2">
      <c r="A129" s="10">
        <f t="shared" si="18"/>
        <v>124</v>
      </c>
      <c r="B129" s="173" t="str">
        <f t="shared" ca="1" si="23"/>
        <v/>
      </c>
      <c r="C129" s="173"/>
      <c r="D129" s="173"/>
      <c r="E129" s="173"/>
      <c r="F129" s="173"/>
      <c r="G129" s="173"/>
      <c r="H129" s="177" t="str">
        <f t="shared" ca="1" si="24"/>
        <v/>
      </c>
      <c r="I129" s="177"/>
      <c r="J129" s="177"/>
      <c r="K129" s="177"/>
      <c r="L129" s="177"/>
      <c r="M129" s="177"/>
      <c r="N129" s="177"/>
      <c r="O129" s="177"/>
      <c r="P129" s="13">
        <f t="shared" si="19"/>
        <v>0</v>
      </c>
      <c r="Q129" s="8" t="str">
        <f t="shared" si="25"/>
        <v/>
      </c>
      <c r="R129" s="22">
        <v>124</v>
      </c>
      <c r="S129" s="14" t="str">
        <f ca="1">IF(LEFT(AG129,1)="G","",IF(LEFT(P129,1)="D","",IF(H129="","",COUNTIF($T$6:T129,T129))))</f>
        <v/>
      </c>
      <c r="T129" s="14" t="str">
        <f t="shared" ca="1" si="20"/>
        <v/>
      </c>
      <c r="U129" s="15" t="str">
        <f t="shared" ca="1" si="26"/>
        <v/>
      </c>
      <c r="V129" s="14">
        <f t="shared" si="21"/>
        <v>124</v>
      </c>
      <c r="W129" s="14" t="str">
        <f t="shared" ca="1" si="27"/>
        <v/>
      </c>
      <c r="X129" s="14" t="str">
        <f>IF(Home!J129=0,"",Home!J129)</f>
        <v/>
      </c>
      <c r="Y129" s="16" t="str">
        <f t="shared" ca="1" si="33"/>
        <v/>
      </c>
      <c r="Z129" s="16" t="str">
        <f t="shared" ca="1" si="33"/>
        <v/>
      </c>
      <c r="AA129" s="16" t="str">
        <f t="shared" ca="1" si="33"/>
        <v/>
      </c>
      <c r="AB129" s="16" t="str">
        <f t="shared" ca="1" si="33"/>
        <v/>
      </c>
      <c r="AC129" s="16" t="str">
        <f t="shared" ca="1" si="22"/>
        <v/>
      </c>
      <c r="AD129" s="14" t="str">
        <f t="shared" ca="1" si="28"/>
        <v/>
      </c>
      <c r="AE129" s="17" t="str">
        <f t="shared" ca="1" si="29"/>
        <v/>
      </c>
      <c r="AF129" s="18" t="str">
        <f t="shared" ca="1" si="30"/>
        <v/>
      </c>
      <c r="AG129" s="12"/>
      <c r="AH129" s="19"/>
    </row>
    <row r="130" spans="1:34" s="10" customFormat="1" ht="15" customHeight="1" x14ac:dyDescent="0.2">
      <c r="A130" s="10">
        <f t="shared" si="18"/>
        <v>125</v>
      </c>
      <c r="B130" s="173" t="str">
        <f t="shared" ca="1" si="23"/>
        <v/>
      </c>
      <c r="C130" s="173"/>
      <c r="D130" s="173"/>
      <c r="E130" s="173"/>
      <c r="F130" s="173"/>
      <c r="G130" s="173"/>
      <c r="H130" s="177" t="str">
        <f t="shared" ca="1" si="24"/>
        <v/>
      </c>
      <c r="I130" s="177"/>
      <c r="J130" s="177"/>
      <c r="K130" s="177"/>
      <c r="L130" s="177"/>
      <c r="M130" s="177"/>
      <c r="N130" s="177"/>
      <c r="O130" s="177"/>
      <c r="P130" s="13">
        <f t="shared" si="19"/>
        <v>0</v>
      </c>
      <c r="Q130" s="8" t="str">
        <f t="shared" si="25"/>
        <v/>
      </c>
      <c r="R130" s="22">
        <v>125</v>
      </c>
      <c r="S130" s="14" t="str">
        <f ca="1">IF(LEFT(AG130,1)="G","",IF(LEFT(P130,1)="D","",IF(H130="","",COUNTIF($T$6:T130,T130))))</f>
        <v/>
      </c>
      <c r="T130" s="14" t="str">
        <f t="shared" ca="1" si="20"/>
        <v/>
      </c>
      <c r="U130" s="15" t="str">
        <f t="shared" ca="1" si="26"/>
        <v/>
      </c>
      <c r="V130" s="14">
        <f t="shared" si="21"/>
        <v>125</v>
      </c>
      <c r="W130" s="14" t="str">
        <f t="shared" ca="1" si="27"/>
        <v/>
      </c>
      <c r="X130" s="14" t="str">
        <f>IF(Home!J130=0,"",Home!J130)</f>
        <v/>
      </c>
      <c r="Y130" s="16" t="str">
        <f t="shared" ca="1" si="33"/>
        <v/>
      </c>
      <c r="Z130" s="16" t="str">
        <f t="shared" ca="1" si="33"/>
        <v/>
      </c>
      <c r="AA130" s="16" t="str">
        <f t="shared" ca="1" si="33"/>
        <v/>
      </c>
      <c r="AB130" s="16" t="str">
        <f t="shared" ca="1" si="33"/>
        <v/>
      </c>
      <c r="AC130" s="16" t="str">
        <f t="shared" ca="1" si="22"/>
        <v/>
      </c>
      <c r="AD130" s="14" t="str">
        <f t="shared" ca="1" si="28"/>
        <v/>
      </c>
      <c r="AE130" s="17" t="str">
        <f t="shared" ca="1" si="29"/>
        <v/>
      </c>
      <c r="AF130" s="18" t="str">
        <f t="shared" ca="1" si="30"/>
        <v/>
      </c>
      <c r="AG130" s="12"/>
      <c r="AH130" s="19"/>
    </row>
    <row r="131" spans="1:34" s="10" customFormat="1" ht="15" customHeight="1" x14ac:dyDescent="0.2">
      <c r="A131" s="10">
        <f t="shared" si="18"/>
        <v>126</v>
      </c>
      <c r="B131" s="173" t="str">
        <f t="shared" ca="1" si="23"/>
        <v/>
      </c>
      <c r="C131" s="173"/>
      <c r="D131" s="173"/>
      <c r="E131" s="173"/>
      <c r="F131" s="173"/>
      <c r="G131" s="173"/>
      <c r="H131" s="177" t="str">
        <f t="shared" ca="1" si="24"/>
        <v/>
      </c>
      <c r="I131" s="177"/>
      <c r="J131" s="177"/>
      <c r="K131" s="177"/>
      <c r="L131" s="177"/>
      <c r="M131" s="177"/>
      <c r="N131" s="177"/>
      <c r="O131" s="177"/>
      <c r="P131" s="13">
        <f t="shared" si="19"/>
        <v>0</v>
      </c>
      <c r="Q131" s="8" t="str">
        <f t="shared" si="25"/>
        <v/>
      </c>
      <c r="R131" s="22">
        <v>126</v>
      </c>
      <c r="S131" s="14" t="str">
        <f ca="1">IF(LEFT(AG131,1)="G","",IF(LEFT(P131,1)="D","",IF(H131="","",COUNTIF($T$6:T131,T131))))</f>
        <v/>
      </c>
      <c r="T131" s="14" t="str">
        <f t="shared" ca="1" si="20"/>
        <v/>
      </c>
      <c r="U131" s="15" t="str">
        <f t="shared" ca="1" si="26"/>
        <v/>
      </c>
      <c r="V131" s="14">
        <f t="shared" si="21"/>
        <v>126</v>
      </c>
      <c r="W131" s="14" t="str">
        <f t="shared" ca="1" si="27"/>
        <v/>
      </c>
      <c r="X131" s="14" t="str">
        <f>IF(Home!J131=0,"",Home!J131)</f>
        <v/>
      </c>
      <c r="Y131" s="16" t="str">
        <f t="shared" ca="1" si="33"/>
        <v/>
      </c>
      <c r="Z131" s="16" t="str">
        <f t="shared" ca="1" si="33"/>
        <v/>
      </c>
      <c r="AA131" s="16" t="str">
        <f t="shared" ca="1" si="33"/>
        <v/>
      </c>
      <c r="AB131" s="16" t="str">
        <f t="shared" ca="1" si="33"/>
        <v/>
      </c>
      <c r="AC131" s="16" t="str">
        <f t="shared" ca="1" si="22"/>
        <v/>
      </c>
      <c r="AD131" s="14" t="str">
        <f t="shared" ca="1" si="28"/>
        <v/>
      </c>
      <c r="AE131" s="17" t="str">
        <f t="shared" ca="1" si="29"/>
        <v/>
      </c>
      <c r="AF131" s="18" t="str">
        <f t="shared" ca="1" si="30"/>
        <v/>
      </c>
      <c r="AG131" s="12"/>
      <c r="AH131" s="19"/>
    </row>
    <row r="132" spans="1:34" s="10" customFormat="1" ht="15" customHeight="1" x14ac:dyDescent="0.2">
      <c r="A132" s="10">
        <f t="shared" si="18"/>
        <v>127</v>
      </c>
      <c r="B132" s="173" t="str">
        <f t="shared" ca="1" si="23"/>
        <v/>
      </c>
      <c r="C132" s="173"/>
      <c r="D132" s="173"/>
      <c r="E132" s="173"/>
      <c r="F132" s="173"/>
      <c r="G132" s="173"/>
      <c r="H132" s="177" t="str">
        <f t="shared" ca="1" si="24"/>
        <v/>
      </c>
      <c r="I132" s="177"/>
      <c r="J132" s="177"/>
      <c r="K132" s="177"/>
      <c r="L132" s="177"/>
      <c r="M132" s="177"/>
      <c r="N132" s="177"/>
      <c r="O132" s="177"/>
      <c r="P132" s="13">
        <f t="shared" si="19"/>
        <v>0</v>
      </c>
      <c r="Q132" s="8" t="str">
        <f t="shared" si="25"/>
        <v/>
      </c>
      <c r="R132" s="22">
        <v>127</v>
      </c>
      <c r="S132" s="14" t="str">
        <f ca="1">IF(LEFT(AG132,1)="G","",IF(LEFT(P132,1)="D","",IF(H132="","",COUNTIF($T$6:T132,T132))))</f>
        <v/>
      </c>
      <c r="T132" s="14" t="str">
        <f t="shared" ca="1" si="20"/>
        <v/>
      </c>
      <c r="U132" s="15" t="str">
        <f t="shared" ca="1" si="26"/>
        <v/>
      </c>
      <c r="V132" s="14">
        <f t="shared" si="21"/>
        <v>127</v>
      </c>
      <c r="W132" s="14" t="str">
        <f t="shared" ca="1" si="27"/>
        <v/>
      </c>
      <c r="X132" s="14" t="str">
        <f>IF(Home!J132=0,"",Home!J132)</f>
        <v/>
      </c>
      <c r="Y132" s="16" t="str">
        <f t="shared" ca="1" si="33"/>
        <v/>
      </c>
      <c r="Z132" s="16" t="str">
        <f t="shared" ca="1" si="33"/>
        <v/>
      </c>
      <c r="AA132" s="16" t="str">
        <f t="shared" ca="1" si="33"/>
        <v/>
      </c>
      <c r="AB132" s="16" t="str">
        <f t="shared" ca="1" si="33"/>
        <v/>
      </c>
      <c r="AC132" s="16" t="str">
        <f t="shared" ca="1" si="22"/>
        <v/>
      </c>
      <c r="AD132" s="14" t="str">
        <f t="shared" ca="1" si="28"/>
        <v/>
      </c>
      <c r="AE132" s="17" t="str">
        <f t="shared" ca="1" si="29"/>
        <v/>
      </c>
      <c r="AF132" s="18" t="str">
        <f t="shared" ca="1" si="30"/>
        <v/>
      </c>
      <c r="AG132" s="12"/>
      <c r="AH132" s="19"/>
    </row>
    <row r="133" spans="1:34" s="10" customFormat="1" ht="15" customHeight="1" x14ac:dyDescent="0.2">
      <c r="A133" s="10">
        <f t="shared" si="18"/>
        <v>128</v>
      </c>
      <c r="B133" s="173" t="str">
        <f t="shared" ca="1" si="23"/>
        <v/>
      </c>
      <c r="C133" s="173"/>
      <c r="D133" s="173"/>
      <c r="E133" s="173"/>
      <c r="F133" s="173"/>
      <c r="G133" s="173"/>
      <c r="H133" s="177" t="str">
        <f t="shared" ca="1" si="24"/>
        <v/>
      </c>
      <c r="I133" s="177"/>
      <c r="J133" s="177"/>
      <c r="K133" s="177"/>
      <c r="L133" s="177"/>
      <c r="M133" s="177"/>
      <c r="N133" s="177"/>
      <c r="O133" s="177"/>
      <c r="P133" s="13">
        <f t="shared" si="19"/>
        <v>0</v>
      </c>
      <c r="Q133" s="8" t="str">
        <f t="shared" si="25"/>
        <v/>
      </c>
      <c r="R133" s="22">
        <v>128</v>
      </c>
      <c r="S133" s="14" t="str">
        <f ca="1">IF(LEFT(AG133,1)="G","",IF(LEFT(P133,1)="D","",IF(H133="","",COUNTIF($T$6:T133,T133))))</f>
        <v/>
      </c>
      <c r="T133" s="14" t="str">
        <f t="shared" ca="1" si="20"/>
        <v/>
      </c>
      <c r="U133" s="15" t="str">
        <f t="shared" ca="1" si="26"/>
        <v/>
      </c>
      <c r="V133" s="14">
        <f t="shared" si="21"/>
        <v>128</v>
      </c>
      <c r="W133" s="14" t="str">
        <f t="shared" ca="1" si="27"/>
        <v/>
      </c>
      <c r="X133" s="14" t="str">
        <f>IF(Home!J133=0,"",Home!J133)</f>
        <v/>
      </c>
      <c r="Y133" s="16" t="str">
        <f t="shared" ca="1" si="33"/>
        <v/>
      </c>
      <c r="Z133" s="16" t="str">
        <f t="shared" ca="1" si="33"/>
        <v/>
      </c>
      <c r="AA133" s="16" t="str">
        <f t="shared" ca="1" si="33"/>
        <v/>
      </c>
      <c r="AB133" s="16" t="str">
        <f t="shared" ca="1" si="33"/>
        <v/>
      </c>
      <c r="AC133" s="16" t="str">
        <f t="shared" ca="1" si="22"/>
        <v/>
      </c>
      <c r="AD133" s="14" t="str">
        <f t="shared" ca="1" si="28"/>
        <v/>
      </c>
      <c r="AE133" s="17" t="str">
        <f t="shared" ca="1" si="29"/>
        <v/>
      </c>
      <c r="AF133" s="18" t="str">
        <f t="shared" ca="1" si="30"/>
        <v/>
      </c>
      <c r="AG133" s="12"/>
      <c r="AH133" s="19"/>
    </row>
    <row r="134" spans="1:34" s="10" customFormat="1" ht="15" customHeight="1" x14ac:dyDescent="0.2">
      <c r="A134" s="10">
        <f t="shared" ref="A134:A197" si="34">IF(LEFT(P134,1)="D","",R134)</f>
        <v>129</v>
      </c>
      <c r="B134" s="173" t="str">
        <f t="shared" ca="1" si="23"/>
        <v/>
      </c>
      <c r="C134" s="173"/>
      <c r="D134" s="173"/>
      <c r="E134" s="173"/>
      <c r="F134" s="173"/>
      <c r="G134" s="173"/>
      <c r="H134" s="177" t="str">
        <f t="shared" ca="1" si="24"/>
        <v/>
      </c>
      <c r="I134" s="177"/>
      <c r="J134" s="177"/>
      <c r="K134" s="177"/>
      <c r="L134" s="177"/>
      <c r="M134" s="177"/>
      <c r="N134" s="177"/>
      <c r="O134" s="177"/>
      <c r="P134" s="13">
        <f t="shared" ref="P134:P197" si="35">IF(AH134="",0,IF(LEFT(AH134,1)="D",AH134,(INT(AH134)*60+(AH134-INT(AH134))*100)/86400))</f>
        <v>0</v>
      </c>
      <c r="Q134" s="8" t="str">
        <f t="shared" si="25"/>
        <v/>
      </c>
      <c r="R134" s="22">
        <v>129</v>
      </c>
      <c r="S134" s="14" t="str">
        <f ca="1">IF(LEFT(AG134,1)="G","",IF(LEFT(P134,1)="D","",IF(H134="","",COUNTIF($T$6:T134,T134))))</f>
        <v/>
      </c>
      <c r="T134" s="14" t="str">
        <f t="shared" ref="T134:T197" ca="1" si="36">IF(LEFT(AG134,1)="G","",IF(LEFT(P134,1)="D","",H134))</f>
        <v/>
      </c>
      <c r="U134" s="15" t="str">
        <f t="shared" ca="1" si="26"/>
        <v/>
      </c>
      <c r="V134" s="14">
        <f t="shared" ref="V134:V197" si="37">A134</f>
        <v>129</v>
      </c>
      <c r="W134" s="14" t="str">
        <f t="shared" ca="1" si="27"/>
        <v/>
      </c>
      <c r="X134" s="14" t="str">
        <f>IF(Home!J134=0,"",Home!J134)</f>
        <v/>
      </c>
      <c r="Y134" s="16" t="str">
        <f t="shared" ca="1" si="33"/>
        <v/>
      </c>
      <c r="Z134" s="16" t="str">
        <f t="shared" ca="1" si="33"/>
        <v/>
      </c>
      <c r="AA134" s="16" t="str">
        <f t="shared" ca="1" si="33"/>
        <v/>
      </c>
      <c r="AB134" s="16" t="str">
        <f t="shared" ca="1" si="33"/>
        <v/>
      </c>
      <c r="AC134" s="16" t="str">
        <f t="shared" ref="AC134:AC197" ca="1" si="38">IF(AB134="","",SUM(Y134:AB134))</f>
        <v/>
      </c>
      <c r="AD134" s="14" t="str">
        <f t="shared" ca="1" si="28"/>
        <v/>
      </c>
      <c r="AE134" s="17" t="str">
        <f t="shared" ca="1" si="29"/>
        <v/>
      </c>
      <c r="AF134" s="18" t="str">
        <f t="shared" ca="1" si="30"/>
        <v/>
      </c>
      <c r="AG134" s="12"/>
      <c r="AH134" s="19"/>
    </row>
    <row r="135" spans="1:34" s="10" customFormat="1" ht="15" customHeight="1" x14ac:dyDescent="0.2">
      <c r="A135" s="10">
        <f t="shared" si="34"/>
        <v>130</v>
      </c>
      <c r="B135" s="173" t="str">
        <f t="shared" ref="B135:B198" ca="1" si="39">IFERROR(VLOOKUP(AG135,INDIRECT($U$1),2,0),"")</f>
        <v/>
      </c>
      <c r="C135" s="173"/>
      <c r="D135" s="173"/>
      <c r="E135" s="173"/>
      <c r="F135" s="173"/>
      <c r="G135" s="173"/>
      <c r="H135" s="177" t="str">
        <f t="shared" ref="H135:H198" ca="1" si="40">IFERROR(VLOOKUP(AG135,INDIRECT($U$1),3,0),"")</f>
        <v/>
      </c>
      <c r="I135" s="177"/>
      <c r="J135" s="177"/>
      <c r="K135" s="177"/>
      <c r="L135" s="177"/>
      <c r="M135" s="177"/>
      <c r="N135" s="177"/>
      <c r="O135" s="177"/>
      <c r="P135" s="13">
        <f t="shared" si="35"/>
        <v>0</v>
      </c>
      <c r="Q135" s="8" t="str">
        <f t="shared" ref="Q135:Q198" si="41">IF(AG135="","",1)</f>
        <v/>
      </c>
      <c r="R135" s="22">
        <v>130</v>
      </c>
      <c r="S135" s="14" t="str">
        <f ca="1">IF(LEFT(AG135,1)="G","",IF(LEFT(P135,1)="D","",IF(H135="","",COUNTIF($T$6:T135,T135))))</f>
        <v/>
      </c>
      <c r="T135" s="14" t="str">
        <f t="shared" ca="1" si="36"/>
        <v/>
      </c>
      <c r="U135" s="15" t="str">
        <f t="shared" ref="U135:U198" ca="1" si="42">CONCATENATE(T135,S135)</f>
        <v/>
      </c>
      <c r="V135" s="14">
        <f t="shared" si="37"/>
        <v>130</v>
      </c>
      <c r="W135" s="14" t="str">
        <f t="shared" ref="W135:W198" ca="1" si="43">IF($AF135="","",RANK($AF135,$AF$6:$AF$255,1))</f>
        <v/>
      </c>
      <c r="X135" s="14" t="str">
        <f>IF(Home!J135=0,"",Home!J135)</f>
        <v/>
      </c>
      <c r="Y135" s="16" t="str">
        <f t="shared" ca="1" si="33"/>
        <v/>
      </c>
      <c r="Z135" s="16" t="str">
        <f t="shared" ca="1" si="33"/>
        <v/>
      </c>
      <c r="AA135" s="16" t="str">
        <f t="shared" ca="1" si="33"/>
        <v/>
      </c>
      <c r="AB135" s="16" t="str">
        <f t="shared" ca="1" si="33"/>
        <v/>
      </c>
      <c r="AC135" s="16" t="str">
        <f t="shared" ca="1" si="38"/>
        <v/>
      </c>
      <c r="AD135" s="14" t="str">
        <f t="shared" ref="AD135:AD198" ca="1" si="44">IF($AC135="","",RANK($AC135,$AC$6:$AC$255,1))</f>
        <v/>
      </c>
      <c r="AE135" s="17" t="str">
        <f t="shared" ref="AE135:AE198" ca="1" si="45">IF($Y135="","",RANK($Y135,$Y$6:$Y$255,1)/100)</f>
        <v/>
      </c>
      <c r="AF135" s="18" t="str">
        <f t="shared" ref="AF135:AF198" ca="1" si="46">IF(AD135="","",AD135+AE135)</f>
        <v/>
      </c>
      <c r="AG135" s="12"/>
      <c r="AH135" s="19"/>
    </row>
    <row r="136" spans="1:34" s="10" customFormat="1" ht="15" customHeight="1" x14ac:dyDescent="0.2">
      <c r="A136" s="10">
        <f t="shared" si="34"/>
        <v>131</v>
      </c>
      <c r="B136" s="173" t="str">
        <f t="shared" ca="1" si="39"/>
        <v/>
      </c>
      <c r="C136" s="173"/>
      <c r="D136" s="173"/>
      <c r="E136" s="173"/>
      <c r="F136" s="173"/>
      <c r="G136" s="173"/>
      <c r="H136" s="177" t="str">
        <f t="shared" ca="1" si="40"/>
        <v/>
      </c>
      <c r="I136" s="177"/>
      <c r="J136" s="177"/>
      <c r="K136" s="177"/>
      <c r="L136" s="177"/>
      <c r="M136" s="177"/>
      <c r="N136" s="177"/>
      <c r="O136" s="177"/>
      <c r="P136" s="13">
        <f t="shared" si="35"/>
        <v>0</v>
      </c>
      <c r="Q136" s="8" t="str">
        <f t="shared" si="41"/>
        <v/>
      </c>
      <c r="R136" s="22">
        <v>131</v>
      </c>
      <c r="S136" s="14" t="str">
        <f ca="1">IF(LEFT(AG136,1)="G","",IF(LEFT(P136,1)="D","",IF(H136="","",COUNTIF($T$6:T136,T136))))</f>
        <v/>
      </c>
      <c r="T136" s="14" t="str">
        <f t="shared" ca="1" si="36"/>
        <v/>
      </c>
      <c r="U136" s="15" t="str">
        <f t="shared" ca="1" si="42"/>
        <v/>
      </c>
      <c r="V136" s="14">
        <f t="shared" si="37"/>
        <v>131</v>
      </c>
      <c r="W136" s="14" t="str">
        <f t="shared" ca="1" si="43"/>
        <v/>
      </c>
      <c r="X136" s="14" t="str">
        <f>IF(Home!J136=0,"",Home!J136)</f>
        <v/>
      </c>
      <c r="Y136" s="16" t="str">
        <f t="shared" ca="1" si="33"/>
        <v/>
      </c>
      <c r="Z136" s="16" t="str">
        <f t="shared" ca="1" si="33"/>
        <v/>
      </c>
      <c r="AA136" s="16" t="str">
        <f t="shared" ca="1" si="33"/>
        <v/>
      </c>
      <c r="AB136" s="16" t="str">
        <f t="shared" ca="1" si="33"/>
        <v/>
      </c>
      <c r="AC136" s="16" t="str">
        <f t="shared" ca="1" si="38"/>
        <v/>
      </c>
      <c r="AD136" s="14" t="str">
        <f t="shared" ca="1" si="44"/>
        <v/>
      </c>
      <c r="AE136" s="17" t="str">
        <f t="shared" ca="1" si="45"/>
        <v/>
      </c>
      <c r="AF136" s="18" t="str">
        <f t="shared" ca="1" si="46"/>
        <v/>
      </c>
      <c r="AG136" s="12"/>
      <c r="AH136" s="19"/>
    </row>
    <row r="137" spans="1:34" s="10" customFormat="1" ht="15" customHeight="1" x14ac:dyDescent="0.2">
      <c r="A137" s="10">
        <f t="shared" si="34"/>
        <v>132</v>
      </c>
      <c r="B137" s="173" t="str">
        <f t="shared" ca="1" si="39"/>
        <v/>
      </c>
      <c r="C137" s="173"/>
      <c r="D137" s="173"/>
      <c r="E137" s="173"/>
      <c r="F137" s="173"/>
      <c r="G137" s="173"/>
      <c r="H137" s="177" t="str">
        <f t="shared" ca="1" si="40"/>
        <v/>
      </c>
      <c r="I137" s="177"/>
      <c r="J137" s="177"/>
      <c r="K137" s="177"/>
      <c r="L137" s="177"/>
      <c r="M137" s="177"/>
      <c r="N137" s="177"/>
      <c r="O137" s="177"/>
      <c r="P137" s="13">
        <f t="shared" si="35"/>
        <v>0</v>
      </c>
      <c r="Q137" s="8" t="str">
        <f t="shared" si="41"/>
        <v/>
      </c>
      <c r="R137" s="22">
        <v>132</v>
      </c>
      <c r="S137" s="14" t="str">
        <f ca="1">IF(LEFT(AG137,1)="G","",IF(LEFT(P137,1)="D","",IF(H137="","",COUNTIF($T$6:T137,T137))))</f>
        <v/>
      </c>
      <c r="T137" s="14" t="str">
        <f t="shared" ca="1" si="36"/>
        <v/>
      </c>
      <c r="U137" s="15" t="str">
        <f t="shared" ca="1" si="42"/>
        <v/>
      </c>
      <c r="V137" s="14">
        <f t="shared" si="37"/>
        <v>132</v>
      </c>
      <c r="W137" s="14" t="str">
        <f t="shared" ca="1" si="43"/>
        <v/>
      </c>
      <c r="X137" s="14" t="str">
        <f>IF(Home!J137=0,"",Home!J137)</f>
        <v/>
      </c>
      <c r="Y137" s="16" t="str">
        <f t="shared" ca="1" si="33"/>
        <v/>
      </c>
      <c r="Z137" s="16" t="str">
        <f t="shared" ca="1" si="33"/>
        <v/>
      </c>
      <c r="AA137" s="16" t="str">
        <f t="shared" ca="1" si="33"/>
        <v/>
      </c>
      <c r="AB137" s="16" t="str">
        <f t="shared" ca="1" si="33"/>
        <v/>
      </c>
      <c r="AC137" s="16" t="str">
        <f t="shared" ca="1" si="38"/>
        <v/>
      </c>
      <c r="AD137" s="14" t="str">
        <f t="shared" ca="1" si="44"/>
        <v/>
      </c>
      <c r="AE137" s="17" t="str">
        <f t="shared" ca="1" si="45"/>
        <v/>
      </c>
      <c r="AF137" s="18" t="str">
        <f t="shared" ca="1" si="46"/>
        <v/>
      </c>
      <c r="AG137" s="12"/>
      <c r="AH137" s="19"/>
    </row>
    <row r="138" spans="1:34" s="10" customFormat="1" ht="15" customHeight="1" x14ac:dyDescent="0.2">
      <c r="A138" s="10">
        <f t="shared" si="34"/>
        <v>133</v>
      </c>
      <c r="B138" s="173" t="str">
        <f t="shared" ca="1" si="39"/>
        <v/>
      </c>
      <c r="C138" s="173"/>
      <c r="D138" s="173"/>
      <c r="E138" s="173"/>
      <c r="F138" s="173"/>
      <c r="G138" s="173"/>
      <c r="H138" s="177" t="str">
        <f t="shared" ca="1" si="40"/>
        <v/>
      </c>
      <c r="I138" s="177"/>
      <c r="J138" s="177"/>
      <c r="K138" s="177"/>
      <c r="L138" s="177"/>
      <c r="M138" s="177"/>
      <c r="N138" s="177"/>
      <c r="O138" s="177"/>
      <c r="P138" s="13">
        <f t="shared" si="35"/>
        <v>0</v>
      </c>
      <c r="Q138" s="8" t="str">
        <f t="shared" si="41"/>
        <v/>
      </c>
      <c r="R138" s="22">
        <v>133</v>
      </c>
      <c r="S138" s="14" t="str">
        <f ca="1">IF(LEFT(AG138,1)="G","",IF(LEFT(P138,1)="D","",IF(H138="","",COUNTIF($T$6:T138,T138))))</f>
        <v/>
      </c>
      <c r="T138" s="14" t="str">
        <f t="shared" ca="1" si="36"/>
        <v/>
      </c>
      <c r="U138" s="15" t="str">
        <f t="shared" ca="1" si="42"/>
        <v/>
      </c>
      <c r="V138" s="14">
        <f t="shared" si="37"/>
        <v>133</v>
      </c>
      <c r="W138" s="14" t="str">
        <f t="shared" ca="1" si="43"/>
        <v/>
      </c>
      <c r="X138" s="14" t="str">
        <f>IF(Home!J138=0,"",Home!J138)</f>
        <v/>
      </c>
      <c r="Y138" s="16" t="str">
        <f t="shared" ca="1" si="33"/>
        <v/>
      </c>
      <c r="Z138" s="16" t="str">
        <f t="shared" ca="1" si="33"/>
        <v/>
      </c>
      <c r="AA138" s="16" t="str">
        <f t="shared" ca="1" si="33"/>
        <v/>
      </c>
      <c r="AB138" s="16" t="str">
        <f t="shared" ca="1" si="33"/>
        <v/>
      </c>
      <c r="AC138" s="16" t="str">
        <f t="shared" ca="1" si="38"/>
        <v/>
      </c>
      <c r="AD138" s="14" t="str">
        <f t="shared" ca="1" si="44"/>
        <v/>
      </c>
      <c r="AE138" s="17" t="str">
        <f t="shared" ca="1" si="45"/>
        <v/>
      </c>
      <c r="AF138" s="18" t="str">
        <f t="shared" ca="1" si="46"/>
        <v/>
      </c>
      <c r="AG138" s="12"/>
      <c r="AH138" s="19"/>
    </row>
    <row r="139" spans="1:34" s="10" customFormat="1" ht="15" customHeight="1" x14ac:dyDescent="0.2">
      <c r="A139" s="10">
        <f t="shared" si="34"/>
        <v>134</v>
      </c>
      <c r="B139" s="173" t="str">
        <f t="shared" ca="1" si="39"/>
        <v/>
      </c>
      <c r="C139" s="173"/>
      <c r="D139" s="173"/>
      <c r="E139" s="173"/>
      <c r="F139" s="173"/>
      <c r="G139" s="173"/>
      <c r="H139" s="177" t="str">
        <f t="shared" ca="1" si="40"/>
        <v/>
      </c>
      <c r="I139" s="177"/>
      <c r="J139" s="177"/>
      <c r="K139" s="177"/>
      <c r="L139" s="177"/>
      <c r="M139" s="177"/>
      <c r="N139" s="177"/>
      <c r="O139" s="177"/>
      <c r="P139" s="13">
        <f t="shared" si="35"/>
        <v>0</v>
      </c>
      <c r="Q139" s="8" t="str">
        <f t="shared" si="41"/>
        <v/>
      </c>
      <c r="R139" s="22">
        <v>134</v>
      </c>
      <c r="S139" s="14" t="str">
        <f ca="1">IF(LEFT(AG139,1)="G","",IF(LEFT(P139,1)="D","",IF(H139="","",COUNTIF($T$6:T139,T139))))</f>
        <v/>
      </c>
      <c r="T139" s="14" t="str">
        <f t="shared" ca="1" si="36"/>
        <v/>
      </c>
      <c r="U139" s="15" t="str">
        <f t="shared" ca="1" si="42"/>
        <v/>
      </c>
      <c r="V139" s="14">
        <f t="shared" si="37"/>
        <v>134</v>
      </c>
      <c r="W139" s="14" t="str">
        <f t="shared" ca="1" si="43"/>
        <v/>
      </c>
      <c r="X139" s="14" t="str">
        <f>IF(Home!J139=0,"",Home!J139)</f>
        <v/>
      </c>
      <c r="Y139" s="16" t="str">
        <f t="shared" ca="1" si="33"/>
        <v/>
      </c>
      <c r="Z139" s="16" t="str">
        <f t="shared" ca="1" si="33"/>
        <v/>
      </c>
      <c r="AA139" s="16" t="str">
        <f t="shared" ca="1" si="33"/>
        <v/>
      </c>
      <c r="AB139" s="16" t="str">
        <f t="shared" ca="1" si="33"/>
        <v/>
      </c>
      <c r="AC139" s="16" t="str">
        <f t="shared" ca="1" si="38"/>
        <v/>
      </c>
      <c r="AD139" s="14" t="str">
        <f t="shared" ca="1" si="44"/>
        <v/>
      </c>
      <c r="AE139" s="17" t="str">
        <f t="shared" ca="1" si="45"/>
        <v/>
      </c>
      <c r="AF139" s="18" t="str">
        <f t="shared" ca="1" si="46"/>
        <v/>
      </c>
      <c r="AG139" s="12"/>
      <c r="AH139" s="19"/>
    </row>
    <row r="140" spans="1:34" s="10" customFormat="1" ht="15" customHeight="1" x14ac:dyDescent="0.2">
      <c r="A140" s="10">
        <f t="shared" si="34"/>
        <v>135</v>
      </c>
      <c r="B140" s="173" t="str">
        <f t="shared" ca="1" si="39"/>
        <v/>
      </c>
      <c r="C140" s="173"/>
      <c r="D140" s="173"/>
      <c r="E140" s="173"/>
      <c r="F140" s="173"/>
      <c r="G140" s="173"/>
      <c r="H140" s="177" t="str">
        <f t="shared" ca="1" si="40"/>
        <v/>
      </c>
      <c r="I140" s="177"/>
      <c r="J140" s="177"/>
      <c r="K140" s="177"/>
      <c r="L140" s="177"/>
      <c r="M140" s="177"/>
      <c r="N140" s="177"/>
      <c r="O140" s="177"/>
      <c r="P140" s="13">
        <f t="shared" si="35"/>
        <v>0</v>
      </c>
      <c r="Q140" s="8" t="str">
        <f t="shared" si="41"/>
        <v/>
      </c>
      <c r="R140" s="22">
        <v>135</v>
      </c>
      <c r="S140" s="14" t="str">
        <f ca="1">IF(LEFT(AG140,1)="G","",IF(LEFT(P140,1)="D","",IF(H140="","",COUNTIF($T$6:T140,T140))))</f>
        <v/>
      </c>
      <c r="T140" s="14" t="str">
        <f t="shared" ca="1" si="36"/>
        <v/>
      </c>
      <c r="U140" s="15" t="str">
        <f t="shared" ca="1" si="42"/>
        <v/>
      </c>
      <c r="V140" s="14">
        <f t="shared" si="37"/>
        <v>135</v>
      </c>
      <c r="W140" s="14" t="str">
        <f t="shared" ca="1" si="43"/>
        <v/>
      </c>
      <c r="X140" s="14" t="str">
        <f>IF(Home!J140=0,"",Home!J140)</f>
        <v/>
      </c>
      <c r="Y140" s="16" t="str">
        <f t="shared" ca="1" si="33"/>
        <v/>
      </c>
      <c r="Z140" s="16" t="str">
        <f t="shared" ca="1" si="33"/>
        <v/>
      </c>
      <c r="AA140" s="16" t="str">
        <f t="shared" ca="1" si="33"/>
        <v/>
      </c>
      <c r="AB140" s="16" t="str">
        <f t="shared" ca="1" si="33"/>
        <v/>
      </c>
      <c r="AC140" s="16" t="str">
        <f t="shared" ca="1" si="38"/>
        <v/>
      </c>
      <c r="AD140" s="14" t="str">
        <f t="shared" ca="1" si="44"/>
        <v/>
      </c>
      <c r="AE140" s="17" t="str">
        <f t="shared" ca="1" si="45"/>
        <v/>
      </c>
      <c r="AF140" s="18" t="str">
        <f t="shared" ca="1" si="46"/>
        <v/>
      </c>
      <c r="AG140" s="12"/>
      <c r="AH140" s="19"/>
    </row>
    <row r="141" spans="1:34" s="10" customFormat="1" ht="15" customHeight="1" x14ac:dyDescent="0.2">
      <c r="A141" s="10">
        <f t="shared" si="34"/>
        <v>136</v>
      </c>
      <c r="B141" s="173" t="str">
        <f t="shared" ca="1" si="39"/>
        <v/>
      </c>
      <c r="C141" s="173"/>
      <c r="D141" s="173"/>
      <c r="E141" s="173"/>
      <c r="F141" s="173"/>
      <c r="G141" s="173"/>
      <c r="H141" s="177" t="str">
        <f t="shared" ca="1" si="40"/>
        <v/>
      </c>
      <c r="I141" s="177"/>
      <c r="J141" s="177"/>
      <c r="K141" s="177"/>
      <c r="L141" s="177"/>
      <c r="M141" s="177"/>
      <c r="N141" s="177"/>
      <c r="O141" s="177"/>
      <c r="P141" s="13">
        <f t="shared" si="35"/>
        <v>0</v>
      </c>
      <c r="Q141" s="8" t="str">
        <f t="shared" si="41"/>
        <v/>
      </c>
      <c r="R141" s="22">
        <v>136</v>
      </c>
      <c r="S141" s="14" t="str">
        <f ca="1">IF(LEFT(AG141,1)="G","",IF(LEFT(P141,1)="D","",IF(H141="","",COUNTIF($T$6:T141,T141))))</f>
        <v/>
      </c>
      <c r="T141" s="14" t="str">
        <f t="shared" ca="1" si="36"/>
        <v/>
      </c>
      <c r="U141" s="15" t="str">
        <f t="shared" ca="1" si="42"/>
        <v/>
      </c>
      <c r="V141" s="14">
        <f t="shared" si="37"/>
        <v>136</v>
      </c>
      <c r="W141" s="14" t="str">
        <f t="shared" ca="1" si="43"/>
        <v/>
      </c>
      <c r="X141" s="14" t="str">
        <f>IF(Home!J141=0,"",Home!J141)</f>
        <v/>
      </c>
      <c r="Y141" s="16" t="str">
        <f t="shared" ca="1" si="33"/>
        <v/>
      </c>
      <c r="Z141" s="16" t="str">
        <f t="shared" ca="1" si="33"/>
        <v/>
      </c>
      <c r="AA141" s="16" t="str">
        <f t="shared" ca="1" si="33"/>
        <v/>
      </c>
      <c r="AB141" s="16" t="str">
        <f t="shared" ca="1" si="33"/>
        <v/>
      </c>
      <c r="AC141" s="16" t="str">
        <f t="shared" ca="1" si="38"/>
        <v/>
      </c>
      <c r="AD141" s="14" t="str">
        <f t="shared" ca="1" si="44"/>
        <v/>
      </c>
      <c r="AE141" s="17" t="str">
        <f t="shared" ca="1" si="45"/>
        <v/>
      </c>
      <c r="AF141" s="18" t="str">
        <f t="shared" ca="1" si="46"/>
        <v/>
      </c>
      <c r="AG141" s="12"/>
      <c r="AH141" s="19"/>
    </row>
    <row r="142" spans="1:34" s="10" customFormat="1" ht="15" customHeight="1" x14ac:dyDescent="0.2">
      <c r="A142" s="10">
        <f t="shared" si="34"/>
        <v>137</v>
      </c>
      <c r="B142" s="173" t="str">
        <f t="shared" ca="1" si="39"/>
        <v/>
      </c>
      <c r="C142" s="173"/>
      <c r="D142" s="173"/>
      <c r="E142" s="173"/>
      <c r="F142" s="173"/>
      <c r="G142" s="173"/>
      <c r="H142" s="177" t="str">
        <f t="shared" ca="1" si="40"/>
        <v/>
      </c>
      <c r="I142" s="177"/>
      <c r="J142" s="177"/>
      <c r="K142" s="177"/>
      <c r="L142" s="177"/>
      <c r="M142" s="177"/>
      <c r="N142" s="177"/>
      <c r="O142" s="177"/>
      <c r="P142" s="13">
        <f t="shared" si="35"/>
        <v>0</v>
      </c>
      <c r="Q142" s="8" t="str">
        <f t="shared" si="41"/>
        <v/>
      </c>
      <c r="R142" s="22">
        <v>137</v>
      </c>
      <c r="S142" s="14" t="str">
        <f ca="1">IF(LEFT(AG142,1)="G","",IF(LEFT(P142,1)="D","",IF(H142="","",COUNTIF($T$6:T142,T142))))</f>
        <v/>
      </c>
      <c r="T142" s="14" t="str">
        <f t="shared" ca="1" si="36"/>
        <v/>
      </c>
      <c r="U142" s="15" t="str">
        <f t="shared" ca="1" si="42"/>
        <v/>
      </c>
      <c r="V142" s="14">
        <f t="shared" si="37"/>
        <v>137</v>
      </c>
      <c r="W142" s="14" t="str">
        <f t="shared" ca="1" si="43"/>
        <v/>
      </c>
      <c r="X142" s="14" t="str">
        <f>IF(Home!J142=0,"",Home!J142)</f>
        <v/>
      </c>
      <c r="Y142" s="16" t="str">
        <f t="shared" ca="1" si="33"/>
        <v/>
      </c>
      <c r="Z142" s="16" t="str">
        <f t="shared" ca="1" si="33"/>
        <v/>
      </c>
      <c r="AA142" s="16" t="str">
        <f t="shared" ca="1" si="33"/>
        <v/>
      </c>
      <c r="AB142" s="16" t="str">
        <f t="shared" ca="1" si="33"/>
        <v/>
      </c>
      <c r="AC142" s="16" t="str">
        <f t="shared" ca="1" si="38"/>
        <v/>
      </c>
      <c r="AD142" s="14" t="str">
        <f t="shared" ca="1" si="44"/>
        <v/>
      </c>
      <c r="AE142" s="17" t="str">
        <f t="shared" ca="1" si="45"/>
        <v/>
      </c>
      <c r="AF142" s="18" t="str">
        <f t="shared" ca="1" si="46"/>
        <v/>
      </c>
      <c r="AG142" s="12"/>
      <c r="AH142" s="19"/>
    </row>
    <row r="143" spans="1:34" s="10" customFormat="1" ht="15" customHeight="1" x14ac:dyDescent="0.2">
      <c r="A143" s="10">
        <f t="shared" si="34"/>
        <v>138</v>
      </c>
      <c r="B143" s="173" t="str">
        <f t="shared" ca="1" si="39"/>
        <v/>
      </c>
      <c r="C143" s="173"/>
      <c r="D143" s="173"/>
      <c r="E143" s="173"/>
      <c r="F143" s="173"/>
      <c r="G143" s="173"/>
      <c r="H143" s="177" t="str">
        <f t="shared" ca="1" si="40"/>
        <v/>
      </c>
      <c r="I143" s="177"/>
      <c r="J143" s="177"/>
      <c r="K143" s="177"/>
      <c r="L143" s="177"/>
      <c r="M143" s="177"/>
      <c r="N143" s="177"/>
      <c r="O143" s="177"/>
      <c r="P143" s="13">
        <f t="shared" si="35"/>
        <v>0</v>
      </c>
      <c r="Q143" s="8" t="str">
        <f t="shared" si="41"/>
        <v/>
      </c>
      <c r="R143" s="22">
        <v>138</v>
      </c>
      <c r="S143" s="14" t="str">
        <f ca="1">IF(LEFT(AG143,1)="G","",IF(LEFT(P143,1)="D","",IF(H143="","",COUNTIF($T$6:T143,T143))))</f>
        <v/>
      </c>
      <c r="T143" s="14" t="str">
        <f t="shared" ca="1" si="36"/>
        <v/>
      </c>
      <c r="U143" s="15" t="str">
        <f t="shared" ca="1" si="42"/>
        <v/>
      </c>
      <c r="V143" s="14">
        <f t="shared" si="37"/>
        <v>138</v>
      </c>
      <c r="W143" s="14" t="str">
        <f t="shared" ca="1" si="43"/>
        <v/>
      </c>
      <c r="X143" s="14" t="str">
        <f>IF(Home!J143=0,"",Home!J143)</f>
        <v/>
      </c>
      <c r="Y143" s="16" t="str">
        <f t="shared" ca="1" si="33"/>
        <v/>
      </c>
      <c r="Z143" s="16" t="str">
        <f t="shared" ca="1" si="33"/>
        <v/>
      </c>
      <c r="AA143" s="16" t="str">
        <f t="shared" ca="1" si="33"/>
        <v/>
      </c>
      <c r="AB143" s="16" t="str">
        <f t="shared" ca="1" si="33"/>
        <v/>
      </c>
      <c r="AC143" s="16" t="str">
        <f t="shared" ca="1" si="38"/>
        <v/>
      </c>
      <c r="AD143" s="14" t="str">
        <f t="shared" ca="1" si="44"/>
        <v/>
      </c>
      <c r="AE143" s="17" t="str">
        <f t="shared" ca="1" si="45"/>
        <v/>
      </c>
      <c r="AF143" s="18" t="str">
        <f t="shared" ca="1" si="46"/>
        <v/>
      </c>
      <c r="AG143" s="12"/>
      <c r="AH143" s="19"/>
    </row>
    <row r="144" spans="1:34" s="10" customFormat="1" ht="15" customHeight="1" x14ac:dyDescent="0.2">
      <c r="A144" s="10">
        <f t="shared" si="34"/>
        <v>139</v>
      </c>
      <c r="B144" s="173" t="str">
        <f t="shared" ca="1" si="39"/>
        <v/>
      </c>
      <c r="C144" s="173"/>
      <c r="D144" s="173"/>
      <c r="E144" s="173"/>
      <c r="F144" s="173"/>
      <c r="G144" s="173"/>
      <c r="H144" s="177" t="str">
        <f t="shared" ca="1" si="40"/>
        <v/>
      </c>
      <c r="I144" s="177"/>
      <c r="J144" s="177"/>
      <c r="K144" s="177"/>
      <c r="L144" s="177"/>
      <c r="M144" s="177"/>
      <c r="N144" s="177"/>
      <c r="O144" s="177"/>
      <c r="P144" s="13">
        <f t="shared" si="35"/>
        <v>0</v>
      </c>
      <c r="Q144" s="8" t="str">
        <f t="shared" si="41"/>
        <v/>
      </c>
      <c r="R144" s="22">
        <v>139</v>
      </c>
      <c r="S144" s="14" t="str">
        <f ca="1">IF(LEFT(AG144,1)="G","",IF(LEFT(P144,1)="D","",IF(H144="","",COUNTIF($T$6:T144,T144))))</f>
        <v/>
      </c>
      <c r="T144" s="14" t="str">
        <f t="shared" ca="1" si="36"/>
        <v/>
      </c>
      <c r="U144" s="15" t="str">
        <f t="shared" ca="1" si="42"/>
        <v/>
      </c>
      <c r="V144" s="14">
        <f t="shared" si="37"/>
        <v>139</v>
      </c>
      <c r="W144" s="14" t="str">
        <f t="shared" ca="1" si="43"/>
        <v/>
      </c>
      <c r="X144" s="14" t="str">
        <f>IF(Home!J144=0,"",Home!J144)</f>
        <v/>
      </c>
      <c r="Y144" s="16" t="str">
        <f t="shared" ca="1" si="33"/>
        <v/>
      </c>
      <c r="Z144" s="16" t="str">
        <f t="shared" ca="1" si="33"/>
        <v/>
      </c>
      <c r="AA144" s="16" t="str">
        <f t="shared" ca="1" si="33"/>
        <v/>
      </c>
      <c r="AB144" s="16" t="str">
        <f t="shared" ca="1" si="33"/>
        <v/>
      </c>
      <c r="AC144" s="16" t="str">
        <f t="shared" ca="1" si="38"/>
        <v/>
      </c>
      <c r="AD144" s="14" t="str">
        <f t="shared" ca="1" si="44"/>
        <v/>
      </c>
      <c r="AE144" s="17" t="str">
        <f t="shared" ca="1" si="45"/>
        <v/>
      </c>
      <c r="AF144" s="18" t="str">
        <f t="shared" ca="1" si="46"/>
        <v/>
      </c>
      <c r="AG144" s="12"/>
      <c r="AH144" s="19"/>
    </row>
    <row r="145" spans="1:34" s="10" customFormat="1" ht="15" customHeight="1" x14ac:dyDescent="0.2">
      <c r="A145" s="10">
        <f t="shared" si="34"/>
        <v>140</v>
      </c>
      <c r="B145" s="173" t="str">
        <f t="shared" ca="1" si="39"/>
        <v/>
      </c>
      <c r="C145" s="173"/>
      <c r="D145" s="173"/>
      <c r="E145" s="173"/>
      <c r="F145" s="173"/>
      <c r="G145" s="173"/>
      <c r="H145" s="177" t="str">
        <f t="shared" ca="1" si="40"/>
        <v/>
      </c>
      <c r="I145" s="177"/>
      <c r="J145" s="177"/>
      <c r="K145" s="177"/>
      <c r="L145" s="177"/>
      <c r="M145" s="177"/>
      <c r="N145" s="177"/>
      <c r="O145" s="177"/>
      <c r="P145" s="13">
        <f t="shared" si="35"/>
        <v>0</v>
      </c>
      <c r="Q145" s="8" t="str">
        <f t="shared" si="41"/>
        <v/>
      </c>
      <c r="R145" s="22">
        <v>140</v>
      </c>
      <c r="S145" s="14" t="str">
        <f ca="1">IF(LEFT(AG145,1)="G","",IF(LEFT(P145,1)="D","",IF(H145="","",COUNTIF($T$6:T145,T145))))</f>
        <v/>
      </c>
      <c r="T145" s="14" t="str">
        <f t="shared" ca="1" si="36"/>
        <v/>
      </c>
      <c r="U145" s="15" t="str">
        <f t="shared" ca="1" si="42"/>
        <v/>
      </c>
      <c r="V145" s="14">
        <f t="shared" si="37"/>
        <v>140</v>
      </c>
      <c r="W145" s="14" t="str">
        <f t="shared" ca="1" si="43"/>
        <v/>
      </c>
      <c r="X145" s="14" t="str">
        <f>IF(Home!J145=0,"",Home!J145)</f>
        <v/>
      </c>
      <c r="Y145" s="16" t="str">
        <f t="shared" ca="1" si="33"/>
        <v/>
      </c>
      <c r="Z145" s="16" t="str">
        <f t="shared" ca="1" si="33"/>
        <v/>
      </c>
      <c r="AA145" s="16" t="str">
        <f t="shared" ca="1" si="33"/>
        <v/>
      </c>
      <c r="AB145" s="16" t="str">
        <f t="shared" ca="1" si="33"/>
        <v/>
      </c>
      <c r="AC145" s="16" t="str">
        <f t="shared" ca="1" si="38"/>
        <v/>
      </c>
      <c r="AD145" s="14" t="str">
        <f t="shared" ca="1" si="44"/>
        <v/>
      </c>
      <c r="AE145" s="17" t="str">
        <f t="shared" ca="1" si="45"/>
        <v/>
      </c>
      <c r="AF145" s="18" t="str">
        <f t="shared" ca="1" si="46"/>
        <v/>
      </c>
      <c r="AG145" s="12"/>
      <c r="AH145" s="19"/>
    </row>
    <row r="146" spans="1:34" s="10" customFormat="1" ht="15" customHeight="1" x14ac:dyDescent="0.2">
      <c r="A146" s="10">
        <f t="shared" si="34"/>
        <v>141</v>
      </c>
      <c r="B146" s="173" t="str">
        <f t="shared" ca="1" si="39"/>
        <v/>
      </c>
      <c r="C146" s="173"/>
      <c r="D146" s="173"/>
      <c r="E146" s="173"/>
      <c r="F146" s="173"/>
      <c r="G146" s="173"/>
      <c r="H146" s="177" t="str">
        <f t="shared" ca="1" si="40"/>
        <v/>
      </c>
      <c r="I146" s="177"/>
      <c r="J146" s="177"/>
      <c r="K146" s="177"/>
      <c r="L146" s="177"/>
      <c r="M146" s="177"/>
      <c r="N146" s="177"/>
      <c r="O146" s="177"/>
      <c r="P146" s="13">
        <f t="shared" si="35"/>
        <v>0</v>
      </c>
      <c r="Q146" s="8" t="str">
        <f t="shared" si="41"/>
        <v/>
      </c>
      <c r="R146" s="22">
        <v>141</v>
      </c>
      <c r="S146" s="14" t="str">
        <f ca="1">IF(LEFT(AG146,1)="G","",IF(LEFT(P146,1)="D","",IF(H146="","",COUNTIF($T$6:T146,T146))))</f>
        <v/>
      </c>
      <c r="T146" s="14" t="str">
        <f t="shared" ca="1" si="36"/>
        <v/>
      </c>
      <c r="U146" s="15" t="str">
        <f t="shared" ca="1" si="42"/>
        <v/>
      </c>
      <c r="V146" s="14">
        <f t="shared" si="37"/>
        <v>141</v>
      </c>
      <c r="W146" s="14" t="str">
        <f t="shared" ca="1" si="43"/>
        <v/>
      </c>
      <c r="X146" s="14" t="str">
        <f>IF(Home!J146=0,"",Home!J146)</f>
        <v/>
      </c>
      <c r="Y146" s="16" t="str">
        <f t="shared" ref="Y146:AB165" ca="1" si="47">IFERROR(VLOOKUP(CONCATENATE($X146,Y$5),$U$6:$V$255,2,0),"")</f>
        <v/>
      </c>
      <c r="Z146" s="16" t="str">
        <f t="shared" ca="1" si="47"/>
        <v/>
      </c>
      <c r="AA146" s="16" t="str">
        <f t="shared" ca="1" si="47"/>
        <v/>
      </c>
      <c r="AB146" s="16" t="str">
        <f t="shared" ca="1" si="47"/>
        <v/>
      </c>
      <c r="AC146" s="16" t="str">
        <f t="shared" ca="1" si="38"/>
        <v/>
      </c>
      <c r="AD146" s="14" t="str">
        <f t="shared" ca="1" si="44"/>
        <v/>
      </c>
      <c r="AE146" s="17" t="str">
        <f t="shared" ca="1" si="45"/>
        <v/>
      </c>
      <c r="AF146" s="18" t="str">
        <f t="shared" ca="1" si="46"/>
        <v/>
      </c>
      <c r="AG146" s="12"/>
      <c r="AH146" s="19"/>
    </row>
    <row r="147" spans="1:34" s="10" customFormat="1" ht="15" customHeight="1" x14ac:dyDescent="0.2">
      <c r="A147" s="10">
        <f t="shared" si="34"/>
        <v>142</v>
      </c>
      <c r="B147" s="173" t="str">
        <f t="shared" ca="1" si="39"/>
        <v/>
      </c>
      <c r="C147" s="173"/>
      <c r="D147" s="173"/>
      <c r="E147" s="173"/>
      <c r="F147" s="173"/>
      <c r="G147" s="173"/>
      <c r="H147" s="177" t="str">
        <f t="shared" ca="1" si="40"/>
        <v/>
      </c>
      <c r="I147" s="177"/>
      <c r="J147" s="177"/>
      <c r="K147" s="177"/>
      <c r="L147" s="177"/>
      <c r="M147" s="177"/>
      <c r="N147" s="177"/>
      <c r="O147" s="177"/>
      <c r="P147" s="13">
        <f t="shared" si="35"/>
        <v>0</v>
      </c>
      <c r="Q147" s="8" t="str">
        <f t="shared" si="41"/>
        <v/>
      </c>
      <c r="R147" s="22">
        <v>142</v>
      </c>
      <c r="S147" s="14" t="str">
        <f ca="1">IF(LEFT(AG147,1)="G","",IF(LEFT(P147,1)="D","",IF(H147="","",COUNTIF($T$6:T147,T147))))</f>
        <v/>
      </c>
      <c r="T147" s="14" t="str">
        <f t="shared" ca="1" si="36"/>
        <v/>
      </c>
      <c r="U147" s="15" t="str">
        <f t="shared" ca="1" si="42"/>
        <v/>
      </c>
      <c r="V147" s="14">
        <f t="shared" si="37"/>
        <v>142</v>
      </c>
      <c r="W147" s="14" t="str">
        <f t="shared" ca="1" si="43"/>
        <v/>
      </c>
      <c r="X147" s="14" t="str">
        <f>IF(Home!J147=0,"",Home!J147)</f>
        <v/>
      </c>
      <c r="Y147" s="16" t="str">
        <f t="shared" ca="1" si="47"/>
        <v/>
      </c>
      <c r="Z147" s="16" t="str">
        <f t="shared" ca="1" si="47"/>
        <v/>
      </c>
      <c r="AA147" s="16" t="str">
        <f t="shared" ca="1" si="47"/>
        <v/>
      </c>
      <c r="AB147" s="16" t="str">
        <f t="shared" ca="1" si="47"/>
        <v/>
      </c>
      <c r="AC147" s="16" t="str">
        <f t="shared" ca="1" si="38"/>
        <v/>
      </c>
      <c r="AD147" s="14" t="str">
        <f t="shared" ca="1" si="44"/>
        <v/>
      </c>
      <c r="AE147" s="17" t="str">
        <f t="shared" ca="1" si="45"/>
        <v/>
      </c>
      <c r="AF147" s="18" t="str">
        <f t="shared" ca="1" si="46"/>
        <v/>
      </c>
      <c r="AG147" s="12"/>
      <c r="AH147" s="19"/>
    </row>
    <row r="148" spans="1:34" s="10" customFormat="1" ht="15" customHeight="1" x14ac:dyDescent="0.2">
      <c r="A148" s="10">
        <f t="shared" si="34"/>
        <v>143</v>
      </c>
      <c r="B148" s="173" t="str">
        <f t="shared" ca="1" si="39"/>
        <v/>
      </c>
      <c r="C148" s="173"/>
      <c r="D148" s="173"/>
      <c r="E148" s="173"/>
      <c r="F148" s="173"/>
      <c r="G148" s="173"/>
      <c r="H148" s="177" t="str">
        <f t="shared" ca="1" si="40"/>
        <v/>
      </c>
      <c r="I148" s="177"/>
      <c r="J148" s="177"/>
      <c r="K148" s="177"/>
      <c r="L148" s="177"/>
      <c r="M148" s="177"/>
      <c r="N148" s="177"/>
      <c r="O148" s="177"/>
      <c r="P148" s="13">
        <f t="shared" si="35"/>
        <v>0</v>
      </c>
      <c r="Q148" s="8" t="str">
        <f t="shared" si="41"/>
        <v/>
      </c>
      <c r="R148" s="22">
        <v>143</v>
      </c>
      <c r="S148" s="14" t="str">
        <f ca="1">IF(LEFT(AG148,1)="G","",IF(LEFT(P148,1)="D","",IF(H148="","",COUNTIF($T$6:T148,T148))))</f>
        <v/>
      </c>
      <c r="T148" s="14" t="str">
        <f t="shared" ca="1" si="36"/>
        <v/>
      </c>
      <c r="U148" s="15" t="str">
        <f t="shared" ca="1" si="42"/>
        <v/>
      </c>
      <c r="V148" s="14">
        <f t="shared" si="37"/>
        <v>143</v>
      </c>
      <c r="W148" s="14" t="str">
        <f t="shared" ca="1" si="43"/>
        <v/>
      </c>
      <c r="X148" s="14" t="str">
        <f>IF(Home!J148=0,"",Home!J148)</f>
        <v/>
      </c>
      <c r="Y148" s="16" t="str">
        <f t="shared" ca="1" si="47"/>
        <v/>
      </c>
      <c r="Z148" s="16" t="str">
        <f t="shared" ca="1" si="47"/>
        <v/>
      </c>
      <c r="AA148" s="16" t="str">
        <f t="shared" ca="1" si="47"/>
        <v/>
      </c>
      <c r="AB148" s="16" t="str">
        <f t="shared" ca="1" si="47"/>
        <v/>
      </c>
      <c r="AC148" s="16" t="str">
        <f t="shared" ca="1" si="38"/>
        <v/>
      </c>
      <c r="AD148" s="14" t="str">
        <f t="shared" ca="1" si="44"/>
        <v/>
      </c>
      <c r="AE148" s="17" t="str">
        <f t="shared" ca="1" si="45"/>
        <v/>
      </c>
      <c r="AF148" s="18" t="str">
        <f t="shared" ca="1" si="46"/>
        <v/>
      </c>
      <c r="AG148" s="12"/>
      <c r="AH148" s="19"/>
    </row>
    <row r="149" spans="1:34" s="10" customFormat="1" ht="15" customHeight="1" x14ac:dyDescent="0.2">
      <c r="A149" s="10">
        <f t="shared" si="34"/>
        <v>144</v>
      </c>
      <c r="B149" s="173" t="str">
        <f t="shared" ca="1" si="39"/>
        <v/>
      </c>
      <c r="C149" s="173"/>
      <c r="D149" s="173"/>
      <c r="E149" s="173"/>
      <c r="F149" s="173"/>
      <c r="G149" s="173"/>
      <c r="H149" s="177" t="str">
        <f t="shared" ca="1" si="40"/>
        <v/>
      </c>
      <c r="I149" s="177"/>
      <c r="J149" s="177"/>
      <c r="K149" s="177"/>
      <c r="L149" s="177"/>
      <c r="M149" s="177"/>
      <c r="N149" s="177"/>
      <c r="O149" s="177"/>
      <c r="P149" s="13">
        <f t="shared" si="35"/>
        <v>0</v>
      </c>
      <c r="Q149" s="8" t="str">
        <f t="shared" si="41"/>
        <v/>
      </c>
      <c r="R149" s="22">
        <v>144</v>
      </c>
      <c r="S149" s="14" t="str">
        <f ca="1">IF(LEFT(AG149,1)="G","",IF(LEFT(P149,1)="D","",IF(H149="","",COUNTIF($T$6:T149,T149))))</f>
        <v/>
      </c>
      <c r="T149" s="14" t="str">
        <f t="shared" ca="1" si="36"/>
        <v/>
      </c>
      <c r="U149" s="15" t="str">
        <f t="shared" ca="1" si="42"/>
        <v/>
      </c>
      <c r="V149" s="14">
        <f t="shared" si="37"/>
        <v>144</v>
      </c>
      <c r="W149" s="14" t="str">
        <f t="shared" ca="1" si="43"/>
        <v/>
      </c>
      <c r="X149" s="14" t="str">
        <f>IF(Home!J149=0,"",Home!J149)</f>
        <v/>
      </c>
      <c r="Y149" s="16" t="str">
        <f t="shared" ca="1" si="47"/>
        <v/>
      </c>
      <c r="Z149" s="16" t="str">
        <f t="shared" ca="1" si="47"/>
        <v/>
      </c>
      <c r="AA149" s="16" t="str">
        <f t="shared" ca="1" si="47"/>
        <v/>
      </c>
      <c r="AB149" s="16" t="str">
        <f t="shared" ca="1" si="47"/>
        <v/>
      </c>
      <c r="AC149" s="16" t="str">
        <f t="shared" ca="1" si="38"/>
        <v/>
      </c>
      <c r="AD149" s="14" t="str">
        <f t="shared" ca="1" si="44"/>
        <v/>
      </c>
      <c r="AE149" s="17" t="str">
        <f t="shared" ca="1" si="45"/>
        <v/>
      </c>
      <c r="AF149" s="18" t="str">
        <f t="shared" ca="1" si="46"/>
        <v/>
      </c>
      <c r="AG149" s="12"/>
      <c r="AH149" s="19"/>
    </row>
    <row r="150" spans="1:34" s="10" customFormat="1" ht="15" customHeight="1" x14ac:dyDescent="0.2">
      <c r="A150" s="10">
        <f t="shared" si="34"/>
        <v>145</v>
      </c>
      <c r="B150" s="173" t="str">
        <f t="shared" ca="1" si="39"/>
        <v/>
      </c>
      <c r="C150" s="173"/>
      <c r="D150" s="173"/>
      <c r="E150" s="173"/>
      <c r="F150" s="173"/>
      <c r="G150" s="173"/>
      <c r="H150" s="177" t="str">
        <f t="shared" ca="1" si="40"/>
        <v/>
      </c>
      <c r="I150" s="177"/>
      <c r="J150" s="177"/>
      <c r="K150" s="177"/>
      <c r="L150" s="177"/>
      <c r="M150" s="177"/>
      <c r="N150" s="177"/>
      <c r="O150" s="177"/>
      <c r="P150" s="13">
        <f t="shared" si="35"/>
        <v>0</v>
      </c>
      <c r="Q150" s="8" t="str">
        <f t="shared" si="41"/>
        <v/>
      </c>
      <c r="R150" s="22">
        <v>145</v>
      </c>
      <c r="S150" s="14" t="str">
        <f ca="1">IF(LEFT(AG150,1)="G","",IF(LEFT(P150,1)="D","",IF(H150="","",COUNTIF($T$6:T150,T150))))</f>
        <v/>
      </c>
      <c r="T150" s="14" t="str">
        <f t="shared" ca="1" si="36"/>
        <v/>
      </c>
      <c r="U150" s="15" t="str">
        <f t="shared" ca="1" si="42"/>
        <v/>
      </c>
      <c r="V150" s="14">
        <f t="shared" si="37"/>
        <v>145</v>
      </c>
      <c r="W150" s="14" t="str">
        <f t="shared" ca="1" si="43"/>
        <v/>
      </c>
      <c r="X150" s="14" t="str">
        <f>IF(Home!J150=0,"",Home!J150)</f>
        <v/>
      </c>
      <c r="Y150" s="16" t="str">
        <f t="shared" ca="1" si="47"/>
        <v/>
      </c>
      <c r="Z150" s="16" t="str">
        <f t="shared" ca="1" si="47"/>
        <v/>
      </c>
      <c r="AA150" s="16" t="str">
        <f t="shared" ca="1" si="47"/>
        <v/>
      </c>
      <c r="AB150" s="16" t="str">
        <f t="shared" ca="1" si="47"/>
        <v/>
      </c>
      <c r="AC150" s="16" t="str">
        <f t="shared" ca="1" si="38"/>
        <v/>
      </c>
      <c r="AD150" s="14" t="str">
        <f t="shared" ca="1" si="44"/>
        <v/>
      </c>
      <c r="AE150" s="17" t="str">
        <f t="shared" ca="1" si="45"/>
        <v/>
      </c>
      <c r="AF150" s="18" t="str">
        <f t="shared" ca="1" si="46"/>
        <v/>
      </c>
      <c r="AG150" s="12"/>
      <c r="AH150" s="19"/>
    </row>
    <row r="151" spans="1:34" s="10" customFormat="1" ht="15" customHeight="1" x14ac:dyDescent="0.2">
      <c r="A151" s="10">
        <f t="shared" si="34"/>
        <v>146</v>
      </c>
      <c r="B151" s="173" t="str">
        <f t="shared" ca="1" si="39"/>
        <v/>
      </c>
      <c r="C151" s="173"/>
      <c r="D151" s="173"/>
      <c r="E151" s="173"/>
      <c r="F151" s="173"/>
      <c r="G151" s="173"/>
      <c r="H151" s="177" t="str">
        <f t="shared" ca="1" si="40"/>
        <v/>
      </c>
      <c r="I151" s="177"/>
      <c r="J151" s="177"/>
      <c r="K151" s="177"/>
      <c r="L151" s="177"/>
      <c r="M151" s="177"/>
      <c r="N151" s="177"/>
      <c r="O151" s="177"/>
      <c r="P151" s="13">
        <f t="shared" si="35"/>
        <v>0</v>
      </c>
      <c r="Q151" s="8" t="str">
        <f t="shared" si="41"/>
        <v/>
      </c>
      <c r="R151" s="22">
        <v>146</v>
      </c>
      <c r="S151" s="14" t="str">
        <f ca="1">IF(LEFT(AG151,1)="G","",IF(LEFT(P151,1)="D","",IF(H151="","",COUNTIF($T$6:T151,T151))))</f>
        <v/>
      </c>
      <c r="T151" s="14" t="str">
        <f t="shared" ca="1" si="36"/>
        <v/>
      </c>
      <c r="U151" s="15" t="str">
        <f t="shared" ca="1" si="42"/>
        <v/>
      </c>
      <c r="V151" s="14">
        <f t="shared" si="37"/>
        <v>146</v>
      </c>
      <c r="W151" s="14" t="str">
        <f t="shared" ca="1" si="43"/>
        <v/>
      </c>
      <c r="X151" s="14" t="str">
        <f>IF(Home!J151=0,"",Home!J151)</f>
        <v/>
      </c>
      <c r="Y151" s="16" t="str">
        <f t="shared" ca="1" si="47"/>
        <v/>
      </c>
      <c r="Z151" s="16" t="str">
        <f t="shared" ca="1" si="47"/>
        <v/>
      </c>
      <c r="AA151" s="16" t="str">
        <f t="shared" ca="1" si="47"/>
        <v/>
      </c>
      <c r="AB151" s="16" t="str">
        <f t="shared" ca="1" si="47"/>
        <v/>
      </c>
      <c r="AC151" s="16" t="str">
        <f t="shared" ca="1" si="38"/>
        <v/>
      </c>
      <c r="AD151" s="14" t="str">
        <f t="shared" ca="1" si="44"/>
        <v/>
      </c>
      <c r="AE151" s="17" t="str">
        <f t="shared" ca="1" si="45"/>
        <v/>
      </c>
      <c r="AF151" s="18" t="str">
        <f t="shared" ca="1" si="46"/>
        <v/>
      </c>
      <c r="AG151" s="12"/>
      <c r="AH151" s="19"/>
    </row>
    <row r="152" spans="1:34" s="10" customFormat="1" ht="15" customHeight="1" x14ac:dyDescent="0.2">
      <c r="A152" s="10">
        <f t="shared" si="34"/>
        <v>147</v>
      </c>
      <c r="B152" s="173" t="str">
        <f t="shared" ca="1" si="39"/>
        <v/>
      </c>
      <c r="C152" s="173"/>
      <c r="D152" s="173"/>
      <c r="E152" s="173"/>
      <c r="F152" s="173"/>
      <c r="G152" s="173"/>
      <c r="H152" s="177" t="str">
        <f t="shared" ca="1" si="40"/>
        <v/>
      </c>
      <c r="I152" s="177"/>
      <c r="J152" s="177"/>
      <c r="K152" s="177"/>
      <c r="L152" s="177"/>
      <c r="M152" s="177"/>
      <c r="N152" s="177"/>
      <c r="O152" s="177"/>
      <c r="P152" s="13">
        <f t="shared" si="35"/>
        <v>0</v>
      </c>
      <c r="Q152" s="8" t="str">
        <f t="shared" si="41"/>
        <v/>
      </c>
      <c r="R152" s="22">
        <v>147</v>
      </c>
      <c r="S152" s="14" t="str">
        <f ca="1">IF(LEFT(AG152,1)="G","",IF(LEFT(P152,1)="D","",IF(H152="","",COUNTIF($T$6:T152,T152))))</f>
        <v/>
      </c>
      <c r="T152" s="14" t="str">
        <f t="shared" ca="1" si="36"/>
        <v/>
      </c>
      <c r="U152" s="15" t="str">
        <f t="shared" ca="1" si="42"/>
        <v/>
      </c>
      <c r="V152" s="14">
        <f t="shared" si="37"/>
        <v>147</v>
      </c>
      <c r="W152" s="14" t="str">
        <f t="shared" ca="1" si="43"/>
        <v/>
      </c>
      <c r="X152" s="14" t="str">
        <f>IF(Home!J152=0,"",Home!J152)</f>
        <v/>
      </c>
      <c r="Y152" s="16" t="str">
        <f t="shared" ca="1" si="47"/>
        <v/>
      </c>
      <c r="Z152" s="16" t="str">
        <f t="shared" ca="1" si="47"/>
        <v/>
      </c>
      <c r="AA152" s="16" t="str">
        <f t="shared" ca="1" si="47"/>
        <v/>
      </c>
      <c r="AB152" s="16" t="str">
        <f t="shared" ca="1" si="47"/>
        <v/>
      </c>
      <c r="AC152" s="16" t="str">
        <f t="shared" ca="1" si="38"/>
        <v/>
      </c>
      <c r="AD152" s="14" t="str">
        <f t="shared" ca="1" si="44"/>
        <v/>
      </c>
      <c r="AE152" s="17" t="str">
        <f t="shared" ca="1" si="45"/>
        <v/>
      </c>
      <c r="AF152" s="18" t="str">
        <f t="shared" ca="1" si="46"/>
        <v/>
      </c>
      <c r="AG152" s="12"/>
      <c r="AH152" s="19"/>
    </row>
    <row r="153" spans="1:34" s="10" customFormat="1" ht="15" customHeight="1" x14ac:dyDescent="0.2">
      <c r="A153" s="10">
        <f t="shared" si="34"/>
        <v>148</v>
      </c>
      <c r="B153" s="173" t="str">
        <f t="shared" ca="1" si="39"/>
        <v/>
      </c>
      <c r="C153" s="173"/>
      <c r="D153" s="173"/>
      <c r="E153" s="173"/>
      <c r="F153" s="173"/>
      <c r="G153" s="173"/>
      <c r="H153" s="177" t="str">
        <f t="shared" ca="1" si="40"/>
        <v/>
      </c>
      <c r="I153" s="177"/>
      <c r="J153" s="177"/>
      <c r="K153" s="177"/>
      <c r="L153" s="177"/>
      <c r="M153" s="177"/>
      <c r="N153" s="177"/>
      <c r="O153" s="177"/>
      <c r="P153" s="13">
        <f t="shared" si="35"/>
        <v>0</v>
      </c>
      <c r="Q153" s="8" t="str">
        <f t="shared" si="41"/>
        <v/>
      </c>
      <c r="R153" s="22">
        <v>148</v>
      </c>
      <c r="S153" s="14" t="str">
        <f ca="1">IF(LEFT(AG153,1)="G","",IF(LEFT(P153,1)="D","",IF(H153="","",COUNTIF($T$6:T153,T153))))</f>
        <v/>
      </c>
      <c r="T153" s="14" t="str">
        <f t="shared" ca="1" si="36"/>
        <v/>
      </c>
      <c r="U153" s="15" t="str">
        <f t="shared" ca="1" si="42"/>
        <v/>
      </c>
      <c r="V153" s="14">
        <f t="shared" si="37"/>
        <v>148</v>
      </c>
      <c r="W153" s="14" t="str">
        <f t="shared" ca="1" si="43"/>
        <v/>
      </c>
      <c r="X153" s="14" t="str">
        <f>IF(Home!J153=0,"",Home!J153)</f>
        <v/>
      </c>
      <c r="Y153" s="16" t="str">
        <f t="shared" ca="1" si="47"/>
        <v/>
      </c>
      <c r="Z153" s="16" t="str">
        <f t="shared" ca="1" si="47"/>
        <v/>
      </c>
      <c r="AA153" s="16" t="str">
        <f t="shared" ca="1" si="47"/>
        <v/>
      </c>
      <c r="AB153" s="16" t="str">
        <f t="shared" ca="1" si="47"/>
        <v/>
      </c>
      <c r="AC153" s="16" t="str">
        <f t="shared" ca="1" si="38"/>
        <v/>
      </c>
      <c r="AD153" s="14" t="str">
        <f t="shared" ca="1" si="44"/>
        <v/>
      </c>
      <c r="AE153" s="17" t="str">
        <f t="shared" ca="1" si="45"/>
        <v/>
      </c>
      <c r="AF153" s="18" t="str">
        <f t="shared" ca="1" si="46"/>
        <v/>
      </c>
      <c r="AG153" s="12"/>
      <c r="AH153" s="19"/>
    </row>
    <row r="154" spans="1:34" s="10" customFormat="1" ht="15" customHeight="1" x14ac:dyDescent="0.2">
      <c r="A154" s="10">
        <f t="shared" si="34"/>
        <v>149</v>
      </c>
      <c r="B154" s="173" t="str">
        <f t="shared" ca="1" si="39"/>
        <v/>
      </c>
      <c r="C154" s="173"/>
      <c r="D154" s="173"/>
      <c r="E154" s="173"/>
      <c r="F154" s="173"/>
      <c r="G154" s="173"/>
      <c r="H154" s="177" t="str">
        <f t="shared" ca="1" si="40"/>
        <v/>
      </c>
      <c r="I154" s="177"/>
      <c r="J154" s="177"/>
      <c r="K154" s="177"/>
      <c r="L154" s="177"/>
      <c r="M154" s="177"/>
      <c r="N154" s="177"/>
      <c r="O154" s="177"/>
      <c r="P154" s="13">
        <f t="shared" si="35"/>
        <v>0</v>
      </c>
      <c r="Q154" s="8" t="str">
        <f t="shared" si="41"/>
        <v/>
      </c>
      <c r="R154" s="22">
        <v>149</v>
      </c>
      <c r="S154" s="14" t="str">
        <f ca="1">IF(LEFT(AG154,1)="G","",IF(LEFT(P154,1)="D","",IF(H154="","",COUNTIF($T$6:T154,T154))))</f>
        <v/>
      </c>
      <c r="T154" s="14" t="str">
        <f t="shared" ca="1" si="36"/>
        <v/>
      </c>
      <c r="U154" s="15" t="str">
        <f t="shared" ca="1" si="42"/>
        <v/>
      </c>
      <c r="V154" s="14">
        <f t="shared" si="37"/>
        <v>149</v>
      </c>
      <c r="W154" s="14" t="str">
        <f t="shared" ca="1" si="43"/>
        <v/>
      </c>
      <c r="X154" s="14" t="str">
        <f>IF(Home!J154=0,"",Home!J154)</f>
        <v/>
      </c>
      <c r="Y154" s="16" t="str">
        <f t="shared" ca="1" si="47"/>
        <v/>
      </c>
      <c r="Z154" s="16" t="str">
        <f t="shared" ca="1" si="47"/>
        <v/>
      </c>
      <c r="AA154" s="16" t="str">
        <f t="shared" ca="1" si="47"/>
        <v/>
      </c>
      <c r="AB154" s="16" t="str">
        <f t="shared" ca="1" si="47"/>
        <v/>
      </c>
      <c r="AC154" s="16" t="str">
        <f t="shared" ca="1" si="38"/>
        <v/>
      </c>
      <c r="AD154" s="14" t="str">
        <f t="shared" ca="1" si="44"/>
        <v/>
      </c>
      <c r="AE154" s="17" t="str">
        <f t="shared" ca="1" si="45"/>
        <v/>
      </c>
      <c r="AF154" s="18" t="str">
        <f t="shared" ca="1" si="46"/>
        <v/>
      </c>
      <c r="AG154" s="12"/>
      <c r="AH154" s="19"/>
    </row>
    <row r="155" spans="1:34" s="10" customFormat="1" ht="15" customHeight="1" x14ac:dyDescent="0.2">
      <c r="A155" s="10">
        <f t="shared" si="34"/>
        <v>150</v>
      </c>
      <c r="B155" s="173" t="str">
        <f t="shared" ca="1" si="39"/>
        <v/>
      </c>
      <c r="C155" s="173"/>
      <c r="D155" s="173"/>
      <c r="E155" s="173"/>
      <c r="F155" s="173"/>
      <c r="G155" s="173"/>
      <c r="H155" s="177" t="str">
        <f t="shared" ca="1" si="40"/>
        <v/>
      </c>
      <c r="I155" s="177"/>
      <c r="J155" s="177"/>
      <c r="K155" s="177"/>
      <c r="L155" s="177"/>
      <c r="M155" s="177"/>
      <c r="N155" s="177"/>
      <c r="O155" s="177"/>
      <c r="P155" s="13">
        <f t="shared" si="35"/>
        <v>0</v>
      </c>
      <c r="Q155" s="8" t="str">
        <f t="shared" si="41"/>
        <v/>
      </c>
      <c r="R155" s="22">
        <v>150</v>
      </c>
      <c r="S155" s="14" t="str">
        <f ca="1">IF(LEFT(AG155,1)="G","",IF(LEFT(P155,1)="D","",IF(H155="","",COUNTIF($T$6:T155,T155))))</f>
        <v/>
      </c>
      <c r="T155" s="14" t="str">
        <f t="shared" ca="1" si="36"/>
        <v/>
      </c>
      <c r="U155" s="15" t="str">
        <f t="shared" ca="1" si="42"/>
        <v/>
      </c>
      <c r="V155" s="14">
        <f t="shared" si="37"/>
        <v>150</v>
      </c>
      <c r="W155" s="14" t="str">
        <f t="shared" ca="1" si="43"/>
        <v/>
      </c>
      <c r="X155" s="14" t="str">
        <f>IF(Home!J155=0,"",Home!J155)</f>
        <v/>
      </c>
      <c r="Y155" s="16" t="str">
        <f t="shared" ca="1" si="47"/>
        <v/>
      </c>
      <c r="Z155" s="16" t="str">
        <f t="shared" ca="1" si="47"/>
        <v/>
      </c>
      <c r="AA155" s="16" t="str">
        <f t="shared" ca="1" si="47"/>
        <v/>
      </c>
      <c r="AB155" s="16" t="str">
        <f t="shared" ca="1" si="47"/>
        <v/>
      </c>
      <c r="AC155" s="16" t="str">
        <f t="shared" ca="1" si="38"/>
        <v/>
      </c>
      <c r="AD155" s="14" t="str">
        <f t="shared" ca="1" si="44"/>
        <v/>
      </c>
      <c r="AE155" s="17" t="str">
        <f t="shared" ca="1" si="45"/>
        <v/>
      </c>
      <c r="AF155" s="18" t="str">
        <f t="shared" ca="1" si="46"/>
        <v/>
      </c>
      <c r="AG155" s="12"/>
      <c r="AH155" s="19"/>
    </row>
    <row r="156" spans="1:34" s="10" customFormat="1" ht="15" customHeight="1" x14ac:dyDescent="0.2">
      <c r="A156" s="10">
        <f t="shared" si="34"/>
        <v>151</v>
      </c>
      <c r="B156" s="173" t="str">
        <f t="shared" ca="1" si="39"/>
        <v/>
      </c>
      <c r="C156" s="173"/>
      <c r="D156" s="173"/>
      <c r="E156" s="173"/>
      <c r="F156" s="173"/>
      <c r="G156" s="173"/>
      <c r="H156" s="177" t="str">
        <f t="shared" ca="1" si="40"/>
        <v/>
      </c>
      <c r="I156" s="177"/>
      <c r="J156" s="177"/>
      <c r="K156" s="177"/>
      <c r="L156" s="177"/>
      <c r="M156" s="177"/>
      <c r="N156" s="177"/>
      <c r="O156" s="177"/>
      <c r="P156" s="13">
        <f t="shared" si="35"/>
        <v>0</v>
      </c>
      <c r="Q156" s="8" t="str">
        <f t="shared" si="41"/>
        <v/>
      </c>
      <c r="R156" s="22">
        <v>151</v>
      </c>
      <c r="S156" s="14" t="str">
        <f ca="1">IF(LEFT(AG156,1)="G","",IF(LEFT(P156,1)="D","",IF(H156="","",COUNTIF($T$6:T156,T156))))</f>
        <v/>
      </c>
      <c r="T156" s="14" t="str">
        <f t="shared" ca="1" si="36"/>
        <v/>
      </c>
      <c r="U156" s="15" t="str">
        <f t="shared" ca="1" si="42"/>
        <v/>
      </c>
      <c r="V156" s="14">
        <f t="shared" si="37"/>
        <v>151</v>
      </c>
      <c r="W156" s="14" t="str">
        <f t="shared" ca="1" si="43"/>
        <v/>
      </c>
      <c r="X156" s="14" t="str">
        <f>IF(Home!J156=0,"",Home!J156)</f>
        <v/>
      </c>
      <c r="Y156" s="16" t="str">
        <f t="shared" ca="1" si="47"/>
        <v/>
      </c>
      <c r="Z156" s="16" t="str">
        <f t="shared" ca="1" si="47"/>
        <v/>
      </c>
      <c r="AA156" s="16" t="str">
        <f t="shared" ca="1" si="47"/>
        <v/>
      </c>
      <c r="AB156" s="16" t="str">
        <f t="shared" ca="1" si="47"/>
        <v/>
      </c>
      <c r="AC156" s="16" t="str">
        <f t="shared" ca="1" si="38"/>
        <v/>
      </c>
      <c r="AD156" s="14" t="str">
        <f t="shared" ca="1" si="44"/>
        <v/>
      </c>
      <c r="AE156" s="17" t="str">
        <f t="shared" ca="1" si="45"/>
        <v/>
      </c>
      <c r="AF156" s="18" t="str">
        <f t="shared" ca="1" si="46"/>
        <v/>
      </c>
      <c r="AG156" s="12"/>
      <c r="AH156" s="19"/>
    </row>
    <row r="157" spans="1:34" s="10" customFormat="1" ht="15" customHeight="1" x14ac:dyDescent="0.2">
      <c r="A157" s="10">
        <f t="shared" si="34"/>
        <v>152</v>
      </c>
      <c r="B157" s="173" t="str">
        <f t="shared" ca="1" si="39"/>
        <v/>
      </c>
      <c r="C157" s="173"/>
      <c r="D157" s="173"/>
      <c r="E157" s="173"/>
      <c r="F157" s="173"/>
      <c r="G157" s="173"/>
      <c r="H157" s="177" t="str">
        <f t="shared" ca="1" si="40"/>
        <v/>
      </c>
      <c r="I157" s="177"/>
      <c r="J157" s="177"/>
      <c r="K157" s="177"/>
      <c r="L157" s="177"/>
      <c r="M157" s="177"/>
      <c r="N157" s="177"/>
      <c r="O157" s="177"/>
      <c r="P157" s="13">
        <f t="shared" si="35"/>
        <v>0</v>
      </c>
      <c r="Q157" s="8" t="str">
        <f t="shared" si="41"/>
        <v/>
      </c>
      <c r="R157" s="22">
        <v>152</v>
      </c>
      <c r="S157" s="14" t="str">
        <f ca="1">IF(LEFT(AG157,1)="G","",IF(LEFT(P157,1)="D","",IF(H157="","",COUNTIF($T$6:T157,T157))))</f>
        <v/>
      </c>
      <c r="T157" s="14" t="str">
        <f t="shared" ca="1" si="36"/>
        <v/>
      </c>
      <c r="U157" s="15" t="str">
        <f t="shared" ca="1" si="42"/>
        <v/>
      </c>
      <c r="V157" s="14">
        <f t="shared" si="37"/>
        <v>152</v>
      </c>
      <c r="W157" s="14" t="str">
        <f t="shared" ca="1" si="43"/>
        <v/>
      </c>
      <c r="X157" s="14" t="str">
        <f>IF(Home!J157=0,"",Home!J157)</f>
        <v/>
      </c>
      <c r="Y157" s="16" t="str">
        <f t="shared" ca="1" si="47"/>
        <v/>
      </c>
      <c r="Z157" s="16" t="str">
        <f t="shared" ca="1" si="47"/>
        <v/>
      </c>
      <c r="AA157" s="16" t="str">
        <f t="shared" ca="1" si="47"/>
        <v/>
      </c>
      <c r="AB157" s="16" t="str">
        <f t="shared" ca="1" si="47"/>
        <v/>
      </c>
      <c r="AC157" s="16" t="str">
        <f t="shared" ca="1" si="38"/>
        <v/>
      </c>
      <c r="AD157" s="14" t="str">
        <f t="shared" ca="1" si="44"/>
        <v/>
      </c>
      <c r="AE157" s="17" t="str">
        <f t="shared" ca="1" si="45"/>
        <v/>
      </c>
      <c r="AF157" s="18" t="str">
        <f t="shared" ca="1" si="46"/>
        <v/>
      </c>
      <c r="AG157" s="12"/>
      <c r="AH157" s="19"/>
    </row>
    <row r="158" spans="1:34" s="10" customFormat="1" ht="15" customHeight="1" x14ac:dyDescent="0.2">
      <c r="A158" s="10">
        <f t="shared" si="34"/>
        <v>153</v>
      </c>
      <c r="B158" s="173" t="str">
        <f t="shared" ca="1" si="39"/>
        <v/>
      </c>
      <c r="C158" s="173"/>
      <c r="D158" s="173"/>
      <c r="E158" s="173"/>
      <c r="F158" s="173"/>
      <c r="G158" s="173"/>
      <c r="H158" s="177" t="str">
        <f t="shared" ca="1" si="40"/>
        <v/>
      </c>
      <c r="I158" s="177"/>
      <c r="J158" s="177"/>
      <c r="K158" s="177"/>
      <c r="L158" s="177"/>
      <c r="M158" s="177"/>
      <c r="N158" s="177"/>
      <c r="O158" s="177"/>
      <c r="P158" s="13">
        <f t="shared" si="35"/>
        <v>0</v>
      </c>
      <c r="Q158" s="8" t="str">
        <f t="shared" si="41"/>
        <v/>
      </c>
      <c r="R158" s="22">
        <v>153</v>
      </c>
      <c r="S158" s="14" t="str">
        <f ca="1">IF(LEFT(AG158,1)="G","",IF(LEFT(P158,1)="D","",IF(H158="","",COUNTIF($T$6:T158,T158))))</f>
        <v/>
      </c>
      <c r="T158" s="14" t="str">
        <f t="shared" ca="1" si="36"/>
        <v/>
      </c>
      <c r="U158" s="15" t="str">
        <f t="shared" ca="1" si="42"/>
        <v/>
      </c>
      <c r="V158" s="14">
        <f t="shared" si="37"/>
        <v>153</v>
      </c>
      <c r="W158" s="14" t="str">
        <f t="shared" ca="1" si="43"/>
        <v/>
      </c>
      <c r="X158" s="14" t="str">
        <f>IF(Home!J158=0,"",Home!J158)</f>
        <v/>
      </c>
      <c r="Y158" s="16" t="str">
        <f t="shared" ca="1" si="47"/>
        <v/>
      </c>
      <c r="Z158" s="16" t="str">
        <f t="shared" ca="1" si="47"/>
        <v/>
      </c>
      <c r="AA158" s="16" t="str">
        <f t="shared" ca="1" si="47"/>
        <v/>
      </c>
      <c r="AB158" s="16" t="str">
        <f t="shared" ca="1" si="47"/>
        <v/>
      </c>
      <c r="AC158" s="16" t="str">
        <f t="shared" ca="1" si="38"/>
        <v/>
      </c>
      <c r="AD158" s="14" t="str">
        <f t="shared" ca="1" si="44"/>
        <v/>
      </c>
      <c r="AE158" s="17" t="str">
        <f t="shared" ca="1" si="45"/>
        <v/>
      </c>
      <c r="AF158" s="18" t="str">
        <f t="shared" ca="1" si="46"/>
        <v/>
      </c>
      <c r="AG158" s="12"/>
      <c r="AH158" s="19"/>
    </row>
    <row r="159" spans="1:34" s="10" customFormat="1" ht="15" customHeight="1" x14ac:dyDescent="0.2">
      <c r="A159" s="10">
        <f t="shared" si="34"/>
        <v>154</v>
      </c>
      <c r="B159" s="173" t="str">
        <f t="shared" ca="1" si="39"/>
        <v/>
      </c>
      <c r="C159" s="173"/>
      <c r="D159" s="173"/>
      <c r="E159" s="173"/>
      <c r="F159" s="173"/>
      <c r="G159" s="173"/>
      <c r="H159" s="177" t="str">
        <f t="shared" ca="1" si="40"/>
        <v/>
      </c>
      <c r="I159" s="177"/>
      <c r="J159" s="177"/>
      <c r="K159" s="177"/>
      <c r="L159" s="177"/>
      <c r="M159" s="177"/>
      <c r="N159" s="177"/>
      <c r="O159" s="177"/>
      <c r="P159" s="13">
        <f t="shared" si="35"/>
        <v>0</v>
      </c>
      <c r="Q159" s="8" t="str">
        <f t="shared" si="41"/>
        <v/>
      </c>
      <c r="R159" s="22">
        <v>154</v>
      </c>
      <c r="S159" s="14" t="str">
        <f ca="1">IF(LEFT(AG159,1)="G","",IF(LEFT(P159,1)="D","",IF(H159="","",COUNTIF($T$6:T159,T159))))</f>
        <v/>
      </c>
      <c r="T159" s="14" t="str">
        <f t="shared" ca="1" si="36"/>
        <v/>
      </c>
      <c r="U159" s="15" t="str">
        <f t="shared" ca="1" si="42"/>
        <v/>
      </c>
      <c r="V159" s="14">
        <f t="shared" si="37"/>
        <v>154</v>
      </c>
      <c r="W159" s="14" t="str">
        <f t="shared" ca="1" si="43"/>
        <v/>
      </c>
      <c r="X159" s="14" t="str">
        <f>IF(Home!J159=0,"",Home!J159)</f>
        <v/>
      </c>
      <c r="Y159" s="16" t="str">
        <f t="shared" ca="1" si="47"/>
        <v/>
      </c>
      <c r="Z159" s="16" t="str">
        <f t="shared" ca="1" si="47"/>
        <v/>
      </c>
      <c r="AA159" s="16" t="str">
        <f t="shared" ca="1" si="47"/>
        <v/>
      </c>
      <c r="AB159" s="16" t="str">
        <f t="shared" ca="1" si="47"/>
        <v/>
      </c>
      <c r="AC159" s="16" t="str">
        <f t="shared" ca="1" si="38"/>
        <v/>
      </c>
      <c r="AD159" s="14" t="str">
        <f t="shared" ca="1" si="44"/>
        <v/>
      </c>
      <c r="AE159" s="17" t="str">
        <f t="shared" ca="1" si="45"/>
        <v/>
      </c>
      <c r="AF159" s="18" t="str">
        <f t="shared" ca="1" si="46"/>
        <v/>
      </c>
      <c r="AG159" s="12"/>
      <c r="AH159" s="19"/>
    </row>
    <row r="160" spans="1:34" s="10" customFormat="1" ht="15" customHeight="1" x14ac:dyDescent="0.2">
      <c r="A160" s="10">
        <f t="shared" si="34"/>
        <v>155</v>
      </c>
      <c r="B160" s="173" t="str">
        <f t="shared" ca="1" si="39"/>
        <v/>
      </c>
      <c r="C160" s="173"/>
      <c r="D160" s="173"/>
      <c r="E160" s="173"/>
      <c r="F160" s="173"/>
      <c r="G160" s="173"/>
      <c r="H160" s="177" t="str">
        <f t="shared" ca="1" si="40"/>
        <v/>
      </c>
      <c r="I160" s="177"/>
      <c r="J160" s="177"/>
      <c r="K160" s="177"/>
      <c r="L160" s="177"/>
      <c r="M160" s="177"/>
      <c r="N160" s="177"/>
      <c r="O160" s="177"/>
      <c r="P160" s="13">
        <f t="shared" si="35"/>
        <v>0</v>
      </c>
      <c r="Q160" s="8" t="str">
        <f t="shared" si="41"/>
        <v/>
      </c>
      <c r="R160" s="22">
        <v>155</v>
      </c>
      <c r="S160" s="14" t="str">
        <f ca="1">IF(LEFT(AG160,1)="G","",IF(LEFT(P160,1)="D","",IF(H160="","",COUNTIF($T$6:T160,T160))))</f>
        <v/>
      </c>
      <c r="T160" s="14" t="str">
        <f t="shared" ca="1" si="36"/>
        <v/>
      </c>
      <c r="U160" s="15" t="str">
        <f t="shared" ca="1" si="42"/>
        <v/>
      </c>
      <c r="V160" s="14">
        <f t="shared" si="37"/>
        <v>155</v>
      </c>
      <c r="W160" s="14" t="str">
        <f t="shared" ca="1" si="43"/>
        <v/>
      </c>
      <c r="X160" s="14" t="str">
        <f>IF(Home!J160=0,"",Home!J160)</f>
        <v/>
      </c>
      <c r="Y160" s="16" t="str">
        <f t="shared" ca="1" si="47"/>
        <v/>
      </c>
      <c r="Z160" s="16" t="str">
        <f t="shared" ca="1" si="47"/>
        <v/>
      </c>
      <c r="AA160" s="16" t="str">
        <f t="shared" ca="1" si="47"/>
        <v/>
      </c>
      <c r="AB160" s="16" t="str">
        <f t="shared" ca="1" si="47"/>
        <v/>
      </c>
      <c r="AC160" s="16" t="str">
        <f t="shared" ca="1" si="38"/>
        <v/>
      </c>
      <c r="AD160" s="14" t="str">
        <f t="shared" ca="1" si="44"/>
        <v/>
      </c>
      <c r="AE160" s="17" t="str">
        <f t="shared" ca="1" si="45"/>
        <v/>
      </c>
      <c r="AF160" s="18" t="str">
        <f t="shared" ca="1" si="46"/>
        <v/>
      </c>
      <c r="AG160" s="12"/>
      <c r="AH160" s="19"/>
    </row>
    <row r="161" spans="1:34" s="10" customFormat="1" ht="15" customHeight="1" x14ac:dyDescent="0.2">
      <c r="A161" s="10">
        <f t="shared" si="34"/>
        <v>156</v>
      </c>
      <c r="B161" s="173" t="str">
        <f t="shared" ca="1" si="39"/>
        <v/>
      </c>
      <c r="C161" s="173"/>
      <c r="D161" s="173"/>
      <c r="E161" s="173"/>
      <c r="F161" s="173"/>
      <c r="G161" s="173"/>
      <c r="H161" s="177" t="str">
        <f t="shared" ca="1" si="40"/>
        <v/>
      </c>
      <c r="I161" s="177"/>
      <c r="J161" s="177"/>
      <c r="K161" s="177"/>
      <c r="L161" s="177"/>
      <c r="M161" s="177"/>
      <c r="N161" s="177"/>
      <c r="O161" s="177"/>
      <c r="P161" s="13">
        <f t="shared" si="35"/>
        <v>0</v>
      </c>
      <c r="Q161" s="8" t="str">
        <f t="shared" si="41"/>
        <v/>
      </c>
      <c r="R161" s="22">
        <v>156</v>
      </c>
      <c r="S161" s="14" t="str">
        <f ca="1">IF(LEFT(AG161,1)="G","",IF(LEFT(P161,1)="D","",IF(H161="","",COUNTIF($T$6:T161,T161))))</f>
        <v/>
      </c>
      <c r="T161" s="14" t="str">
        <f t="shared" ca="1" si="36"/>
        <v/>
      </c>
      <c r="U161" s="15" t="str">
        <f t="shared" ca="1" si="42"/>
        <v/>
      </c>
      <c r="V161" s="14">
        <f t="shared" si="37"/>
        <v>156</v>
      </c>
      <c r="W161" s="14" t="str">
        <f t="shared" ca="1" si="43"/>
        <v/>
      </c>
      <c r="X161" s="14" t="str">
        <f>IF(Home!J161=0,"",Home!J161)</f>
        <v/>
      </c>
      <c r="Y161" s="16" t="str">
        <f t="shared" ca="1" si="47"/>
        <v/>
      </c>
      <c r="Z161" s="16" t="str">
        <f t="shared" ca="1" si="47"/>
        <v/>
      </c>
      <c r="AA161" s="16" t="str">
        <f t="shared" ca="1" si="47"/>
        <v/>
      </c>
      <c r="AB161" s="16" t="str">
        <f t="shared" ca="1" si="47"/>
        <v/>
      </c>
      <c r="AC161" s="16" t="str">
        <f t="shared" ca="1" si="38"/>
        <v/>
      </c>
      <c r="AD161" s="14" t="str">
        <f t="shared" ca="1" si="44"/>
        <v/>
      </c>
      <c r="AE161" s="17" t="str">
        <f t="shared" ca="1" si="45"/>
        <v/>
      </c>
      <c r="AF161" s="18" t="str">
        <f t="shared" ca="1" si="46"/>
        <v/>
      </c>
      <c r="AG161" s="12"/>
      <c r="AH161" s="19"/>
    </row>
    <row r="162" spans="1:34" s="10" customFormat="1" ht="15" customHeight="1" x14ac:dyDescent="0.2">
      <c r="A162" s="10">
        <f t="shared" si="34"/>
        <v>157</v>
      </c>
      <c r="B162" s="173" t="str">
        <f t="shared" ca="1" si="39"/>
        <v/>
      </c>
      <c r="C162" s="173"/>
      <c r="D162" s="173"/>
      <c r="E162" s="173"/>
      <c r="F162" s="173"/>
      <c r="G162" s="173"/>
      <c r="H162" s="177" t="str">
        <f t="shared" ca="1" si="40"/>
        <v/>
      </c>
      <c r="I162" s="177"/>
      <c r="J162" s="177"/>
      <c r="K162" s="177"/>
      <c r="L162" s="177"/>
      <c r="M162" s="177"/>
      <c r="N162" s="177"/>
      <c r="O162" s="177"/>
      <c r="P162" s="13">
        <f t="shared" si="35"/>
        <v>0</v>
      </c>
      <c r="Q162" s="8" t="str">
        <f t="shared" si="41"/>
        <v/>
      </c>
      <c r="R162" s="22">
        <v>157</v>
      </c>
      <c r="S162" s="14" t="str">
        <f ca="1">IF(LEFT(AG162,1)="G","",IF(LEFT(P162,1)="D","",IF(H162="","",COUNTIF($T$6:T162,T162))))</f>
        <v/>
      </c>
      <c r="T162" s="14" t="str">
        <f t="shared" ca="1" si="36"/>
        <v/>
      </c>
      <c r="U162" s="15" t="str">
        <f t="shared" ca="1" si="42"/>
        <v/>
      </c>
      <c r="V162" s="14">
        <f t="shared" si="37"/>
        <v>157</v>
      </c>
      <c r="W162" s="14" t="str">
        <f t="shared" ca="1" si="43"/>
        <v/>
      </c>
      <c r="X162" s="14" t="str">
        <f>IF(Home!J162=0,"",Home!J162)</f>
        <v/>
      </c>
      <c r="Y162" s="16" t="str">
        <f t="shared" ca="1" si="47"/>
        <v/>
      </c>
      <c r="Z162" s="16" t="str">
        <f t="shared" ca="1" si="47"/>
        <v/>
      </c>
      <c r="AA162" s="16" t="str">
        <f t="shared" ca="1" si="47"/>
        <v/>
      </c>
      <c r="AB162" s="16" t="str">
        <f t="shared" ca="1" si="47"/>
        <v/>
      </c>
      <c r="AC162" s="16" t="str">
        <f t="shared" ca="1" si="38"/>
        <v/>
      </c>
      <c r="AD162" s="14" t="str">
        <f t="shared" ca="1" si="44"/>
        <v/>
      </c>
      <c r="AE162" s="17" t="str">
        <f t="shared" ca="1" si="45"/>
        <v/>
      </c>
      <c r="AF162" s="18" t="str">
        <f t="shared" ca="1" si="46"/>
        <v/>
      </c>
      <c r="AG162" s="12"/>
      <c r="AH162" s="19"/>
    </row>
    <row r="163" spans="1:34" s="10" customFormat="1" ht="15" customHeight="1" x14ac:dyDescent="0.2">
      <c r="A163" s="10">
        <f t="shared" si="34"/>
        <v>158</v>
      </c>
      <c r="B163" s="173" t="str">
        <f t="shared" ca="1" si="39"/>
        <v/>
      </c>
      <c r="C163" s="173"/>
      <c r="D163" s="173"/>
      <c r="E163" s="173"/>
      <c r="F163" s="173"/>
      <c r="G163" s="173"/>
      <c r="H163" s="177" t="str">
        <f t="shared" ca="1" si="40"/>
        <v/>
      </c>
      <c r="I163" s="177"/>
      <c r="J163" s="177"/>
      <c r="K163" s="177"/>
      <c r="L163" s="177"/>
      <c r="M163" s="177"/>
      <c r="N163" s="177"/>
      <c r="O163" s="177"/>
      <c r="P163" s="13">
        <f t="shared" si="35"/>
        <v>0</v>
      </c>
      <c r="Q163" s="8" t="str">
        <f t="shared" si="41"/>
        <v/>
      </c>
      <c r="R163" s="22">
        <v>158</v>
      </c>
      <c r="S163" s="14" t="str">
        <f ca="1">IF(LEFT(AG163,1)="G","",IF(LEFT(P163,1)="D","",IF(H163="","",COUNTIF($T$6:T163,T163))))</f>
        <v/>
      </c>
      <c r="T163" s="14" t="str">
        <f t="shared" ca="1" si="36"/>
        <v/>
      </c>
      <c r="U163" s="15" t="str">
        <f t="shared" ca="1" si="42"/>
        <v/>
      </c>
      <c r="V163" s="14">
        <f t="shared" si="37"/>
        <v>158</v>
      </c>
      <c r="W163" s="14" t="str">
        <f t="shared" ca="1" si="43"/>
        <v/>
      </c>
      <c r="X163" s="14" t="str">
        <f>IF(Home!J163=0,"",Home!J163)</f>
        <v/>
      </c>
      <c r="Y163" s="16" t="str">
        <f t="shared" ca="1" si="47"/>
        <v/>
      </c>
      <c r="Z163" s="16" t="str">
        <f t="shared" ca="1" si="47"/>
        <v/>
      </c>
      <c r="AA163" s="16" t="str">
        <f t="shared" ca="1" si="47"/>
        <v/>
      </c>
      <c r="AB163" s="16" t="str">
        <f t="shared" ca="1" si="47"/>
        <v/>
      </c>
      <c r="AC163" s="16" t="str">
        <f t="shared" ca="1" si="38"/>
        <v/>
      </c>
      <c r="AD163" s="14" t="str">
        <f t="shared" ca="1" si="44"/>
        <v/>
      </c>
      <c r="AE163" s="17" t="str">
        <f t="shared" ca="1" si="45"/>
        <v/>
      </c>
      <c r="AF163" s="18" t="str">
        <f t="shared" ca="1" si="46"/>
        <v/>
      </c>
      <c r="AG163" s="12"/>
      <c r="AH163" s="19"/>
    </row>
    <row r="164" spans="1:34" s="10" customFormat="1" ht="15" customHeight="1" x14ac:dyDescent="0.2">
      <c r="A164" s="10">
        <f t="shared" si="34"/>
        <v>159</v>
      </c>
      <c r="B164" s="173" t="str">
        <f t="shared" ca="1" si="39"/>
        <v/>
      </c>
      <c r="C164" s="173"/>
      <c r="D164" s="173"/>
      <c r="E164" s="173"/>
      <c r="F164" s="173"/>
      <c r="G164" s="173"/>
      <c r="H164" s="177" t="str">
        <f t="shared" ca="1" si="40"/>
        <v/>
      </c>
      <c r="I164" s="177"/>
      <c r="J164" s="177"/>
      <c r="K164" s="177"/>
      <c r="L164" s="177"/>
      <c r="M164" s="177"/>
      <c r="N164" s="177"/>
      <c r="O164" s="177"/>
      <c r="P164" s="13">
        <f t="shared" si="35"/>
        <v>0</v>
      </c>
      <c r="Q164" s="8" t="str">
        <f t="shared" si="41"/>
        <v/>
      </c>
      <c r="R164" s="22">
        <v>159</v>
      </c>
      <c r="S164" s="14" t="str">
        <f ca="1">IF(LEFT(AG164,1)="G","",IF(LEFT(P164,1)="D","",IF(H164="","",COUNTIF($T$6:T164,T164))))</f>
        <v/>
      </c>
      <c r="T164" s="14" t="str">
        <f t="shared" ca="1" si="36"/>
        <v/>
      </c>
      <c r="U164" s="15" t="str">
        <f t="shared" ca="1" si="42"/>
        <v/>
      </c>
      <c r="V164" s="14">
        <f t="shared" si="37"/>
        <v>159</v>
      </c>
      <c r="W164" s="14" t="str">
        <f t="shared" ca="1" si="43"/>
        <v/>
      </c>
      <c r="X164" s="14" t="str">
        <f>IF(Home!J164=0,"",Home!J164)</f>
        <v/>
      </c>
      <c r="Y164" s="16" t="str">
        <f t="shared" ca="1" si="47"/>
        <v/>
      </c>
      <c r="Z164" s="16" t="str">
        <f t="shared" ca="1" si="47"/>
        <v/>
      </c>
      <c r="AA164" s="16" t="str">
        <f t="shared" ca="1" si="47"/>
        <v/>
      </c>
      <c r="AB164" s="16" t="str">
        <f t="shared" ca="1" si="47"/>
        <v/>
      </c>
      <c r="AC164" s="16" t="str">
        <f t="shared" ca="1" si="38"/>
        <v/>
      </c>
      <c r="AD164" s="14" t="str">
        <f t="shared" ca="1" si="44"/>
        <v/>
      </c>
      <c r="AE164" s="17" t="str">
        <f t="shared" ca="1" si="45"/>
        <v/>
      </c>
      <c r="AF164" s="18" t="str">
        <f t="shared" ca="1" si="46"/>
        <v/>
      </c>
      <c r="AG164" s="12"/>
      <c r="AH164" s="19"/>
    </row>
    <row r="165" spans="1:34" s="10" customFormat="1" ht="15" customHeight="1" x14ac:dyDescent="0.2">
      <c r="A165" s="10">
        <f t="shared" si="34"/>
        <v>160</v>
      </c>
      <c r="B165" s="173" t="str">
        <f t="shared" ca="1" si="39"/>
        <v/>
      </c>
      <c r="C165" s="173"/>
      <c r="D165" s="173"/>
      <c r="E165" s="173"/>
      <c r="F165" s="173"/>
      <c r="G165" s="173"/>
      <c r="H165" s="177" t="str">
        <f t="shared" ca="1" si="40"/>
        <v/>
      </c>
      <c r="I165" s="177"/>
      <c r="J165" s="177"/>
      <c r="K165" s="177"/>
      <c r="L165" s="177"/>
      <c r="M165" s="177"/>
      <c r="N165" s="177"/>
      <c r="O165" s="177"/>
      <c r="P165" s="13">
        <f t="shared" si="35"/>
        <v>0</v>
      </c>
      <c r="Q165" s="8" t="str">
        <f t="shared" si="41"/>
        <v/>
      </c>
      <c r="R165" s="22">
        <v>160</v>
      </c>
      <c r="S165" s="14" t="str">
        <f ca="1">IF(LEFT(AG165,1)="G","",IF(LEFT(P165,1)="D","",IF(H165="","",COUNTIF($T$6:T165,T165))))</f>
        <v/>
      </c>
      <c r="T165" s="14" t="str">
        <f t="shared" ca="1" si="36"/>
        <v/>
      </c>
      <c r="U165" s="15" t="str">
        <f t="shared" ca="1" si="42"/>
        <v/>
      </c>
      <c r="V165" s="14">
        <f t="shared" si="37"/>
        <v>160</v>
      </c>
      <c r="W165" s="14" t="str">
        <f t="shared" ca="1" si="43"/>
        <v/>
      </c>
      <c r="X165" s="14" t="str">
        <f>IF(Home!J165=0,"",Home!J165)</f>
        <v/>
      </c>
      <c r="Y165" s="16" t="str">
        <f t="shared" ca="1" si="47"/>
        <v/>
      </c>
      <c r="Z165" s="16" t="str">
        <f t="shared" ca="1" si="47"/>
        <v/>
      </c>
      <c r="AA165" s="16" t="str">
        <f t="shared" ca="1" si="47"/>
        <v/>
      </c>
      <c r="AB165" s="16" t="str">
        <f t="shared" ca="1" si="47"/>
        <v/>
      </c>
      <c r="AC165" s="16" t="str">
        <f t="shared" ca="1" si="38"/>
        <v/>
      </c>
      <c r="AD165" s="14" t="str">
        <f t="shared" ca="1" si="44"/>
        <v/>
      </c>
      <c r="AE165" s="17" t="str">
        <f t="shared" ca="1" si="45"/>
        <v/>
      </c>
      <c r="AF165" s="18" t="str">
        <f t="shared" ca="1" si="46"/>
        <v/>
      </c>
      <c r="AG165" s="12"/>
      <c r="AH165" s="19"/>
    </row>
    <row r="166" spans="1:34" s="10" customFormat="1" ht="15" customHeight="1" x14ac:dyDescent="0.2">
      <c r="A166" s="10">
        <f t="shared" si="34"/>
        <v>161</v>
      </c>
      <c r="B166" s="173" t="str">
        <f t="shared" ca="1" si="39"/>
        <v/>
      </c>
      <c r="C166" s="173"/>
      <c r="D166" s="173"/>
      <c r="E166" s="173"/>
      <c r="F166" s="173"/>
      <c r="G166" s="173"/>
      <c r="H166" s="177" t="str">
        <f t="shared" ca="1" si="40"/>
        <v/>
      </c>
      <c r="I166" s="177"/>
      <c r="J166" s="177"/>
      <c r="K166" s="177"/>
      <c r="L166" s="177"/>
      <c r="M166" s="177"/>
      <c r="N166" s="177"/>
      <c r="O166" s="177"/>
      <c r="P166" s="13">
        <f t="shared" si="35"/>
        <v>0</v>
      </c>
      <c r="Q166" s="8" t="str">
        <f t="shared" si="41"/>
        <v/>
      </c>
      <c r="R166" s="22">
        <v>161</v>
      </c>
      <c r="S166" s="14" t="str">
        <f ca="1">IF(LEFT(AG166,1)="G","",IF(LEFT(P166,1)="D","",IF(H166="","",COUNTIF($T$6:T166,T166))))</f>
        <v/>
      </c>
      <c r="T166" s="14" t="str">
        <f t="shared" ca="1" si="36"/>
        <v/>
      </c>
      <c r="U166" s="15" t="str">
        <f t="shared" ca="1" si="42"/>
        <v/>
      </c>
      <c r="V166" s="14">
        <f t="shared" si="37"/>
        <v>161</v>
      </c>
      <c r="W166" s="14" t="str">
        <f t="shared" ca="1" si="43"/>
        <v/>
      </c>
      <c r="X166" s="14" t="str">
        <f>IF(Home!J166=0,"",Home!J166)</f>
        <v/>
      </c>
      <c r="Y166" s="16" t="str">
        <f t="shared" ref="Y166:AB185" ca="1" si="48">IFERROR(VLOOKUP(CONCATENATE($X166,Y$5),$U$6:$V$255,2,0),"")</f>
        <v/>
      </c>
      <c r="Z166" s="16" t="str">
        <f t="shared" ca="1" si="48"/>
        <v/>
      </c>
      <c r="AA166" s="16" t="str">
        <f t="shared" ca="1" si="48"/>
        <v/>
      </c>
      <c r="AB166" s="16" t="str">
        <f t="shared" ca="1" si="48"/>
        <v/>
      </c>
      <c r="AC166" s="16" t="str">
        <f t="shared" ca="1" si="38"/>
        <v/>
      </c>
      <c r="AD166" s="14" t="str">
        <f t="shared" ca="1" si="44"/>
        <v/>
      </c>
      <c r="AE166" s="17" t="str">
        <f t="shared" ca="1" si="45"/>
        <v/>
      </c>
      <c r="AF166" s="18" t="str">
        <f t="shared" ca="1" si="46"/>
        <v/>
      </c>
      <c r="AG166" s="12"/>
      <c r="AH166" s="19"/>
    </row>
    <row r="167" spans="1:34" s="10" customFormat="1" ht="15" customHeight="1" x14ac:dyDescent="0.2">
      <c r="A167" s="10">
        <f t="shared" si="34"/>
        <v>162</v>
      </c>
      <c r="B167" s="173" t="str">
        <f t="shared" ca="1" si="39"/>
        <v/>
      </c>
      <c r="C167" s="173"/>
      <c r="D167" s="173"/>
      <c r="E167" s="173"/>
      <c r="F167" s="173"/>
      <c r="G167" s="173"/>
      <c r="H167" s="177" t="str">
        <f t="shared" ca="1" si="40"/>
        <v/>
      </c>
      <c r="I167" s="177"/>
      <c r="J167" s="177"/>
      <c r="K167" s="177"/>
      <c r="L167" s="177"/>
      <c r="M167" s="177"/>
      <c r="N167" s="177"/>
      <c r="O167" s="177"/>
      <c r="P167" s="13">
        <f t="shared" si="35"/>
        <v>0</v>
      </c>
      <c r="Q167" s="8" t="str">
        <f t="shared" si="41"/>
        <v/>
      </c>
      <c r="R167" s="22">
        <v>162</v>
      </c>
      <c r="S167" s="14" t="str">
        <f ca="1">IF(LEFT(AG167,1)="G","",IF(LEFT(P167,1)="D","",IF(H167="","",COUNTIF($T$6:T167,T167))))</f>
        <v/>
      </c>
      <c r="T167" s="14" t="str">
        <f t="shared" ca="1" si="36"/>
        <v/>
      </c>
      <c r="U167" s="15" t="str">
        <f t="shared" ca="1" si="42"/>
        <v/>
      </c>
      <c r="V167" s="14">
        <f t="shared" si="37"/>
        <v>162</v>
      </c>
      <c r="W167" s="14" t="str">
        <f t="shared" ca="1" si="43"/>
        <v/>
      </c>
      <c r="X167" s="14" t="str">
        <f>IF(Home!J167=0,"",Home!J167)</f>
        <v/>
      </c>
      <c r="Y167" s="16" t="str">
        <f t="shared" ca="1" si="48"/>
        <v/>
      </c>
      <c r="Z167" s="16" t="str">
        <f t="shared" ca="1" si="48"/>
        <v/>
      </c>
      <c r="AA167" s="16" t="str">
        <f t="shared" ca="1" si="48"/>
        <v/>
      </c>
      <c r="AB167" s="16" t="str">
        <f t="shared" ca="1" si="48"/>
        <v/>
      </c>
      <c r="AC167" s="16" t="str">
        <f t="shared" ca="1" si="38"/>
        <v/>
      </c>
      <c r="AD167" s="14" t="str">
        <f t="shared" ca="1" si="44"/>
        <v/>
      </c>
      <c r="AE167" s="17" t="str">
        <f t="shared" ca="1" si="45"/>
        <v/>
      </c>
      <c r="AF167" s="18" t="str">
        <f t="shared" ca="1" si="46"/>
        <v/>
      </c>
      <c r="AG167" s="12"/>
      <c r="AH167" s="19"/>
    </row>
    <row r="168" spans="1:34" s="10" customFormat="1" ht="15" customHeight="1" x14ac:dyDescent="0.2">
      <c r="A168" s="10">
        <f t="shared" si="34"/>
        <v>163</v>
      </c>
      <c r="B168" s="173" t="str">
        <f t="shared" ca="1" si="39"/>
        <v/>
      </c>
      <c r="C168" s="173"/>
      <c r="D168" s="173"/>
      <c r="E168" s="173"/>
      <c r="F168" s="173"/>
      <c r="G168" s="173"/>
      <c r="H168" s="177" t="str">
        <f t="shared" ca="1" si="40"/>
        <v/>
      </c>
      <c r="I168" s="177"/>
      <c r="J168" s="177"/>
      <c r="K168" s="177"/>
      <c r="L168" s="177"/>
      <c r="M168" s="177"/>
      <c r="N168" s="177"/>
      <c r="O168" s="177"/>
      <c r="P168" s="13">
        <f t="shared" si="35"/>
        <v>0</v>
      </c>
      <c r="Q168" s="8" t="str">
        <f t="shared" si="41"/>
        <v/>
      </c>
      <c r="R168" s="22">
        <v>163</v>
      </c>
      <c r="S168" s="14" t="str">
        <f ca="1">IF(LEFT(AG168,1)="G","",IF(LEFT(P168,1)="D","",IF(H168="","",COUNTIF($T$6:T168,T168))))</f>
        <v/>
      </c>
      <c r="T168" s="14" t="str">
        <f t="shared" ca="1" si="36"/>
        <v/>
      </c>
      <c r="U168" s="15" t="str">
        <f t="shared" ca="1" si="42"/>
        <v/>
      </c>
      <c r="V168" s="14">
        <f t="shared" si="37"/>
        <v>163</v>
      </c>
      <c r="W168" s="14" t="str">
        <f t="shared" ca="1" si="43"/>
        <v/>
      </c>
      <c r="X168" s="14" t="str">
        <f>IF(Home!J168=0,"",Home!J168)</f>
        <v/>
      </c>
      <c r="Y168" s="16" t="str">
        <f t="shared" ca="1" si="48"/>
        <v/>
      </c>
      <c r="Z168" s="16" t="str">
        <f t="shared" ca="1" si="48"/>
        <v/>
      </c>
      <c r="AA168" s="16" t="str">
        <f t="shared" ca="1" si="48"/>
        <v/>
      </c>
      <c r="AB168" s="16" t="str">
        <f t="shared" ca="1" si="48"/>
        <v/>
      </c>
      <c r="AC168" s="16" t="str">
        <f t="shared" ca="1" si="38"/>
        <v/>
      </c>
      <c r="AD168" s="14" t="str">
        <f t="shared" ca="1" si="44"/>
        <v/>
      </c>
      <c r="AE168" s="17" t="str">
        <f t="shared" ca="1" si="45"/>
        <v/>
      </c>
      <c r="AF168" s="18" t="str">
        <f t="shared" ca="1" si="46"/>
        <v/>
      </c>
      <c r="AG168" s="12"/>
      <c r="AH168" s="19"/>
    </row>
    <row r="169" spans="1:34" s="10" customFormat="1" ht="15" customHeight="1" x14ac:dyDescent="0.2">
      <c r="A169" s="10">
        <f t="shared" si="34"/>
        <v>164</v>
      </c>
      <c r="B169" s="173" t="str">
        <f t="shared" ca="1" si="39"/>
        <v/>
      </c>
      <c r="C169" s="173"/>
      <c r="D169" s="173"/>
      <c r="E169" s="173"/>
      <c r="F169" s="173"/>
      <c r="G169" s="173"/>
      <c r="H169" s="177" t="str">
        <f t="shared" ca="1" si="40"/>
        <v/>
      </c>
      <c r="I169" s="177"/>
      <c r="J169" s="177"/>
      <c r="K169" s="177"/>
      <c r="L169" s="177"/>
      <c r="M169" s="177"/>
      <c r="N169" s="177"/>
      <c r="O169" s="177"/>
      <c r="P169" s="13">
        <f t="shared" si="35"/>
        <v>0</v>
      </c>
      <c r="Q169" s="8" t="str">
        <f t="shared" si="41"/>
        <v/>
      </c>
      <c r="R169" s="22">
        <v>164</v>
      </c>
      <c r="S169" s="14" t="str">
        <f ca="1">IF(LEFT(AG169,1)="G","",IF(LEFT(P169,1)="D","",IF(H169="","",COUNTIF($T$6:T169,T169))))</f>
        <v/>
      </c>
      <c r="T169" s="14" t="str">
        <f t="shared" ca="1" si="36"/>
        <v/>
      </c>
      <c r="U169" s="15" t="str">
        <f t="shared" ca="1" si="42"/>
        <v/>
      </c>
      <c r="V169" s="14">
        <f t="shared" si="37"/>
        <v>164</v>
      </c>
      <c r="W169" s="14" t="str">
        <f t="shared" ca="1" si="43"/>
        <v/>
      </c>
      <c r="X169" s="14" t="str">
        <f>IF(Home!J169=0,"",Home!J169)</f>
        <v/>
      </c>
      <c r="Y169" s="16" t="str">
        <f t="shared" ca="1" si="48"/>
        <v/>
      </c>
      <c r="Z169" s="16" t="str">
        <f t="shared" ca="1" si="48"/>
        <v/>
      </c>
      <c r="AA169" s="16" t="str">
        <f t="shared" ca="1" si="48"/>
        <v/>
      </c>
      <c r="AB169" s="16" t="str">
        <f t="shared" ca="1" si="48"/>
        <v/>
      </c>
      <c r="AC169" s="16" t="str">
        <f t="shared" ca="1" si="38"/>
        <v/>
      </c>
      <c r="AD169" s="14" t="str">
        <f t="shared" ca="1" si="44"/>
        <v/>
      </c>
      <c r="AE169" s="17" t="str">
        <f t="shared" ca="1" si="45"/>
        <v/>
      </c>
      <c r="AF169" s="18" t="str">
        <f t="shared" ca="1" si="46"/>
        <v/>
      </c>
      <c r="AG169" s="12"/>
      <c r="AH169" s="19"/>
    </row>
    <row r="170" spans="1:34" s="10" customFormat="1" ht="15" customHeight="1" x14ac:dyDescent="0.2">
      <c r="A170" s="10">
        <f t="shared" si="34"/>
        <v>165</v>
      </c>
      <c r="B170" s="173" t="str">
        <f t="shared" ca="1" si="39"/>
        <v/>
      </c>
      <c r="C170" s="173"/>
      <c r="D170" s="173"/>
      <c r="E170" s="173"/>
      <c r="F170" s="173"/>
      <c r="G170" s="173"/>
      <c r="H170" s="177" t="str">
        <f t="shared" ca="1" si="40"/>
        <v/>
      </c>
      <c r="I170" s="177"/>
      <c r="J170" s="177"/>
      <c r="K170" s="177"/>
      <c r="L170" s="177"/>
      <c r="M170" s="177"/>
      <c r="N170" s="177"/>
      <c r="O170" s="177"/>
      <c r="P170" s="13">
        <f t="shared" si="35"/>
        <v>0</v>
      </c>
      <c r="Q170" s="8" t="str">
        <f t="shared" si="41"/>
        <v/>
      </c>
      <c r="R170" s="22">
        <v>165</v>
      </c>
      <c r="S170" s="14" t="str">
        <f ca="1">IF(LEFT(AG170,1)="G","",IF(LEFT(P170,1)="D","",IF(H170="","",COUNTIF($T$6:T170,T170))))</f>
        <v/>
      </c>
      <c r="T170" s="14" t="str">
        <f t="shared" ca="1" si="36"/>
        <v/>
      </c>
      <c r="U170" s="15" t="str">
        <f t="shared" ca="1" si="42"/>
        <v/>
      </c>
      <c r="V170" s="14">
        <f t="shared" si="37"/>
        <v>165</v>
      </c>
      <c r="W170" s="14" t="str">
        <f t="shared" ca="1" si="43"/>
        <v/>
      </c>
      <c r="X170" s="14" t="str">
        <f>IF(Home!J170=0,"",Home!J170)</f>
        <v/>
      </c>
      <c r="Y170" s="16" t="str">
        <f t="shared" ca="1" si="48"/>
        <v/>
      </c>
      <c r="Z170" s="16" t="str">
        <f t="shared" ca="1" si="48"/>
        <v/>
      </c>
      <c r="AA170" s="16" t="str">
        <f t="shared" ca="1" si="48"/>
        <v/>
      </c>
      <c r="AB170" s="16" t="str">
        <f t="shared" ca="1" si="48"/>
        <v/>
      </c>
      <c r="AC170" s="16" t="str">
        <f t="shared" ca="1" si="38"/>
        <v/>
      </c>
      <c r="AD170" s="14" t="str">
        <f t="shared" ca="1" si="44"/>
        <v/>
      </c>
      <c r="AE170" s="17" t="str">
        <f t="shared" ca="1" si="45"/>
        <v/>
      </c>
      <c r="AF170" s="18" t="str">
        <f t="shared" ca="1" si="46"/>
        <v/>
      </c>
      <c r="AG170" s="12"/>
      <c r="AH170" s="19"/>
    </row>
    <row r="171" spans="1:34" s="10" customFormat="1" ht="15" customHeight="1" x14ac:dyDescent="0.2">
      <c r="A171" s="10">
        <f t="shared" si="34"/>
        <v>166</v>
      </c>
      <c r="B171" s="173" t="str">
        <f t="shared" ca="1" si="39"/>
        <v/>
      </c>
      <c r="C171" s="173"/>
      <c r="D171" s="173"/>
      <c r="E171" s="173"/>
      <c r="F171" s="173"/>
      <c r="G171" s="173"/>
      <c r="H171" s="177" t="str">
        <f t="shared" ca="1" si="40"/>
        <v/>
      </c>
      <c r="I171" s="177"/>
      <c r="J171" s="177"/>
      <c r="K171" s="177"/>
      <c r="L171" s="177"/>
      <c r="M171" s="177"/>
      <c r="N171" s="177"/>
      <c r="O171" s="177"/>
      <c r="P171" s="13">
        <f t="shared" si="35"/>
        <v>0</v>
      </c>
      <c r="Q171" s="8" t="str">
        <f t="shared" si="41"/>
        <v/>
      </c>
      <c r="R171" s="22">
        <v>166</v>
      </c>
      <c r="S171" s="14" t="str">
        <f ca="1">IF(LEFT(AG171,1)="G","",IF(LEFT(P171,1)="D","",IF(H171="","",COUNTIF($T$6:T171,T171))))</f>
        <v/>
      </c>
      <c r="T171" s="14" t="str">
        <f t="shared" ca="1" si="36"/>
        <v/>
      </c>
      <c r="U171" s="15" t="str">
        <f t="shared" ca="1" si="42"/>
        <v/>
      </c>
      <c r="V171" s="14">
        <f t="shared" si="37"/>
        <v>166</v>
      </c>
      <c r="W171" s="14" t="str">
        <f t="shared" ca="1" si="43"/>
        <v/>
      </c>
      <c r="X171" s="14" t="str">
        <f>IF(Home!J171=0,"",Home!J171)</f>
        <v/>
      </c>
      <c r="Y171" s="16" t="str">
        <f t="shared" ca="1" si="48"/>
        <v/>
      </c>
      <c r="Z171" s="16" t="str">
        <f t="shared" ca="1" si="48"/>
        <v/>
      </c>
      <c r="AA171" s="16" t="str">
        <f t="shared" ca="1" si="48"/>
        <v/>
      </c>
      <c r="AB171" s="16" t="str">
        <f t="shared" ca="1" si="48"/>
        <v/>
      </c>
      <c r="AC171" s="16" t="str">
        <f t="shared" ca="1" si="38"/>
        <v/>
      </c>
      <c r="AD171" s="14" t="str">
        <f t="shared" ca="1" si="44"/>
        <v/>
      </c>
      <c r="AE171" s="17" t="str">
        <f t="shared" ca="1" si="45"/>
        <v/>
      </c>
      <c r="AF171" s="18" t="str">
        <f t="shared" ca="1" si="46"/>
        <v/>
      </c>
      <c r="AG171" s="12"/>
      <c r="AH171" s="19"/>
    </row>
    <row r="172" spans="1:34" s="10" customFormat="1" ht="15" customHeight="1" x14ac:dyDescent="0.2">
      <c r="A172" s="10">
        <f t="shared" si="34"/>
        <v>167</v>
      </c>
      <c r="B172" s="173" t="str">
        <f t="shared" ca="1" si="39"/>
        <v/>
      </c>
      <c r="C172" s="173"/>
      <c r="D172" s="173"/>
      <c r="E172" s="173"/>
      <c r="F172" s="173"/>
      <c r="G172" s="173"/>
      <c r="H172" s="177" t="str">
        <f t="shared" ca="1" si="40"/>
        <v/>
      </c>
      <c r="I172" s="177"/>
      <c r="J172" s="177"/>
      <c r="K172" s="177"/>
      <c r="L172" s="177"/>
      <c r="M172" s="177"/>
      <c r="N172" s="177"/>
      <c r="O172" s="177"/>
      <c r="P172" s="13">
        <f t="shared" si="35"/>
        <v>0</v>
      </c>
      <c r="Q172" s="8" t="str">
        <f t="shared" si="41"/>
        <v/>
      </c>
      <c r="R172" s="22">
        <v>167</v>
      </c>
      <c r="S172" s="14" t="str">
        <f ca="1">IF(LEFT(AG172,1)="G","",IF(LEFT(P172,1)="D","",IF(H172="","",COUNTIF($T$6:T172,T172))))</f>
        <v/>
      </c>
      <c r="T172" s="14" t="str">
        <f t="shared" ca="1" si="36"/>
        <v/>
      </c>
      <c r="U172" s="15" t="str">
        <f t="shared" ca="1" si="42"/>
        <v/>
      </c>
      <c r="V172" s="14">
        <f t="shared" si="37"/>
        <v>167</v>
      </c>
      <c r="W172" s="14" t="str">
        <f t="shared" ca="1" si="43"/>
        <v/>
      </c>
      <c r="X172" s="14" t="str">
        <f>IF(Home!J172=0,"",Home!J172)</f>
        <v/>
      </c>
      <c r="Y172" s="16" t="str">
        <f t="shared" ca="1" si="48"/>
        <v/>
      </c>
      <c r="Z172" s="16" t="str">
        <f t="shared" ca="1" si="48"/>
        <v/>
      </c>
      <c r="AA172" s="16" t="str">
        <f t="shared" ca="1" si="48"/>
        <v/>
      </c>
      <c r="AB172" s="16" t="str">
        <f t="shared" ca="1" si="48"/>
        <v/>
      </c>
      <c r="AC172" s="16" t="str">
        <f t="shared" ca="1" si="38"/>
        <v/>
      </c>
      <c r="AD172" s="14" t="str">
        <f t="shared" ca="1" si="44"/>
        <v/>
      </c>
      <c r="AE172" s="17" t="str">
        <f t="shared" ca="1" si="45"/>
        <v/>
      </c>
      <c r="AF172" s="18" t="str">
        <f t="shared" ca="1" si="46"/>
        <v/>
      </c>
      <c r="AG172" s="12"/>
      <c r="AH172" s="19"/>
    </row>
    <row r="173" spans="1:34" s="10" customFormat="1" ht="15" customHeight="1" x14ac:dyDescent="0.2">
      <c r="A173" s="10">
        <f t="shared" si="34"/>
        <v>168</v>
      </c>
      <c r="B173" s="173" t="str">
        <f t="shared" ca="1" si="39"/>
        <v/>
      </c>
      <c r="C173" s="173"/>
      <c r="D173" s="173"/>
      <c r="E173" s="173"/>
      <c r="F173" s="173"/>
      <c r="G173" s="173"/>
      <c r="H173" s="177" t="str">
        <f t="shared" ca="1" si="40"/>
        <v/>
      </c>
      <c r="I173" s="177"/>
      <c r="J173" s="177"/>
      <c r="K173" s="177"/>
      <c r="L173" s="177"/>
      <c r="M173" s="177"/>
      <c r="N173" s="177"/>
      <c r="O173" s="177"/>
      <c r="P173" s="13">
        <f t="shared" si="35"/>
        <v>0</v>
      </c>
      <c r="Q173" s="8" t="str">
        <f t="shared" si="41"/>
        <v/>
      </c>
      <c r="R173" s="22">
        <v>168</v>
      </c>
      <c r="S173" s="14" t="str">
        <f ca="1">IF(LEFT(AG173,1)="G","",IF(LEFT(P173,1)="D","",IF(H173="","",COUNTIF($T$6:T173,T173))))</f>
        <v/>
      </c>
      <c r="T173" s="14" t="str">
        <f t="shared" ca="1" si="36"/>
        <v/>
      </c>
      <c r="U173" s="15" t="str">
        <f t="shared" ca="1" si="42"/>
        <v/>
      </c>
      <c r="V173" s="14">
        <f t="shared" si="37"/>
        <v>168</v>
      </c>
      <c r="W173" s="14" t="str">
        <f t="shared" ca="1" si="43"/>
        <v/>
      </c>
      <c r="X173" s="14" t="str">
        <f>IF(Home!J173=0,"",Home!J173)</f>
        <v/>
      </c>
      <c r="Y173" s="16" t="str">
        <f t="shared" ca="1" si="48"/>
        <v/>
      </c>
      <c r="Z173" s="16" t="str">
        <f t="shared" ca="1" si="48"/>
        <v/>
      </c>
      <c r="AA173" s="16" t="str">
        <f t="shared" ca="1" si="48"/>
        <v/>
      </c>
      <c r="AB173" s="16" t="str">
        <f t="shared" ca="1" si="48"/>
        <v/>
      </c>
      <c r="AC173" s="16" t="str">
        <f t="shared" ca="1" si="38"/>
        <v/>
      </c>
      <c r="AD173" s="14" t="str">
        <f t="shared" ca="1" si="44"/>
        <v/>
      </c>
      <c r="AE173" s="17" t="str">
        <f t="shared" ca="1" si="45"/>
        <v/>
      </c>
      <c r="AF173" s="18" t="str">
        <f t="shared" ca="1" si="46"/>
        <v/>
      </c>
      <c r="AG173" s="12"/>
      <c r="AH173" s="19"/>
    </row>
    <row r="174" spans="1:34" s="10" customFormat="1" ht="15" customHeight="1" x14ac:dyDescent="0.2">
      <c r="A174" s="10">
        <f t="shared" si="34"/>
        <v>169</v>
      </c>
      <c r="B174" s="173" t="str">
        <f t="shared" ca="1" si="39"/>
        <v/>
      </c>
      <c r="C174" s="173"/>
      <c r="D174" s="173"/>
      <c r="E174" s="173"/>
      <c r="F174" s="173"/>
      <c r="G174" s="173"/>
      <c r="H174" s="177" t="str">
        <f t="shared" ca="1" si="40"/>
        <v/>
      </c>
      <c r="I174" s="177"/>
      <c r="J174" s="177"/>
      <c r="K174" s="177"/>
      <c r="L174" s="177"/>
      <c r="M174" s="177"/>
      <c r="N174" s="177"/>
      <c r="O174" s="177"/>
      <c r="P174" s="13">
        <f t="shared" si="35"/>
        <v>0</v>
      </c>
      <c r="Q174" s="8" t="str">
        <f t="shared" si="41"/>
        <v/>
      </c>
      <c r="R174" s="22">
        <v>169</v>
      </c>
      <c r="S174" s="14" t="str">
        <f ca="1">IF(LEFT(AG174,1)="G","",IF(LEFT(P174,1)="D","",IF(H174="","",COUNTIF($T$6:T174,T174))))</f>
        <v/>
      </c>
      <c r="T174" s="14" t="str">
        <f t="shared" ca="1" si="36"/>
        <v/>
      </c>
      <c r="U174" s="15" t="str">
        <f t="shared" ca="1" si="42"/>
        <v/>
      </c>
      <c r="V174" s="14">
        <f t="shared" si="37"/>
        <v>169</v>
      </c>
      <c r="W174" s="14" t="str">
        <f t="shared" ca="1" si="43"/>
        <v/>
      </c>
      <c r="X174" s="14" t="str">
        <f>IF(Home!J174=0,"",Home!J174)</f>
        <v/>
      </c>
      <c r="Y174" s="16" t="str">
        <f t="shared" ca="1" si="48"/>
        <v/>
      </c>
      <c r="Z174" s="16" t="str">
        <f t="shared" ca="1" si="48"/>
        <v/>
      </c>
      <c r="AA174" s="16" t="str">
        <f t="shared" ca="1" si="48"/>
        <v/>
      </c>
      <c r="AB174" s="16" t="str">
        <f t="shared" ca="1" si="48"/>
        <v/>
      </c>
      <c r="AC174" s="16" t="str">
        <f t="shared" ca="1" si="38"/>
        <v/>
      </c>
      <c r="AD174" s="14" t="str">
        <f t="shared" ca="1" si="44"/>
        <v/>
      </c>
      <c r="AE174" s="17" t="str">
        <f t="shared" ca="1" si="45"/>
        <v/>
      </c>
      <c r="AF174" s="18" t="str">
        <f t="shared" ca="1" si="46"/>
        <v/>
      </c>
      <c r="AG174" s="12"/>
      <c r="AH174" s="19"/>
    </row>
    <row r="175" spans="1:34" s="10" customFormat="1" ht="15" customHeight="1" x14ac:dyDescent="0.2">
      <c r="A175" s="10">
        <f t="shared" si="34"/>
        <v>170</v>
      </c>
      <c r="B175" s="173" t="str">
        <f t="shared" ca="1" si="39"/>
        <v/>
      </c>
      <c r="C175" s="173"/>
      <c r="D175" s="173"/>
      <c r="E175" s="173"/>
      <c r="F175" s="173"/>
      <c r="G175" s="173"/>
      <c r="H175" s="177" t="str">
        <f t="shared" ca="1" si="40"/>
        <v/>
      </c>
      <c r="I175" s="177"/>
      <c r="J175" s="177"/>
      <c r="K175" s="177"/>
      <c r="L175" s="177"/>
      <c r="M175" s="177"/>
      <c r="N175" s="177"/>
      <c r="O175" s="177"/>
      <c r="P175" s="13">
        <f t="shared" si="35"/>
        <v>0</v>
      </c>
      <c r="Q175" s="8" t="str">
        <f t="shared" si="41"/>
        <v/>
      </c>
      <c r="R175" s="22">
        <v>170</v>
      </c>
      <c r="S175" s="14" t="str">
        <f ca="1">IF(LEFT(AG175,1)="G","",IF(LEFT(P175,1)="D","",IF(H175="","",COUNTIF($T$6:T175,T175))))</f>
        <v/>
      </c>
      <c r="T175" s="14" t="str">
        <f t="shared" ca="1" si="36"/>
        <v/>
      </c>
      <c r="U175" s="15" t="str">
        <f t="shared" ca="1" si="42"/>
        <v/>
      </c>
      <c r="V175" s="14">
        <f t="shared" si="37"/>
        <v>170</v>
      </c>
      <c r="W175" s="14" t="str">
        <f t="shared" ca="1" si="43"/>
        <v/>
      </c>
      <c r="X175" s="14" t="str">
        <f>IF(Home!J175=0,"",Home!J175)</f>
        <v/>
      </c>
      <c r="Y175" s="16" t="str">
        <f t="shared" ca="1" si="48"/>
        <v/>
      </c>
      <c r="Z175" s="16" t="str">
        <f t="shared" ca="1" si="48"/>
        <v/>
      </c>
      <c r="AA175" s="16" t="str">
        <f t="shared" ca="1" si="48"/>
        <v/>
      </c>
      <c r="AB175" s="16" t="str">
        <f t="shared" ca="1" si="48"/>
        <v/>
      </c>
      <c r="AC175" s="16" t="str">
        <f t="shared" ca="1" si="38"/>
        <v/>
      </c>
      <c r="AD175" s="14" t="str">
        <f t="shared" ca="1" si="44"/>
        <v/>
      </c>
      <c r="AE175" s="17" t="str">
        <f t="shared" ca="1" si="45"/>
        <v/>
      </c>
      <c r="AF175" s="18" t="str">
        <f t="shared" ca="1" si="46"/>
        <v/>
      </c>
      <c r="AG175" s="12"/>
      <c r="AH175" s="19"/>
    </row>
    <row r="176" spans="1:34" s="10" customFormat="1" ht="15" customHeight="1" x14ac:dyDescent="0.2">
      <c r="A176" s="10">
        <f t="shared" si="34"/>
        <v>171</v>
      </c>
      <c r="B176" s="173" t="str">
        <f t="shared" ca="1" si="39"/>
        <v/>
      </c>
      <c r="C176" s="173"/>
      <c r="D176" s="173"/>
      <c r="E176" s="173"/>
      <c r="F176" s="173"/>
      <c r="G176" s="173"/>
      <c r="H176" s="177" t="str">
        <f t="shared" ca="1" si="40"/>
        <v/>
      </c>
      <c r="I176" s="177"/>
      <c r="J176" s="177"/>
      <c r="K176" s="177"/>
      <c r="L176" s="177"/>
      <c r="M176" s="177"/>
      <c r="N176" s="177"/>
      <c r="O176" s="177"/>
      <c r="P176" s="13">
        <f t="shared" si="35"/>
        <v>0</v>
      </c>
      <c r="Q176" s="8" t="str">
        <f t="shared" si="41"/>
        <v/>
      </c>
      <c r="R176" s="22">
        <v>171</v>
      </c>
      <c r="S176" s="14" t="str">
        <f ca="1">IF(LEFT(AG176,1)="G","",IF(LEFT(P176,1)="D","",IF(H176="","",COUNTIF($T$6:T176,T176))))</f>
        <v/>
      </c>
      <c r="T176" s="14" t="str">
        <f t="shared" ca="1" si="36"/>
        <v/>
      </c>
      <c r="U176" s="15" t="str">
        <f t="shared" ca="1" si="42"/>
        <v/>
      </c>
      <c r="V176" s="14">
        <f t="shared" si="37"/>
        <v>171</v>
      </c>
      <c r="W176" s="14" t="str">
        <f t="shared" ca="1" si="43"/>
        <v/>
      </c>
      <c r="X176" s="14" t="str">
        <f>IF(Home!J176=0,"",Home!J176)</f>
        <v/>
      </c>
      <c r="Y176" s="16" t="str">
        <f t="shared" ca="1" si="48"/>
        <v/>
      </c>
      <c r="Z176" s="16" t="str">
        <f t="shared" ca="1" si="48"/>
        <v/>
      </c>
      <c r="AA176" s="16" t="str">
        <f t="shared" ca="1" si="48"/>
        <v/>
      </c>
      <c r="AB176" s="16" t="str">
        <f t="shared" ca="1" si="48"/>
        <v/>
      </c>
      <c r="AC176" s="16" t="str">
        <f t="shared" ca="1" si="38"/>
        <v/>
      </c>
      <c r="AD176" s="14" t="str">
        <f t="shared" ca="1" si="44"/>
        <v/>
      </c>
      <c r="AE176" s="17" t="str">
        <f t="shared" ca="1" si="45"/>
        <v/>
      </c>
      <c r="AF176" s="18" t="str">
        <f t="shared" ca="1" si="46"/>
        <v/>
      </c>
      <c r="AG176" s="12"/>
      <c r="AH176" s="19"/>
    </row>
    <row r="177" spans="1:34" s="10" customFormat="1" ht="15" customHeight="1" x14ac:dyDescent="0.2">
      <c r="A177" s="10">
        <f t="shared" si="34"/>
        <v>172</v>
      </c>
      <c r="B177" s="173" t="str">
        <f t="shared" ca="1" si="39"/>
        <v/>
      </c>
      <c r="C177" s="173"/>
      <c r="D177" s="173"/>
      <c r="E177" s="173"/>
      <c r="F177" s="173"/>
      <c r="G177" s="173"/>
      <c r="H177" s="177" t="str">
        <f t="shared" ca="1" si="40"/>
        <v/>
      </c>
      <c r="I177" s="177"/>
      <c r="J177" s="177"/>
      <c r="K177" s="177"/>
      <c r="L177" s="177"/>
      <c r="M177" s="177"/>
      <c r="N177" s="177"/>
      <c r="O177" s="177"/>
      <c r="P177" s="13">
        <f t="shared" si="35"/>
        <v>0</v>
      </c>
      <c r="Q177" s="8" t="str">
        <f t="shared" si="41"/>
        <v/>
      </c>
      <c r="R177" s="22">
        <v>172</v>
      </c>
      <c r="S177" s="14" t="str">
        <f ca="1">IF(LEFT(AG177,1)="G","",IF(LEFT(P177,1)="D","",IF(H177="","",COUNTIF($T$6:T177,T177))))</f>
        <v/>
      </c>
      <c r="T177" s="14" t="str">
        <f t="shared" ca="1" si="36"/>
        <v/>
      </c>
      <c r="U177" s="15" t="str">
        <f t="shared" ca="1" si="42"/>
        <v/>
      </c>
      <c r="V177" s="14">
        <f t="shared" si="37"/>
        <v>172</v>
      </c>
      <c r="W177" s="14" t="str">
        <f t="shared" ca="1" si="43"/>
        <v/>
      </c>
      <c r="X177" s="14" t="str">
        <f>IF(Home!J177=0,"",Home!J177)</f>
        <v/>
      </c>
      <c r="Y177" s="16" t="str">
        <f t="shared" ca="1" si="48"/>
        <v/>
      </c>
      <c r="Z177" s="16" t="str">
        <f t="shared" ca="1" si="48"/>
        <v/>
      </c>
      <c r="AA177" s="16" t="str">
        <f t="shared" ca="1" si="48"/>
        <v/>
      </c>
      <c r="AB177" s="16" t="str">
        <f t="shared" ca="1" si="48"/>
        <v/>
      </c>
      <c r="AC177" s="16" t="str">
        <f t="shared" ca="1" si="38"/>
        <v/>
      </c>
      <c r="AD177" s="14" t="str">
        <f t="shared" ca="1" si="44"/>
        <v/>
      </c>
      <c r="AE177" s="17" t="str">
        <f t="shared" ca="1" si="45"/>
        <v/>
      </c>
      <c r="AF177" s="18" t="str">
        <f t="shared" ca="1" si="46"/>
        <v/>
      </c>
      <c r="AG177" s="12"/>
      <c r="AH177" s="19"/>
    </row>
    <row r="178" spans="1:34" s="10" customFormat="1" ht="15" customHeight="1" x14ac:dyDescent="0.2">
      <c r="A178" s="10">
        <f t="shared" si="34"/>
        <v>173</v>
      </c>
      <c r="B178" s="173" t="str">
        <f t="shared" ca="1" si="39"/>
        <v/>
      </c>
      <c r="C178" s="173"/>
      <c r="D178" s="173"/>
      <c r="E178" s="173"/>
      <c r="F178" s="173"/>
      <c r="G178" s="173"/>
      <c r="H178" s="177" t="str">
        <f t="shared" ca="1" si="40"/>
        <v/>
      </c>
      <c r="I178" s="177"/>
      <c r="J178" s="177"/>
      <c r="K178" s="177"/>
      <c r="L178" s="177"/>
      <c r="M178" s="177"/>
      <c r="N178" s="177"/>
      <c r="O178" s="177"/>
      <c r="P178" s="13">
        <f t="shared" si="35"/>
        <v>0</v>
      </c>
      <c r="Q178" s="8" t="str">
        <f t="shared" si="41"/>
        <v/>
      </c>
      <c r="R178" s="22">
        <v>173</v>
      </c>
      <c r="S178" s="14" t="str">
        <f ca="1">IF(LEFT(AG178,1)="G","",IF(LEFT(P178,1)="D","",IF(H178="","",COUNTIF($T$6:T178,T178))))</f>
        <v/>
      </c>
      <c r="T178" s="14" t="str">
        <f t="shared" ca="1" si="36"/>
        <v/>
      </c>
      <c r="U178" s="15" t="str">
        <f t="shared" ca="1" si="42"/>
        <v/>
      </c>
      <c r="V178" s="14">
        <f t="shared" si="37"/>
        <v>173</v>
      </c>
      <c r="W178" s="14" t="str">
        <f t="shared" ca="1" si="43"/>
        <v/>
      </c>
      <c r="X178" s="14" t="str">
        <f>IF(Home!J178=0,"",Home!J178)</f>
        <v/>
      </c>
      <c r="Y178" s="16" t="str">
        <f t="shared" ca="1" si="48"/>
        <v/>
      </c>
      <c r="Z178" s="16" t="str">
        <f t="shared" ca="1" si="48"/>
        <v/>
      </c>
      <c r="AA178" s="16" t="str">
        <f t="shared" ca="1" si="48"/>
        <v/>
      </c>
      <c r="AB178" s="16" t="str">
        <f t="shared" ca="1" si="48"/>
        <v/>
      </c>
      <c r="AC178" s="16" t="str">
        <f t="shared" ca="1" si="38"/>
        <v/>
      </c>
      <c r="AD178" s="14" t="str">
        <f t="shared" ca="1" si="44"/>
        <v/>
      </c>
      <c r="AE178" s="17" t="str">
        <f t="shared" ca="1" si="45"/>
        <v/>
      </c>
      <c r="AF178" s="18" t="str">
        <f t="shared" ca="1" si="46"/>
        <v/>
      </c>
      <c r="AG178" s="12"/>
      <c r="AH178" s="19"/>
    </row>
    <row r="179" spans="1:34" s="10" customFormat="1" ht="15" customHeight="1" x14ac:dyDescent="0.2">
      <c r="A179" s="10">
        <f t="shared" si="34"/>
        <v>174</v>
      </c>
      <c r="B179" s="173" t="str">
        <f t="shared" ca="1" si="39"/>
        <v/>
      </c>
      <c r="C179" s="173"/>
      <c r="D179" s="173"/>
      <c r="E179" s="173"/>
      <c r="F179" s="173"/>
      <c r="G179" s="173"/>
      <c r="H179" s="177" t="str">
        <f t="shared" ca="1" si="40"/>
        <v/>
      </c>
      <c r="I179" s="177"/>
      <c r="J179" s="177"/>
      <c r="K179" s="177"/>
      <c r="L179" s="177"/>
      <c r="M179" s="177"/>
      <c r="N179" s="177"/>
      <c r="O179" s="177"/>
      <c r="P179" s="13">
        <f t="shared" si="35"/>
        <v>0</v>
      </c>
      <c r="Q179" s="8" t="str">
        <f t="shared" si="41"/>
        <v/>
      </c>
      <c r="R179" s="22">
        <v>174</v>
      </c>
      <c r="S179" s="14" t="str">
        <f ca="1">IF(LEFT(AG179,1)="G","",IF(LEFT(P179,1)="D","",IF(H179="","",COUNTIF($T$6:T179,T179))))</f>
        <v/>
      </c>
      <c r="T179" s="14" t="str">
        <f t="shared" ca="1" si="36"/>
        <v/>
      </c>
      <c r="U179" s="15" t="str">
        <f t="shared" ca="1" si="42"/>
        <v/>
      </c>
      <c r="V179" s="14">
        <f t="shared" si="37"/>
        <v>174</v>
      </c>
      <c r="W179" s="14" t="str">
        <f t="shared" ca="1" si="43"/>
        <v/>
      </c>
      <c r="X179" s="14" t="str">
        <f>IF(Home!J179=0,"",Home!J179)</f>
        <v/>
      </c>
      <c r="Y179" s="16" t="str">
        <f t="shared" ca="1" si="48"/>
        <v/>
      </c>
      <c r="Z179" s="16" t="str">
        <f t="shared" ca="1" si="48"/>
        <v/>
      </c>
      <c r="AA179" s="16" t="str">
        <f t="shared" ca="1" si="48"/>
        <v/>
      </c>
      <c r="AB179" s="16" t="str">
        <f t="shared" ca="1" si="48"/>
        <v/>
      </c>
      <c r="AC179" s="16" t="str">
        <f t="shared" ca="1" si="38"/>
        <v/>
      </c>
      <c r="AD179" s="14" t="str">
        <f t="shared" ca="1" si="44"/>
        <v/>
      </c>
      <c r="AE179" s="17" t="str">
        <f t="shared" ca="1" si="45"/>
        <v/>
      </c>
      <c r="AF179" s="18" t="str">
        <f t="shared" ca="1" si="46"/>
        <v/>
      </c>
      <c r="AG179" s="12"/>
      <c r="AH179" s="19"/>
    </row>
    <row r="180" spans="1:34" s="10" customFormat="1" ht="15" customHeight="1" x14ac:dyDescent="0.2">
      <c r="A180" s="10">
        <f t="shared" si="34"/>
        <v>175</v>
      </c>
      <c r="B180" s="173" t="str">
        <f t="shared" ca="1" si="39"/>
        <v/>
      </c>
      <c r="C180" s="173"/>
      <c r="D180" s="173"/>
      <c r="E180" s="173"/>
      <c r="F180" s="173"/>
      <c r="G180" s="173"/>
      <c r="H180" s="177" t="str">
        <f t="shared" ca="1" si="40"/>
        <v/>
      </c>
      <c r="I180" s="177"/>
      <c r="J180" s="177"/>
      <c r="K180" s="177"/>
      <c r="L180" s="177"/>
      <c r="M180" s="177"/>
      <c r="N180" s="177"/>
      <c r="O180" s="177"/>
      <c r="P180" s="13">
        <f t="shared" si="35"/>
        <v>0</v>
      </c>
      <c r="Q180" s="8" t="str">
        <f t="shared" si="41"/>
        <v/>
      </c>
      <c r="R180" s="22">
        <v>175</v>
      </c>
      <c r="S180" s="14" t="str">
        <f ca="1">IF(LEFT(AG180,1)="G","",IF(LEFT(P180,1)="D","",IF(H180="","",COUNTIF($T$6:T180,T180))))</f>
        <v/>
      </c>
      <c r="T180" s="14" t="str">
        <f t="shared" ca="1" si="36"/>
        <v/>
      </c>
      <c r="U180" s="15" t="str">
        <f t="shared" ca="1" si="42"/>
        <v/>
      </c>
      <c r="V180" s="14">
        <f t="shared" si="37"/>
        <v>175</v>
      </c>
      <c r="W180" s="14" t="str">
        <f t="shared" ca="1" si="43"/>
        <v/>
      </c>
      <c r="X180" s="14" t="str">
        <f>IF(Home!J180=0,"",Home!J180)</f>
        <v/>
      </c>
      <c r="Y180" s="16" t="str">
        <f t="shared" ca="1" si="48"/>
        <v/>
      </c>
      <c r="Z180" s="16" t="str">
        <f t="shared" ca="1" si="48"/>
        <v/>
      </c>
      <c r="AA180" s="16" t="str">
        <f t="shared" ca="1" si="48"/>
        <v/>
      </c>
      <c r="AB180" s="16" t="str">
        <f t="shared" ca="1" si="48"/>
        <v/>
      </c>
      <c r="AC180" s="16" t="str">
        <f t="shared" ca="1" si="38"/>
        <v/>
      </c>
      <c r="AD180" s="14" t="str">
        <f t="shared" ca="1" si="44"/>
        <v/>
      </c>
      <c r="AE180" s="17" t="str">
        <f t="shared" ca="1" si="45"/>
        <v/>
      </c>
      <c r="AF180" s="18" t="str">
        <f t="shared" ca="1" si="46"/>
        <v/>
      </c>
      <c r="AG180" s="12"/>
      <c r="AH180" s="19"/>
    </row>
    <row r="181" spans="1:34" s="10" customFormat="1" ht="15" customHeight="1" x14ac:dyDescent="0.2">
      <c r="A181" s="10">
        <f t="shared" si="34"/>
        <v>176</v>
      </c>
      <c r="B181" s="173" t="str">
        <f t="shared" ca="1" si="39"/>
        <v/>
      </c>
      <c r="C181" s="173"/>
      <c r="D181" s="173"/>
      <c r="E181" s="173"/>
      <c r="F181" s="173"/>
      <c r="G181" s="173"/>
      <c r="H181" s="177" t="str">
        <f t="shared" ca="1" si="40"/>
        <v/>
      </c>
      <c r="I181" s="177"/>
      <c r="J181" s="177"/>
      <c r="K181" s="177"/>
      <c r="L181" s="177"/>
      <c r="M181" s="177"/>
      <c r="N181" s="177"/>
      <c r="O181" s="177"/>
      <c r="P181" s="13">
        <f t="shared" si="35"/>
        <v>0</v>
      </c>
      <c r="Q181" s="8" t="str">
        <f t="shared" si="41"/>
        <v/>
      </c>
      <c r="R181" s="22">
        <v>176</v>
      </c>
      <c r="S181" s="14" t="str">
        <f ca="1">IF(LEFT(AG181,1)="G","",IF(LEFT(P181,1)="D","",IF(H181="","",COUNTIF($T$6:T181,T181))))</f>
        <v/>
      </c>
      <c r="T181" s="14" t="str">
        <f t="shared" ca="1" si="36"/>
        <v/>
      </c>
      <c r="U181" s="15" t="str">
        <f t="shared" ca="1" si="42"/>
        <v/>
      </c>
      <c r="V181" s="14">
        <f t="shared" si="37"/>
        <v>176</v>
      </c>
      <c r="W181" s="14" t="str">
        <f t="shared" ca="1" si="43"/>
        <v/>
      </c>
      <c r="X181" s="14" t="str">
        <f>IF(Home!J181=0,"",Home!J181)</f>
        <v/>
      </c>
      <c r="Y181" s="16" t="str">
        <f t="shared" ca="1" si="48"/>
        <v/>
      </c>
      <c r="Z181" s="16" t="str">
        <f t="shared" ca="1" si="48"/>
        <v/>
      </c>
      <c r="AA181" s="16" t="str">
        <f t="shared" ca="1" si="48"/>
        <v/>
      </c>
      <c r="AB181" s="16" t="str">
        <f t="shared" ca="1" si="48"/>
        <v/>
      </c>
      <c r="AC181" s="16" t="str">
        <f t="shared" ca="1" si="38"/>
        <v/>
      </c>
      <c r="AD181" s="14" t="str">
        <f t="shared" ca="1" si="44"/>
        <v/>
      </c>
      <c r="AE181" s="17" t="str">
        <f t="shared" ca="1" si="45"/>
        <v/>
      </c>
      <c r="AF181" s="18" t="str">
        <f t="shared" ca="1" si="46"/>
        <v/>
      </c>
      <c r="AG181" s="12"/>
      <c r="AH181" s="19"/>
    </row>
    <row r="182" spans="1:34" s="10" customFormat="1" ht="15" customHeight="1" x14ac:dyDescent="0.2">
      <c r="A182" s="10">
        <f t="shared" si="34"/>
        <v>177</v>
      </c>
      <c r="B182" s="173" t="str">
        <f t="shared" ca="1" si="39"/>
        <v/>
      </c>
      <c r="C182" s="173"/>
      <c r="D182" s="173"/>
      <c r="E182" s="173"/>
      <c r="F182" s="173"/>
      <c r="G182" s="173"/>
      <c r="H182" s="177" t="str">
        <f t="shared" ca="1" si="40"/>
        <v/>
      </c>
      <c r="I182" s="177"/>
      <c r="J182" s="177"/>
      <c r="K182" s="177"/>
      <c r="L182" s="177"/>
      <c r="M182" s="177"/>
      <c r="N182" s="177"/>
      <c r="O182" s="177"/>
      <c r="P182" s="13">
        <f t="shared" si="35"/>
        <v>0</v>
      </c>
      <c r="Q182" s="8" t="str">
        <f t="shared" si="41"/>
        <v/>
      </c>
      <c r="R182" s="22">
        <v>177</v>
      </c>
      <c r="S182" s="14" t="str">
        <f ca="1">IF(LEFT(AG182,1)="G","",IF(LEFT(P182,1)="D","",IF(H182="","",COUNTIF($T$6:T182,T182))))</f>
        <v/>
      </c>
      <c r="T182" s="14" t="str">
        <f t="shared" ca="1" si="36"/>
        <v/>
      </c>
      <c r="U182" s="15" t="str">
        <f t="shared" ca="1" si="42"/>
        <v/>
      </c>
      <c r="V182" s="14">
        <f t="shared" si="37"/>
        <v>177</v>
      </c>
      <c r="W182" s="14" t="str">
        <f t="shared" ca="1" si="43"/>
        <v/>
      </c>
      <c r="X182" s="14" t="str">
        <f>IF(Home!J182=0,"",Home!J182)</f>
        <v/>
      </c>
      <c r="Y182" s="16" t="str">
        <f t="shared" ca="1" si="48"/>
        <v/>
      </c>
      <c r="Z182" s="16" t="str">
        <f t="shared" ca="1" si="48"/>
        <v/>
      </c>
      <c r="AA182" s="16" t="str">
        <f t="shared" ca="1" si="48"/>
        <v/>
      </c>
      <c r="AB182" s="16" t="str">
        <f t="shared" ca="1" si="48"/>
        <v/>
      </c>
      <c r="AC182" s="16" t="str">
        <f t="shared" ca="1" si="38"/>
        <v/>
      </c>
      <c r="AD182" s="14" t="str">
        <f t="shared" ca="1" si="44"/>
        <v/>
      </c>
      <c r="AE182" s="17" t="str">
        <f t="shared" ca="1" si="45"/>
        <v/>
      </c>
      <c r="AF182" s="18" t="str">
        <f t="shared" ca="1" si="46"/>
        <v/>
      </c>
      <c r="AG182" s="12"/>
      <c r="AH182" s="19"/>
    </row>
    <row r="183" spans="1:34" s="10" customFormat="1" ht="15" customHeight="1" x14ac:dyDescent="0.2">
      <c r="A183" s="10">
        <f t="shared" si="34"/>
        <v>178</v>
      </c>
      <c r="B183" s="173" t="str">
        <f t="shared" ca="1" si="39"/>
        <v/>
      </c>
      <c r="C183" s="173"/>
      <c r="D183" s="173"/>
      <c r="E183" s="173"/>
      <c r="F183" s="173"/>
      <c r="G183" s="173"/>
      <c r="H183" s="177" t="str">
        <f t="shared" ca="1" si="40"/>
        <v/>
      </c>
      <c r="I183" s="177"/>
      <c r="J183" s="177"/>
      <c r="K183" s="177"/>
      <c r="L183" s="177"/>
      <c r="M183" s="177"/>
      <c r="N183" s="177"/>
      <c r="O183" s="177"/>
      <c r="P183" s="13">
        <f t="shared" si="35"/>
        <v>0</v>
      </c>
      <c r="Q183" s="8" t="str">
        <f t="shared" si="41"/>
        <v/>
      </c>
      <c r="R183" s="22">
        <v>178</v>
      </c>
      <c r="S183" s="14" t="str">
        <f ca="1">IF(LEFT(AG183,1)="G","",IF(LEFT(P183,1)="D","",IF(H183="","",COUNTIF($T$6:T183,T183))))</f>
        <v/>
      </c>
      <c r="T183" s="14" t="str">
        <f t="shared" ca="1" si="36"/>
        <v/>
      </c>
      <c r="U183" s="15" t="str">
        <f t="shared" ca="1" si="42"/>
        <v/>
      </c>
      <c r="V183" s="14">
        <f t="shared" si="37"/>
        <v>178</v>
      </c>
      <c r="W183" s="14" t="str">
        <f t="shared" ca="1" si="43"/>
        <v/>
      </c>
      <c r="X183" s="14" t="str">
        <f>IF(Home!J183=0,"",Home!J183)</f>
        <v/>
      </c>
      <c r="Y183" s="16" t="str">
        <f t="shared" ca="1" si="48"/>
        <v/>
      </c>
      <c r="Z183" s="16" t="str">
        <f t="shared" ca="1" si="48"/>
        <v/>
      </c>
      <c r="AA183" s="16" t="str">
        <f t="shared" ca="1" si="48"/>
        <v/>
      </c>
      <c r="AB183" s="16" t="str">
        <f t="shared" ca="1" si="48"/>
        <v/>
      </c>
      <c r="AC183" s="16" t="str">
        <f t="shared" ca="1" si="38"/>
        <v/>
      </c>
      <c r="AD183" s="14" t="str">
        <f t="shared" ca="1" si="44"/>
        <v/>
      </c>
      <c r="AE183" s="17" t="str">
        <f t="shared" ca="1" si="45"/>
        <v/>
      </c>
      <c r="AF183" s="18" t="str">
        <f t="shared" ca="1" si="46"/>
        <v/>
      </c>
      <c r="AG183" s="12"/>
      <c r="AH183" s="19"/>
    </row>
    <row r="184" spans="1:34" s="10" customFormat="1" ht="15" customHeight="1" x14ac:dyDescent="0.2">
      <c r="A184" s="10">
        <f t="shared" si="34"/>
        <v>179</v>
      </c>
      <c r="B184" s="173" t="str">
        <f t="shared" ca="1" si="39"/>
        <v/>
      </c>
      <c r="C184" s="173"/>
      <c r="D184" s="173"/>
      <c r="E184" s="173"/>
      <c r="F184" s="173"/>
      <c r="G184" s="173"/>
      <c r="H184" s="177" t="str">
        <f t="shared" ca="1" si="40"/>
        <v/>
      </c>
      <c r="I184" s="177"/>
      <c r="J184" s="177"/>
      <c r="K184" s="177"/>
      <c r="L184" s="177"/>
      <c r="M184" s="177"/>
      <c r="N184" s="177"/>
      <c r="O184" s="177"/>
      <c r="P184" s="13">
        <f t="shared" si="35"/>
        <v>0</v>
      </c>
      <c r="Q184" s="8" t="str">
        <f t="shared" si="41"/>
        <v/>
      </c>
      <c r="R184" s="22">
        <v>179</v>
      </c>
      <c r="S184" s="14" t="str">
        <f ca="1">IF(LEFT(AG184,1)="G","",IF(LEFT(P184,1)="D","",IF(H184="","",COUNTIF($T$6:T184,T184))))</f>
        <v/>
      </c>
      <c r="T184" s="14" t="str">
        <f t="shared" ca="1" si="36"/>
        <v/>
      </c>
      <c r="U184" s="15" t="str">
        <f t="shared" ca="1" si="42"/>
        <v/>
      </c>
      <c r="V184" s="14">
        <f t="shared" si="37"/>
        <v>179</v>
      </c>
      <c r="W184" s="14" t="str">
        <f t="shared" ca="1" si="43"/>
        <v/>
      </c>
      <c r="X184" s="14" t="str">
        <f>IF(Home!J184=0,"",Home!J184)</f>
        <v/>
      </c>
      <c r="Y184" s="16" t="str">
        <f t="shared" ca="1" si="48"/>
        <v/>
      </c>
      <c r="Z184" s="16" t="str">
        <f t="shared" ca="1" si="48"/>
        <v/>
      </c>
      <c r="AA184" s="16" t="str">
        <f t="shared" ca="1" si="48"/>
        <v/>
      </c>
      <c r="AB184" s="16" t="str">
        <f t="shared" ca="1" si="48"/>
        <v/>
      </c>
      <c r="AC184" s="16" t="str">
        <f t="shared" ca="1" si="38"/>
        <v/>
      </c>
      <c r="AD184" s="14" t="str">
        <f t="shared" ca="1" si="44"/>
        <v/>
      </c>
      <c r="AE184" s="17" t="str">
        <f t="shared" ca="1" si="45"/>
        <v/>
      </c>
      <c r="AF184" s="18" t="str">
        <f t="shared" ca="1" si="46"/>
        <v/>
      </c>
      <c r="AG184" s="12"/>
      <c r="AH184" s="19"/>
    </row>
    <row r="185" spans="1:34" s="10" customFormat="1" ht="15" customHeight="1" x14ac:dyDescent="0.2">
      <c r="A185" s="10">
        <f t="shared" si="34"/>
        <v>180</v>
      </c>
      <c r="B185" s="173" t="str">
        <f t="shared" ca="1" si="39"/>
        <v/>
      </c>
      <c r="C185" s="173"/>
      <c r="D185" s="173"/>
      <c r="E185" s="173"/>
      <c r="F185" s="173"/>
      <c r="G185" s="173"/>
      <c r="H185" s="177" t="str">
        <f t="shared" ca="1" si="40"/>
        <v/>
      </c>
      <c r="I185" s="177"/>
      <c r="J185" s="177"/>
      <c r="K185" s="177"/>
      <c r="L185" s="177"/>
      <c r="M185" s="177"/>
      <c r="N185" s="177"/>
      <c r="O185" s="177"/>
      <c r="P185" s="13">
        <f t="shared" si="35"/>
        <v>0</v>
      </c>
      <c r="Q185" s="8" t="str">
        <f t="shared" si="41"/>
        <v/>
      </c>
      <c r="R185" s="22">
        <v>180</v>
      </c>
      <c r="S185" s="14" t="str">
        <f ca="1">IF(LEFT(AG185,1)="G","",IF(LEFT(P185,1)="D","",IF(H185="","",COUNTIF($T$6:T185,T185))))</f>
        <v/>
      </c>
      <c r="T185" s="14" t="str">
        <f t="shared" ca="1" si="36"/>
        <v/>
      </c>
      <c r="U185" s="15" t="str">
        <f t="shared" ca="1" si="42"/>
        <v/>
      </c>
      <c r="V185" s="14">
        <f t="shared" si="37"/>
        <v>180</v>
      </c>
      <c r="W185" s="14" t="str">
        <f t="shared" ca="1" si="43"/>
        <v/>
      </c>
      <c r="X185" s="14" t="str">
        <f>IF(Home!J185=0,"",Home!J185)</f>
        <v/>
      </c>
      <c r="Y185" s="16" t="str">
        <f t="shared" ca="1" si="48"/>
        <v/>
      </c>
      <c r="Z185" s="16" t="str">
        <f t="shared" ca="1" si="48"/>
        <v/>
      </c>
      <c r="AA185" s="16" t="str">
        <f t="shared" ca="1" si="48"/>
        <v/>
      </c>
      <c r="AB185" s="16" t="str">
        <f t="shared" ca="1" si="48"/>
        <v/>
      </c>
      <c r="AC185" s="16" t="str">
        <f t="shared" ca="1" si="38"/>
        <v/>
      </c>
      <c r="AD185" s="14" t="str">
        <f t="shared" ca="1" si="44"/>
        <v/>
      </c>
      <c r="AE185" s="17" t="str">
        <f t="shared" ca="1" si="45"/>
        <v/>
      </c>
      <c r="AF185" s="18" t="str">
        <f t="shared" ca="1" si="46"/>
        <v/>
      </c>
      <c r="AG185" s="12"/>
      <c r="AH185" s="19"/>
    </row>
    <row r="186" spans="1:34" s="10" customFormat="1" ht="15" customHeight="1" x14ac:dyDescent="0.2">
      <c r="A186" s="10">
        <f t="shared" si="34"/>
        <v>181</v>
      </c>
      <c r="B186" s="173" t="str">
        <f t="shared" ca="1" si="39"/>
        <v/>
      </c>
      <c r="C186" s="173"/>
      <c r="D186" s="173"/>
      <c r="E186" s="173"/>
      <c r="F186" s="173"/>
      <c r="G186" s="173"/>
      <c r="H186" s="177" t="str">
        <f t="shared" ca="1" si="40"/>
        <v/>
      </c>
      <c r="I186" s="177"/>
      <c r="J186" s="177"/>
      <c r="K186" s="177"/>
      <c r="L186" s="177"/>
      <c r="M186" s="177"/>
      <c r="N186" s="177"/>
      <c r="O186" s="177"/>
      <c r="P186" s="13">
        <f t="shared" si="35"/>
        <v>0</v>
      </c>
      <c r="Q186" s="8" t="str">
        <f t="shared" si="41"/>
        <v/>
      </c>
      <c r="R186" s="22">
        <v>181</v>
      </c>
      <c r="S186" s="14" t="str">
        <f ca="1">IF(LEFT(AG186,1)="G","",IF(LEFT(P186,1)="D","",IF(H186="","",COUNTIF($T$6:T186,T186))))</f>
        <v/>
      </c>
      <c r="T186" s="14" t="str">
        <f t="shared" ca="1" si="36"/>
        <v/>
      </c>
      <c r="U186" s="15" t="str">
        <f t="shared" ca="1" si="42"/>
        <v/>
      </c>
      <c r="V186" s="14">
        <f t="shared" si="37"/>
        <v>181</v>
      </c>
      <c r="W186" s="14" t="str">
        <f t="shared" ca="1" si="43"/>
        <v/>
      </c>
      <c r="X186" s="14" t="str">
        <f>IF(Home!J186=0,"",Home!J186)</f>
        <v/>
      </c>
      <c r="Y186" s="16" t="str">
        <f t="shared" ref="Y186:AB205" ca="1" si="49">IFERROR(VLOOKUP(CONCATENATE($X186,Y$5),$U$6:$V$255,2,0),"")</f>
        <v/>
      </c>
      <c r="Z186" s="16" t="str">
        <f t="shared" ca="1" si="49"/>
        <v/>
      </c>
      <c r="AA186" s="16" t="str">
        <f t="shared" ca="1" si="49"/>
        <v/>
      </c>
      <c r="AB186" s="16" t="str">
        <f t="shared" ca="1" si="49"/>
        <v/>
      </c>
      <c r="AC186" s="16" t="str">
        <f t="shared" ca="1" si="38"/>
        <v/>
      </c>
      <c r="AD186" s="14" t="str">
        <f t="shared" ca="1" si="44"/>
        <v/>
      </c>
      <c r="AE186" s="17" t="str">
        <f t="shared" ca="1" si="45"/>
        <v/>
      </c>
      <c r="AF186" s="18" t="str">
        <f t="shared" ca="1" si="46"/>
        <v/>
      </c>
      <c r="AG186" s="12"/>
      <c r="AH186" s="19"/>
    </row>
    <row r="187" spans="1:34" s="10" customFormat="1" ht="15" customHeight="1" x14ac:dyDescent="0.2">
      <c r="A187" s="10">
        <f t="shared" si="34"/>
        <v>182</v>
      </c>
      <c r="B187" s="173" t="str">
        <f t="shared" ca="1" si="39"/>
        <v/>
      </c>
      <c r="C187" s="173"/>
      <c r="D187" s="173"/>
      <c r="E187" s="173"/>
      <c r="F187" s="173"/>
      <c r="G187" s="173"/>
      <c r="H187" s="177" t="str">
        <f t="shared" ca="1" si="40"/>
        <v/>
      </c>
      <c r="I187" s="177"/>
      <c r="J187" s="177"/>
      <c r="K187" s="177"/>
      <c r="L187" s="177"/>
      <c r="M187" s="177"/>
      <c r="N187" s="177"/>
      <c r="O187" s="177"/>
      <c r="P187" s="13">
        <f t="shared" si="35"/>
        <v>0</v>
      </c>
      <c r="Q187" s="8" t="str">
        <f t="shared" si="41"/>
        <v/>
      </c>
      <c r="R187" s="22">
        <v>182</v>
      </c>
      <c r="S187" s="14" t="str">
        <f ca="1">IF(LEFT(AG187,1)="G","",IF(LEFT(P187,1)="D","",IF(H187="","",COUNTIF($T$6:T187,T187))))</f>
        <v/>
      </c>
      <c r="T187" s="14" t="str">
        <f t="shared" ca="1" si="36"/>
        <v/>
      </c>
      <c r="U187" s="15" t="str">
        <f t="shared" ca="1" si="42"/>
        <v/>
      </c>
      <c r="V187" s="14">
        <f t="shared" si="37"/>
        <v>182</v>
      </c>
      <c r="W187" s="14" t="str">
        <f t="shared" ca="1" si="43"/>
        <v/>
      </c>
      <c r="X187" s="14" t="str">
        <f>IF(Home!J187=0,"",Home!J187)</f>
        <v/>
      </c>
      <c r="Y187" s="16" t="str">
        <f t="shared" ca="1" si="49"/>
        <v/>
      </c>
      <c r="Z187" s="16" t="str">
        <f t="shared" ca="1" si="49"/>
        <v/>
      </c>
      <c r="AA187" s="16" t="str">
        <f t="shared" ca="1" si="49"/>
        <v/>
      </c>
      <c r="AB187" s="16" t="str">
        <f t="shared" ca="1" si="49"/>
        <v/>
      </c>
      <c r="AC187" s="16" t="str">
        <f t="shared" ca="1" si="38"/>
        <v/>
      </c>
      <c r="AD187" s="14" t="str">
        <f t="shared" ca="1" si="44"/>
        <v/>
      </c>
      <c r="AE187" s="17" t="str">
        <f t="shared" ca="1" si="45"/>
        <v/>
      </c>
      <c r="AF187" s="18" t="str">
        <f t="shared" ca="1" si="46"/>
        <v/>
      </c>
      <c r="AG187" s="12"/>
      <c r="AH187" s="19"/>
    </row>
    <row r="188" spans="1:34" s="10" customFormat="1" ht="15" customHeight="1" x14ac:dyDescent="0.2">
      <c r="A188" s="10">
        <f t="shared" si="34"/>
        <v>183</v>
      </c>
      <c r="B188" s="173" t="str">
        <f t="shared" ca="1" si="39"/>
        <v/>
      </c>
      <c r="C188" s="173"/>
      <c r="D188" s="173"/>
      <c r="E188" s="173"/>
      <c r="F188" s="173"/>
      <c r="G188" s="173"/>
      <c r="H188" s="177" t="str">
        <f t="shared" ca="1" si="40"/>
        <v/>
      </c>
      <c r="I188" s="177"/>
      <c r="J188" s="177"/>
      <c r="K188" s="177"/>
      <c r="L188" s="177"/>
      <c r="M188" s="177"/>
      <c r="N188" s="177"/>
      <c r="O188" s="177"/>
      <c r="P188" s="13">
        <f t="shared" si="35"/>
        <v>0</v>
      </c>
      <c r="Q188" s="8" t="str">
        <f t="shared" si="41"/>
        <v/>
      </c>
      <c r="R188" s="22">
        <v>183</v>
      </c>
      <c r="S188" s="14" t="str">
        <f ca="1">IF(LEFT(AG188,1)="G","",IF(LEFT(P188,1)="D","",IF(H188="","",COUNTIF($T$6:T188,T188))))</f>
        <v/>
      </c>
      <c r="T188" s="14" t="str">
        <f t="shared" ca="1" si="36"/>
        <v/>
      </c>
      <c r="U188" s="15" t="str">
        <f t="shared" ca="1" si="42"/>
        <v/>
      </c>
      <c r="V188" s="14">
        <f t="shared" si="37"/>
        <v>183</v>
      </c>
      <c r="W188" s="14" t="str">
        <f t="shared" ca="1" si="43"/>
        <v/>
      </c>
      <c r="X188" s="14" t="str">
        <f>IF(Home!J188=0,"",Home!J188)</f>
        <v/>
      </c>
      <c r="Y188" s="16" t="str">
        <f t="shared" ca="1" si="49"/>
        <v/>
      </c>
      <c r="Z188" s="16" t="str">
        <f t="shared" ca="1" si="49"/>
        <v/>
      </c>
      <c r="AA188" s="16" t="str">
        <f t="shared" ca="1" si="49"/>
        <v/>
      </c>
      <c r="AB188" s="16" t="str">
        <f t="shared" ca="1" si="49"/>
        <v/>
      </c>
      <c r="AC188" s="16" t="str">
        <f t="shared" ca="1" si="38"/>
        <v/>
      </c>
      <c r="AD188" s="14" t="str">
        <f t="shared" ca="1" si="44"/>
        <v/>
      </c>
      <c r="AE188" s="17" t="str">
        <f t="shared" ca="1" si="45"/>
        <v/>
      </c>
      <c r="AF188" s="18" t="str">
        <f t="shared" ca="1" si="46"/>
        <v/>
      </c>
      <c r="AG188" s="12"/>
      <c r="AH188" s="19"/>
    </row>
    <row r="189" spans="1:34" s="10" customFormat="1" ht="15" customHeight="1" x14ac:dyDescent="0.2">
      <c r="A189" s="10">
        <f t="shared" si="34"/>
        <v>184</v>
      </c>
      <c r="B189" s="173" t="str">
        <f t="shared" ca="1" si="39"/>
        <v/>
      </c>
      <c r="C189" s="173"/>
      <c r="D189" s="173"/>
      <c r="E189" s="173"/>
      <c r="F189" s="173"/>
      <c r="G189" s="173"/>
      <c r="H189" s="177" t="str">
        <f t="shared" ca="1" si="40"/>
        <v/>
      </c>
      <c r="I189" s="177"/>
      <c r="J189" s="177"/>
      <c r="K189" s="177"/>
      <c r="L189" s="177"/>
      <c r="M189" s="177"/>
      <c r="N189" s="177"/>
      <c r="O189" s="177"/>
      <c r="P189" s="13">
        <f t="shared" si="35"/>
        <v>0</v>
      </c>
      <c r="Q189" s="8" t="str">
        <f t="shared" si="41"/>
        <v/>
      </c>
      <c r="R189" s="22">
        <v>184</v>
      </c>
      <c r="S189" s="14" t="str">
        <f ca="1">IF(LEFT(AG189,1)="G","",IF(LEFT(P189,1)="D","",IF(H189="","",COUNTIF($T$6:T189,T189))))</f>
        <v/>
      </c>
      <c r="T189" s="14" t="str">
        <f t="shared" ca="1" si="36"/>
        <v/>
      </c>
      <c r="U189" s="15" t="str">
        <f t="shared" ca="1" si="42"/>
        <v/>
      </c>
      <c r="V189" s="14">
        <f t="shared" si="37"/>
        <v>184</v>
      </c>
      <c r="W189" s="14" t="str">
        <f t="shared" ca="1" si="43"/>
        <v/>
      </c>
      <c r="X189" s="14" t="str">
        <f>IF(Home!J189=0,"",Home!J189)</f>
        <v/>
      </c>
      <c r="Y189" s="16" t="str">
        <f t="shared" ca="1" si="49"/>
        <v/>
      </c>
      <c r="Z189" s="16" t="str">
        <f t="shared" ca="1" si="49"/>
        <v/>
      </c>
      <c r="AA189" s="16" t="str">
        <f t="shared" ca="1" si="49"/>
        <v/>
      </c>
      <c r="AB189" s="16" t="str">
        <f t="shared" ca="1" si="49"/>
        <v/>
      </c>
      <c r="AC189" s="16" t="str">
        <f t="shared" ca="1" si="38"/>
        <v/>
      </c>
      <c r="AD189" s="14" t="str">
        <f t="shared" ca="1" si="44"/>
        <v/>
      </c>
      <c r="AE189" s="17" t="str">
        <f t="shared" ca="1" si="45"/>
        <v/>
      </c>
      <c r="AF189" s="18" t="str">
        <f t="shared" ca="1" si="46"/>
        <v/>
      </c>
      <c r="AG189" s="12"/>
      <c r="AH189" s="19"/>
    </row>
    <row r="190" spans="1:34" s="10" customFormat="1" ht="15" customHeight="1" x14ac:dyDescent="0.2">
      <c r="A190" s="10">
        <f t="shared" si="34"/>
        <v>185</v>
      </c>
      <c r="B190" s="173" t="str">
        <f t="shared" ca="1" si="39"/>
        <v/>
      </c>
      <c r="C190" s="173"/>
      <c r="D190" s="173"/>
      <c r="E190" s="173"/>
      <c r="F190" s="173"/>
      <c r="G190" s="173"/>
      <c r="H190" s="177" t="str">
        <f t="shared" ca="1" si="40"/>
        <v/>
      </c>
      <c r="I190" s="177"/>
      <c r="J190" s="177"/>
      <c r="K190" s="177"/>
      <c r="L190" s="177"/>
      <c r="M190" s="177"/>
      <c r="N190" s="177"/>
      <c r="O190" s="177"/>
      <c r="P190" s="13">
        <f t="shared" si="35"/>
        <v>0</v>
      </c>
      <c r="Q190" s="8" t="str">
        <f t="shared" si="41"/>
        <v/>
      </c>
      <c r="R190" s="22">
        <v>185</v>
      </c>
      <c r="S190" s="14" t="str">
        <f ca="1">IF(LEFT(AG190,1)="G","",IF(LEFT(P190,1)="D","",IF(H190="","",COUNTIF($T$6:T190,T190))))</f>
        <v/>
      </c>
      <c r="T190" s="14" t="str">
        <f t="shared" ca="1" si="36"/>
        <v/>
      </c>
      <c r="U190" s="15" t="str">
        <f t="shared" ca="1" si="42"/>
        <v/>
      </c>
      <c r="V190" s="14">
        <f t="shared" si="37"/>
        <v>185</v>
      </c>
      <c r="W190" s="14" t="str">
        <f t="shared" ca="1" si="43"/>
        <v/>
      </c>
      <c r="X190" s="14" t="str">
        <f>IF(Home!J190=0,"",Home!J190)</f>
        <v/>
      </c>
      <c r="Y190" s="16" t="str">
        <f t="shared" ca="1" si="49"/>
        <v/>
      </c>
      <c r="Z190" s="16" t="str">
        <f t="shared" ca="1" si="49"/>
        <v/>
      </c>
      <c r="AA190" s="16" t="str">
        <f t="shared" ca="1" si="49"/>
        <v/>
      </c>
      <c r="AB190" s="16" t="str">
        <f t="shared" ca="1" si="49"/>
        <v/>
      </c>
      <c r="AC190" s="16" t="str">
        <f t="shared" ca="1" si="38"/>
        <v/>
      </c>
      <c r="AD190" s="14" t="str">
        <f t="shared" ca="1" si="44"/>
        <v/>
      </c>
      <c r="AE190" s="17" t="str">
        <f t="shared" ca="1" si="45"/>
        <v/>
      </c>
      <c r="AF190" s="18" t="str">
        <f t="shared" ca="1" si="46"/>
        <v/>
      </c>
      <c r="AG190" s="12"/>
      <c r="AH190" s="19"/>
    </row>
    <row r="191" spans="1:34" s="10" customFormat="1" ht="15" customHeight="1" x14ac:dyDescent="0.2">
      <c r="A191" s="10">
        <f t="shared" si="34"/>
        <v>186</v>
      </c>
      <c r="B191" s="173" t="str">
        <f t="shared" ca="1" si="39"/>
        <v/>
      </c>
      <c r="C191" s="173"/>
      <c r="D191" s="173"/>
      <c r="E191" s="173"/>
      <c r="F191" s="173"/>
      <c r="G191" s="173"/>
      <c r="H191" s="177" t="str">
        <f t="shared" ca="1" si="40"/>
        <v/>
      </c>
      <c r="I191" s="177"/>
      <c r="J191" s="177"/>
      <c r="K191" s="177"/>
      <c r="L191" s="177"/>
      <c r="M191" s="177"/>
      <c r="N191" s="177"/>
      <c r="O191" s="177"/>
      <c r="P191" s="13">
        <f t="shared" si="35"/>
        <v>0</v>
      </c>
      <c r="Q191" s="8" t="str">
        <f t="shared" si="41"/>
        <v/>
      </c>
      <c r="R191" s="22">
        <v>186</v>
      </c>
      <c r="S191" s="14" t="str">
        <f ca="1">IF(LEFT(AG191,1)="G","",IF(LEFT(P191,1)="D","",IF(H191="","",COUNTIF($T$6:T191,T191))))</f>
        <v/>
      </c>
      <c r="T191" s="14" t="str">
        <f t="shared" ca="1" si="36"/>
        <v/>
      </c>
      <c r="U191" s="15" t="str">
        <f t="shared" ca="1" si="42"/>
        <v/>
      </c>
      <c r="V191" s="14">
        <f t="shared" si="37"/>
        <v>186</v>
      </c>
      <c r="W191" s="14" t="str">
        <f t="shared" ca="1" si="43"/>
        <v/>
      </c>
      <c r="X191" s="14" t="str">
        <f>IF(Home!J191=0,"",Home!J191)</f>
        <v/>
      </c>
      <c r="Y191" s="16" t="str">
        <f t="shared" ca="1" si="49"/>
        <v/>
      </c>
      <c r="Z191" s="16" t="str">
        <f t="shared" ca="1" si="49"/>
        <v/>
      </c>
      <c r="AA191" s="16" t="str">
        <f t="shared" ca="1" si="49"/>
        <v/>
      </c>
      <c r="AB191" s="16" t="str">
        <f t="shared" ca="1" si="49"/>
        <v/>
      </c>
      <c r="AC191" s="16" t="str">
        <f t="shared" ca="1" si="38"/>
        <v/>
      </c>
      <c r="AD191" s="14" t="str">
        <f t="shared" ca="1" si="44"/>
        <v/>
      </c>
      <c r="AE191" s="17" t="str">
        <f t="shared" ca="1" si="45"/>
        <v/>
      </c>
      <c r="AF191" s="18" t="str">
        <f t="shared" ca="1" si="46"/>
        <v/>
      </c>
      <c r="AG191" s="12"/>
      <c r="AH191" s="19"/>
    </row>
    <row r="192" spans="1:34" s="10" customFormat="1" ht="15" customHeight="1" x14ac:dyDescent="0.2">
      <c r="A192" s="10">
        <f t="shared" si="34"/>
        <v>187</v>
      </c>
      <c r="B192" s="173" t="str">
        <f t="shared" ca="1" si="39"/>
        <v/>
      </c>
      <c r="C192" s="173"/>
      <c r="D192" s="173"/>
      <c r="E192" s="173"/>
      <c r="F192" s="173"/>
      <c r="G192" s="173"/>
      <c r="H192" s="177" t="str">
        <f t="shared" ca="1" si="40"/>
        <v/>
      </c>
      <c r="I192" s="177"/>
      <c r="J192" s="177"/>
      <c r="K192" s="177"/>
      <c r="L192" s="177"/>
      <c r="M192" s="177"/>
      <c r="N192" s="177"/>
      <c r="O192" s="177"/>
      <c r="P192" s="13">
        <f t="shared" si="35"/>
        <v>0</v>
      </c>
      <c r="Q192" s="8" t="str">
        <f t="shared" si="41"/>
        <v/>
      </c>
      <c r="R192" s="22">
        <v>187</v>
      </c>
      <c r="S192" s="14" t="str">
        <f ca="1">IF(LEFT(AG192,1)="G","",IF(LEFT(P192,1)="D","",IF(H192="","",COUNTIF($T$6:T192,T192))))</f>
        <v/>
      </c>
      <c r="T192" s="14" t="str">
        <f t="shared" ca="1" si="36"/>
        <v/>
      </c>
      <c r="U192" s="15" t="str">
        <f t="shared" ca="1" si="42"/>
        <v/>
      </c>
      <c r="V192" s="14">
        <f t="shared" si="37"/>
        <v>187</v>
      </c>
      <c r="W192" s="14" t="str">
        <f t="shared" ca="1" si="43"/>
        <v/>
      </c>
      <c r="X192" s="14" t="str">
        <f>IF(Home!J192=0,"",Home!J192)</f>
        <v/>
      </c>
      <c r="Y192" s="16" t="str">
        <f t="shared" ca="1" si="49"/>
        <v/>
      </c>
      <c r="Z192" s="16" t="str">
        <f t="shared" ca="1" si="49"/>
        <v/>
      </c>
      <c r="AA192" s="16" t="str">
        <f t="shared" ca="1" si="49"/>
        <v/>
      </c>
      <c r="AB192" s="16" t="str">
        <f t="shared" ca="1" si="49"/>
        <v/>
      </c>
      <c r="AC192" s="16" t="str">
        <f t="shared" ca="1" si="38"/>
        <v/>
      </c>
      <c r="AD192" s="14" t="str">
        <f t="shared" ca="1" si="44"/>
        <v/>
      </c>
      <c r="AE192" s="17" t="str">
        <f t="shared" ca="1" si="45"/>
        <v/>
      </c>
      <c r="AF192" s="18" t="str">
        <f t="shared" ca="1" si="46"/>
        <v/>
      </c>
      <c r="AG192" s="12"/>
      <c r="AH192" s="19"/>
    </row>
    <row r="193" spans="1:34" s="10" customFormat="1" ht="15" customHeight="1" x14ac:dyDescent="0.2">
      <c r="A193" s="10">
        <f t="shared" si="34"/>
        <v>188</v>
      </c>
      <c r="B193" s="173" t="str">
        <f t="shared" ca="1" si="39"/>
        <v/>
      </c>
      <c r="C193" s="173"/>
      <c r="D193" s="173"/>
      <c r="E193" s="173"/>
      <c r="F193" s="173"/>
      <c r="G193" s="173"/>
      <c r="H193" s="177" t="str">
        <f t="shared" ca="1" si="40"/>
        <v/>
      </c>
      <c r="I193" s="177"/>
      <c r="J193" s="177"/>
      <c r="K193" s="177"/>
      <c r="L193" s="177"/>
      <c r="M193" s="177"/>
      <c r="N193" s="177"/>
      <c r="O193" s="177"/>
      <c r="P193" s="13">
        <f t="shared" si="35"/>
        <v>0</v>
      </c>
      <c r="Q193" s="8" t="str">
        <f t="shared" si="41"/>
        <v/>
      </c>
      <c r="R193" s="22">
        <v>188</v>
      </c>
      <c r="S193" s="14" t="str">
        <f ca="1">IF(LEFT(AG193,1)="G","",IF(LEFT(P193,1)="D","",IF(H193="","",COUNTIF($T$6:T193,T193))))</f>
        <v/>
      </c>
      <c r="T193" s="14" t="str">
        <f t="shared" ca="1" si="36"/>
        <v/>
      </c>
      <c r="U193" s="15" t="str">
        <f t="shared" ca="1" si="42"/>
        <v/>
      </c>
      <c r="V193" s="14">
        <f t="shared" si="37"/>
        <v>188</v>
      </c>
      <c r="W193" s="14" t="str">
        <f t="shared" ca="1" si="43"/>
        <v/>
      </c>
      <c r="X193" s="14" t="str">
        <f>IF(Home!J193=0,"",Home!J193)</f>
        <v/>
      </c>
      <c r="Y193" s="16" t="str">
        <f t="shared" ca="1" si="49"/>
        <v/>
      </c>
      <c r="Z193" s="16" t="str">
        <f t="shared" ca="1" si="49"/>
        <v/>
      </c>
      <c r="AA193" s="16" t="str">
        <f t="shared" ca="1" si="49"/>
        <v/>
      </c>
      <c r="AB193" s="16" t="str">
        <f t="shared" ca="1" si="49"/>
        <v/>
      </c>
      <c r="AC193" s="16" t="str">
        <f t="shared" ca="1" si="38"/>
        <v/>
      </c>
      <c r="AD193" s="14" t="str">
        <f t="shared" ca="1" si="44"/>
        <v/>
      </c>
      <c r="AE193" s="17" t="str">
        <f t="shared" ca="1" si="45"/>
        <v/>
      </c>
      <c r="AF193" s="18" t="str">
        <f t="shared" ca="1" si="46"/>
        <v/>
      </c>
      <c r="AG193" s="12"/>
      <c r="AH193" s="19"/>
    </row>
    <row r="194" spans="1:34" s="10" customFormat="1" ht="15" customHeight="1" x14ac:dyDescent="0.2">
      <c r="A194" s="10">
        <f t="shared" si="34"/>
        <v>189</v>
      </c>
      <c r="B194" s="173" t="str">
        <f t="shared" ca="1" si="39"/>
        <v/>
      </c>
      <c r="C194" s="173"/>
      <c r="D194" s="173"/>
      <c r="E194" s="173"/>
      <c r="F194" s="173"/>
      <c r="G194" s="173"/>
      <c r="H194" s="177" t="str">
        <f t="shared" ca="1" si="40"/>
        <v/>
      </c>
      <c r="I194" s="177"/>
      <c r="J194" s="177"/>
      <c r="K194" s="177"/>
      <c r="L194" s="177"/>
      <c r="M194" s="177"/>
      <c r="N194" s="177"/>
      <c r="O194" s="177"/>
      <c r="P194" s="13">
        <f t="shared" si="35"/>
        <v>0</v>
      </c>
      <c r="Q194" s="8" t="str">
        <f t="shared" si="41"/>
        <v/>
      </c>
      <c r="R194" s="22">
        <v>189</v>
      </c>
      <c r="S194" s="14" t="str">
        <f ca="1">IF(LEFT(AG194,1)="G","",IF(LEFT(P194,1)="D","",IF(H194="","",COUNTIF($T$6:T194,T194))))</f>
        <v/>
      </c>
      <c r="T194" s="14" t="str">
        <f t="shared" ca="1" si="36"/>
        <v/>
      </c>
      <c r="U194" s="15" t="str">
        <f t="shared" ca="1" si="42"/>
        <v/>
      </c>
      <c r="V194" s="14">
        <f t="shared" si="37"/>
        <v>189</v>
      </c>
      <c r="W194" s="14" t="str">
        <f t="shared" ca="1" si="43"/>
        <v/>
      </c>
      <c r="X194" s="14" t="str">
        <f>IF(Home!J194=0,"",Home!J194)</f>
        <v/>
      </c>
      <c r="Y194" s="16" t="str">
        <f t="shared" ca="1" si="49"/>
        <v/>
      </c>
      <c r="Z194" s="16" t="str">
        <f t="shared" ca="1" si="49"/>
        <v/>
      </c>
      <c r="AA194" s="16" t="str">
        <f t="shared" ca="1" si="49"/>
        <v/>
      </c>
      <c r="AB194" s="16" t="str">
        <f t="shared" ca="1" si="49"/>
        <v/>
      </c>
      <c r="AC194" s="16" t="str">
        <f t="shared" ca="1" si="38"/>
        <v/>
      </c>
      <c r="AD194" s="14" t="str">
        <f t="shared" ca="1" si="44"/>
        <v/>
      </c>
      <c r="AE194" s="17" t="str">
        <f t="shared" ca="1" si="45"/>
        <v/>
      </c>
      <c r="AF194" s="18" t="str">
        <f t="shared" ca="1" si="46"/>
        <v/>
      </c>
      <c r="AG194" s="12"/>
      <c r="AH194" s="19"/>
    </row>
    <row r="195" spans="1:34" s="10" customFormat="1" ht="15" customHeight="1" x14ac:dyDescent="0.2">
      <c r="A195" s="10">
        <f t="shared" si="34"/>
        <v>190</v>
      </c>
      <c r="B195" s="173" t="str">
        <f t="shared" ca="1" si="39"/>
        <v/>
      </c>
      <c r="C195" s="173"/>
      <c r="D195" s="173"/>
      <c r="E195" s="173"/>
      <c r="F195" s="173"/>
      <c r="G195" s="173"/>
      <c r="H195" s="177" t="str">
        <f t="shared" ca="1" si="40"/>
        <v/>
      </c>
      <c r="I195" s="177"/>
      <c r="J195" s="177"/>
      <c r="K195" s="177"/>
      <c r="L195" s="177"/>
      <c r="M195" s="177"/>
      <c r="N195" s="177"/>
      <c r="O195" s="177"/>
      <c r="P195" s="13">
        <f t="shared" si="35"/>
        <v>0</v>
      </c>
      <c r="Q195" s="8" t="str">
        <f t="shared" si="41"/>
        <v/>
      </c>
      <c r="R195" s="22">
        <v>190</v>
      </c>
      <c r="S195" s="14" t="str">
        <f ca="1">IF(LEFT(AG195,1)="G","",IF(LEFT(P195,1)="D","",IF(H195="","",COUNTIF($T$6:T195,T195))))</f>
        <v/>
      </c>
      <c r="T195" s="14" t="str">
        <f t="shared" ca="1" si="36"/>
        <v/>
      </c>
      <c r="U195" s="15" t="str">
        <f t="shared" ca="1" si="42"/>
        <v/>
      </c>
      <c r="V195" s="14">
        <f t="shared" si="37"/>
        <v>190</v>
      </c>
      <c r="W195" s="14" t="str">
        <f t="shared" ca="1" si="43"/>
        <v/>
      </c>
      <c r="X195" s="14" t="str">
        <f>IF(Home!J195=0,"",Home!J195)</f>
        <v/>
      </c>
      <c r="Y195" s="16" t="str">
        <f t="shared" ca="1" si="49"/>
        <v/>
      </c>
      <c r="Z195" s="16" t="str">
        <f t="shared" ca="1" si="49"/>
        <v/>
      </c>
      <c r="AA195" s="16" t="str">
        <f t="shared" ca="1" si="49"/>
        <v/>
      </c>
      <c r="AB195" s="16" t="str">
        <f t="shared" ca="1" si="49"/>
        <v/>
      </c>
      <c r="AC195" s="16" t="str">
        <f t="shared" ca="1" si="38"/>
        <v/>
      </c>
      <c r="AD195" s="14" t="str">
        <f t="shared" ca="1" si="44"/>
        <v/>
      </c>
      <c r="AE195" s="17" t="str">
        <f t="shared" ca="1" si="45"/>
        <v/>
      </c>
      <c r="AF195" s="18" t="str">
        <f t="shared" ca="1" si="46"/>
        <v/>
      </c>
      <c r="AG195" s="12"/>
      <c r="AH195" s="19"/>
    </row>
    <row r="196" spans="1:34" s="10" customFormat="1" ht="15" customHeight="1" x14ac:dyDescent="0.2">
      <c r="A196" s="10">
        <f t="shared" si="34"/>
        <v>191</v>
      </c>
      <c r="B196" s="173" t="str">
        <f t="shared" ca="1" si="39"/>
        <v/>
      </c>
      <c r="C196" s="173"/>
      <c r="D196" s="173"/>
      <c r="E196" s="173"/>
      <c r="F196" s="173"/>
      <c r="G196" s="173"/>
      <c r="H196" s="177" t="str">
        <f t="shared" ca="1" si="40"/>
        <v/>
      </c>
      <c r="I196" s="177"/>
      <c r="J196" s="177"/>
      <c r="K196" s="177"/>
      <c r="L196" s="177"/>
      <c r="M196" s="177"/>
      <c r="N196" s="177"/>
      <c r="O196" s="177"/>
      <c r="P196" s="13">
        <f t="shared" si="35"/>
        <v>0</v>
      </c>
      <c r="Q196" s="8" t="str">
        <f t="shared" si="41"/>
        <v/>
      </c>
      <c r="R196" s="22">
        <v>191</v>
      </c>
      <c r="S196" s="14" t="str">
        <f ca="1">IF(LEFT(AG196,1)="G","",IF(LEFT(P196,1)="D","",IF(H196="","",COUNTIF($T$6:T196,T196))))</f>
        <v/>
      </c>
      <c r="T196" s="14" t="str">
        <f t="shared" ca="1" si="36"/>
        <v/>
      </c>
      <c r="U196" s="15" t="str">
        <f t="shared" ca="1" si="42"/>
        <v/>
      </c>
      <c r="V196" s="14">
        <f t="shared" si="37"/>
        <v>191</v>
      </c>
      <c r="W196" s="14" t="str">
        <f t="shared" ca="1" si="43"/>
        <v/>
      </c>
      <c r="X196" s="14" t="str">
        <f>IF(Home!J196=0,"",Home!J196)</f>
        <v/>
      </c>
      <c r="Y196" s="16" t="str">
        <f t="shared" ca="1" si="49"/>
        <v/>
      </c>
      <c r="Z196" s="16" t="str">
        <f t="shared" ca="1" si="49"/>
        <v/>
      </c>
      <c r="AA196" s="16" t="str">
        <f t="shared" ca="1" si="49"/>
        <v/>
      </c>
      <c r="AB196" s="16" t="str">
        <f t="shared" ca="1" si="49"/>
        <v/>
      </c>
      <c r="AC196" s="16" t="str">
        <f t="shared" ca="1" si="38"/>
        <v/>
      </c>
      <c r="AD196" s="14" t="str">
        <f t="shared" ca="1" si="44"/>
        <v/>
      </c>
      <c r="AE196" s="17" t="str">
        <f t="shared" ca="1" si="45"/>
        <v/>
      </c>
      <c r="AF196" s="18" t="str">
        <f t="shared" ca="1" si="46"/>
        <v/>
      </c>
      <c r="AG196" s="12"/>
      <c r="AH196" s="19"/>
    </row>
    <row r="197" spans="1:34" s="10" customFormat="1" ht="15" customHeight="1" x14ac:dyDescent="0.2">
      <c r="A197" s="10">
        <f t="shared" si="34"/>
        <v>192</v>
      </c>
      <c r="B197" s="173" t="str">
        <f t="shared" ca="1" si="39"/>
        <v/>
      </c>
      <c r="C197" s="173"/>
      <c r="D197" s="173"/>
      <c r="E197" s="173"/>
      <c r="F197" s="173"/>
      <c r="G197" s="173"/>
      <c r="H197" s="177" t="str">
        <f t="shared" ca="1" si="40"/>
        <v/>
      </c>
      <c r="I197" s="177"/>
      <c r="J197" s="177"/>
      <c r="K197" s="177"/>
      <c r="L197" s="177"/>
      <c r="M197" s="177"/>
      <c r="N197" s="177"/>
      <c r="O197" s="177"/>
      <c r="P197" s="13">
        <f t="shared" si="35"/>
        <v>0</v>
      </c>
      <c r="Q197" s="8" t="str">
        <f t="shared" si="41"/>
        <v/>
      </c>
      <c r="R197" s="22">
        <v>192</v>
      </c>
      <c r="S197" s="14" t="str">
        <f ca="1">IF(LEFT(AG197,1)="G","",IF(LEFT(P197,1)="D","",IF(H197="","",COUNTIF($T$6:T197,T197))))</f>
        <v/>
      </c>
      <c r="T197" s="14" t="str">
        <f t="shared" ca="1" si="36"/>
        <v/>
      </c>
      <c r="U197" s="15" t="str">
        <f t="shared" ca="1" si="42"/>
        <v/>
      </c>
      <c r="V197" s="14">
        <f t="shared" si="37"/>
        <v>192</v>
      </c>
      <c r="W197" s="14" t="str">
        <f t="shared" ca="1" si="43"/>
        <v/>
      </c>
      <c r="X197" s="14" t="str">
        <f>IF(Home!J197=0,"",Home!J197)</f>
        <v/>
      </c>
      <c r="Y197" s="16" t="str">
        <f t="shared" ca="1" si="49"/>
        <v/>
      </c>
      <c r="Z197" s="16" t="str">
        <f t="shared" ca="1" si="49"/>
        <v/>
      </c>
      <c r="AA197" s="16" t="str">
        <f t="shared" ca="1" si="49"/>
        <v/>
      </c>
      <c r="AB197" s="16" t="str">
        <f t="shared" ca="1" si="49"/>
        <v/>
      </c>
      <c r="AC197" s="16" t="str">
        <f t="shared" ca="1" si="38"/>
        <v/>
      </c>
      <c r="AD197" s="14" t="str">
        <f t="shared" ca="1" si="44"/>
        <v/>
      </c>
      <c r="AE197" s="17" t="str">
        <f t="shared" ca="1" si="45"/>
        <v/>
      </c>
      <c r="AF197" s="18" t="str">
        <f t="shared" ca="1" si="46"/>
        <v/>
      </c>
      <c r="AG197" s="12"/>
      <c r="AH197" s="19"/>
    </row>
    <row r="198" spans="1:34" s="10" customFormat="1" ht="15" customHeight="1" x14ac:dyDescent="0.2">
      <c r="A198" s="10">
        <f t="shared" ref="A198:A255" si="50">IF(LEFT(P198,1)="D","",R198)</f>
        <v>193</v>
      </c>
      <c r="B198" s="173" t="str">
        <f t="shared" ca="1" si="39"/>
        <v/>
      </c>
      <c r="C198" s="173"/>
      <c r="D198" s="173"/>
      <c r="E198" s="173"/>
      <c r="F198" s="173"/>
      <c r="G198" s="173"/>
      <c r="H198" s="177" t="str">
        <f t="shared" ca="1" si="40"/>
        <v/>
      </c>
      <c r="I198" s="177"/>
      <c r="J198" s="177"/>
      <c r="K198" s="177"/>
      <c r="L198" s="177"/>
      <c r="M198" s="177"/>
      <c r="N198" s="177"/>
      <c r="O198" s="177"/>
      <c r="P198" s="13">
        <f t="shared" ref="P198:P255" si="51">IF(AH198="",0,IF(LEFT(AH198,1)="D",AH198,(INT(AH198)*60+(AH198-INT(AH198))*100)/86400))</f>
        <v>0</v>
      </c>
      <c r="Q198" s="8" t="str">
        <f t="shared" si="41"/>
        <v/>
      </c>
      <c r="R198" s="22">
        <v>193</v>
      </c>
      <c r="S198" s="14" t="str">
        <f ca="1">IF(LEFT(AG198,1)="G","",IF(LEFT(P198,1)="D","",IF(H198="","",COUNTIF($T$6:T198,T198))))</f>
        <v/>
      </c>
      <c r="T198" s="14" t="str">
        <f t="shared" ref="T198:T255" ca="1" si="52">IF(LEFT(AG198,1)="G","",IF(LEFT(P198,1)="D","",H198))</f>
        <v/>
      </c>
      <c r="U198" s="15" t="str">
        <f t="shared" ca="1" si="42"/>
        <v/>
      </c>
      <c r="V198" s="14">
        <f t="shared" ref="V198:V255" si="53">A198</f>
        <v>193</v>
      </c>
      <c r="W198" s="14" t="str">
        <f t="shared" ca="1" si="43"/>
        <v/>
      </c>
      <c r="X198" s="14" t="str">
        <f>IF(Home!J198=0,"",Home!J198)</f>
        <v/>
      </c>
      <c r="Y198" s="16" t="str">
        <f t="shared" ca="1" si="49"/>
        <v/>
      </c>
      <c r="Z198" s="16" t="str">
        <f t="shared" ca="1" si="49"/>
        <v/>
      </c>
      <c r="AA198" s="16" t="str">
        <f t="shared" ca="1" si="49"/>
        <v/>
      </c>
      <c r="AB198" s="16" t="str">
        <f t="shared" ca="1" si="49"/>
        <v/>
      </c>
      <c r="AC198" s="16" t="str">
        <f t="shared" ref="AC198:AC255" ca="1" si="54">IF(AB198="","",SUM(Y198:AB198))</f>
        <v/>
      </c>
      <c r="AD198" s="14" t="str">
        <f t="shared" ca="1" si="44"/>
        <v/>
      </c>
      <c r="AE198" s="17" t="str">
        <f t="shared" ca="1" si="45"/>
        <v/>
      </c>
      <c r="AF198" s="18" t="str">
        <f t="shared" ca="1" si="46"/>
        <v/>
      </c>
      <c r="AG198" s="12"/>
      <c r="AH198" s="19"/>
    </row>
    <row r="199" spans="1:34" s="10" customFormat="1" ht="15" customHeight="1" x14ac:dyDescent="0.2">
      <c r="A199" s="10">
        <f t="shared" si="50"/>
        <v>194</v>
      </c>
      <c r="B199" s="173" t="str">
        <f t="shared" ref="B199:B255" ca="1" si="55">IFERROR(VLOOKUP(AG199,INDIRECT($U$1),2,0),"")</f>
        <v/>
      </c>
      <c r="C199" s="173"/>
      <c r="D199" s="173"/>
      <c r="E199" s="173"/>
      <c r="F199" s="173"/>
      <c r="G199" s="173"/>
      <c r="H199" s="177" t="str">
        <f t="shared" ref="H199:H255" ca="1" si="56">IFERROR(VLOOKUP(AG199,INDIRECT($U$1),3,0),"")</f>
        <v/>
      </c>
      <c r="I199" s="177"/>
      <c r="J199" s="177"/>
      <c r="K199" s="177"/>
      <c r="L199" s="177"/>
      <c r="M199" s="177"/>
      <c r="N199" s="177"/>
      <c r="O199" s="177"/>
      <c r="P199" s="13">
        <f t="shared" si="51"/>
        <v>0</v>
      </c>
      <c r="Q199" s="8" t="str">
        <f t="shared" ref="Q199:Q255" si="57">IF(AG199="","",1)</f>
        <v/>
      </c>
      <c r="R199" s="22">
        <v>194</v>
      </c>
      <c r="S199" s="14" t="str">
        <f ca="1">IF(LEFT(AG199,1)="G","",IF(LEFT(P199,1)="D","",IF(H199="","",COUNTIF($T$6:T199,T199))))</f>
        <v/>
      </c>
      <c r="T199" s="14" t="str">
        <f t="shared" ca="1" si="52"/>
        <v/>
      </c>
      <c r="U199" s="15" t="str">
        <f t="shared" ref="U199:U254" ca="1" si="58">CONCATENATE(T199,S199)</f>
        <v/>
      </c>
      <c r="V199" s="14">
        <f t="shared" si="53"/>
        <v>194</v>
      </c>
      <c r="W199" s="14" t="str">
        <f t="shared" ref="W199:W255" ca="1" si="59">IF($AF199="","",RANK($AF199,$AF$6:$AF$255,1))</f>
        <v/>
      </c>
      <c r="X199" s="14" t="str">
        <f>IF(Home!J199=0,"",Home!J199)</f>
        <v/>
      </c>
      <c r="Y199" s="16" t="str">
        <f t="shared" ca="1" si="49"/>
        <v/>
      </c>
      <c r="Z199" s="16" t="str">
        <f t="shared" ca="1" si="49"/>
        <v/>
      </c>
      <c r="AA199" s="16" t="str">
        <f t="shared" ca="1" si="49"/>
        <v/>
      </c>
      <c r="AB199" s="16" t="str">
        <f t="shared" ca="1" si="49"/>
        <v/>
      </c>
      <c r="AC199" s="16" t="str">
        <f t="shared" ca="1" si="54"/>
        <v/>
      </c>
      <c r="AD199" s="14" t="str">
        <f t="shared" ref="AD199:AD255" ca="1" si="60">IF($AC199="","",RANK($AC199,$AC$6:$AC$255,1))</f>
        <v/>
      </c>
      <c r="AE199" s="17" t="str">
        <f t="shared" ref="AE199:AE255" ca="1" si="61">IF($Y199="","",RANK($Y199,$Y$6:$Y$255,1)/100)</f>
        <v/>
      </c>
      <c r="AF199" s="18" t="str">
        <f t="shared" ref="AF199:AF255" ca="1" si="62">IF(AD199="","",AD199+AE199)</f>
        <v/>
      </c>
      <c r="AG199" s="12"/>
      <c r="AH199" s="19"/>
    </row>
    <row r="200" spans="1:34" s="10" customFormat="1" ht="15" customHeight="1" x14ac:dyDescent="0.2">
      <c r="A200" s="10">
        <f t="shared" si="50"/>
        <v>195</v>
      </c>
      <c r="B200" s="173" t="str">
        <f t="shared" ca="1" si="55"/>
        <v/>
      </c>
      <c r="C200" s="173"/>
      <c r="D200" s="173"/>
      <c r="E200" s="173"/>
      <c r="F200" s="173"/>
      <c r="G200" s="173"/>
      <c r="H200" s="177" t="str">
        <f t="shared" ca="1" si="56"/>
        <v/>
      </c>
      <c r="I200" s="177"/>
      <c r="J200" s="177"/>
      <c r="K200" s="177"/>
      <c r="L200" s="177"/>
      <c r="M200" s="177"/>
      <c r="N200" s="177"/>
      <c r="O200" s="177"/>
      <c r="P200" s="13">
        <f t="shared" si="51"/>
        <v>0</v>
      </c>
      <c r="Q200" s="8" t="str">
        <f t="shared" si="57"/>
        <v/>
      </c>
      <c r="R200" s="22">
        <v>195</v>
      </c>
      <c r="S200" s="14" t="str">
        <f ca="1">IF(LEFT(AG200,1)="G","",IF(LEFT(P200,1)="D","",IF(H200="","",COUNTIF($T$6:T200,T200))))</f>
        <v/>
      </c>
      <c r="T200" s="14" t="str">
        <f t="shared" ca="1" si="52"/>
        <v/>
      </c>
      <c r="U200" s="15" t="str">
        <f t="shared" ca="1" si="58"/>
        <v/>
      </c>
      <c r="V200" s="14">
        <f t="shared" si="53"/>
        <v>195</v>
      </c>
      <c r="W200" s="14" t="str">
        <f t="shared" ca="1" si="59"/>
        <v/>
      </c>
      <c r="X200" s="14" t="str">
        <f>IF(Home!J200=0,"",Home!J200)</f>
        <v/>
      </c>
      <c r="Y200" s="16" t="str">
        <f t="shared" ca="1" si="49"/>
        <v/>
      </c>
      <c r="Z200" s="16" t="str">
        <f t="shared" ca="1" si="49"/>
        <v/>
      </c>
      <c r="AA200" s="16" t="str">
        <f t="shared" ca="1" si="49"/>
        <v/>
      </c>
      <c r="AB200" s="16" t="str">
        <f t="shared" ca="1" si="49"/>
        <v/>
      </c>
      <c r="AC200" s="16" t="str">
        <f t="shared" ca="1" si="54"/>
        <v/>
      </c>
      <c r="AD200" s="14" t="str">
        <f t="shared" ca="1" si="60"/>
        <v/>
      </c>
      <c r="AE200" s="17" t="str">
        <f t="shared" ca="1" si="61"/>
        <v/>
      </c>
      <c r="AF200" s="18" t="str">
        <f t="shared" ca="1" si="62"/>
        <v/>
      </c>
      <c r="AG200" s="12"/>
      <c r="AH200" s="19"/>
    </row>
    <row r="201" spans="1:34" s="10" customFormat="1" ht="15" customHeight="1" x14ac:dyDescent="0.2">
      <c r="A201" s="10">
        <f t="shared" si="50"/>
        <v>196</v>
      </c>
      <c r="B201" s="173" t="str">
        <f t="shared" ca="1" si="55"/>
        <v/>
      </c>
      <c r="C201" s="173"/>
      <c r="D201" s="173"/>
      <c r="E201" s="173"/>
      <c r="F201" s="173"/>
      <c r="G201" s="173"/>
      <c r="H201" s="177" t="str">
        <f t="shared" ca="1" si="56"/>
        <v/>
      </c>
      <c r="I201" s="177"/>
      <c r="J201" s="177"/>
      <c r="K201" s="177"/>
      <c r="L201" s="177"/>
      <c r="M201" s="177"/>
      <c r="N201" s="177"/>
      <c r="O201" s="177"/>
      <c r="P201" s="13">
        <f t="shared" si="51"/>
        <v>0</v>
      </c>
      <c r="Q201" s="8" t="str">
        <f t="shared" si="57"/>
        <v/>
      </c>
      <c r="R201" s="22">
        <v>196</v>
      </c>
      <c r="S201" s="14" t="str">
        <f ca="1">IF(LEFT(AG201,1)="G","",IF(LEFT(P201,1)="D","",IF(H201="","",COUNTIF($T$6:T201,T201))))</f>
        <v/>
      </c>
      <c r="T201" s="14" t="str">
        <f t="shared" ca="1" si="52"/>
        <v/>
      </c>
      <c r="U201" s="15" t="str">
        <f t="shared" ca="1" si="58"/>
        <v/>
      </c>
      <c r="V201" s="14">
        <f t="shared" si="53"/>
        <v>196</v>
      </c>
      <c r="W201" s="14" t="str">
        <f t="shared" ca="1" si="59"/>
        <v/>
      </c>
      <c r="X201" s="14" t="str">
        <f>IF(Home!J201=0,"",Home!J201)</f>
        <v/>
      </c>
      <c r="Y201" s="16" t="str">
        <f t="shared" ca="1" si="49"/>
        <v/>
      </c>
      <c r="Z201" s="16" t="str">
        <f t="shared" ca="1" si="49"/>
        <v/>
      </c>
      <c r="AA201" s="16" t="str">
        <f t="shared" ca="1" si="49"/>
        <v/>
      </c>
      <c r="AB201" s="16" t="str">
        <f t="shared" ca="1" si="49"/>
        <v/>
      </c>
      <c r="AC201" s="16" t="str">
        <f t="shared" ca="1" si="54"/>
        <v/>
      </c>
      <c r="AD201" s="14" t="str">
        <f t="shared" ca="1" si="60"/>
        <v/>
      </c>
      <c r="AE201" s="17" t="str">
        <f t="shared" ca="1" si="61"/>
        <v/>
      </c>
      <c r="AF201" s="18" t="str">
        <f t="shared" ca="1" si="62"/>
        <v/>
      </c>
      <c r="AG201" s="12"/>
      <c r="AH201" s="19"/>
    </row>
    <row r="202" spans="1:34" s="10" customFormat="1" ht="15" customHeight="1" x14ac:dyDescent="0.2">
      <c r="A202" s="10">
        <f t="shared" si="50"/>
        <v>197</v>
      </c>
      <c r="B202" s="173" t="str">
        <f t="shared" ca="1" si="55"/>
        <v/>
      </c>
      <c r="C202" s="173"/>
      <c r="D202" s="173"/>
      <c r="E202" s="173"/>
      <c r="F202" s="173"/>
      <c r="G202" s="173"/>
      <c r="H202" s="177" t="str">
        <f t="shared" ca="1" si="56"/>
        <v/>
      </c>
      <c r="I202" s="177"/>
      <c r="J202" s="177"/>
      <c r="K202" s="177"/>
      <c r="L202" s="177"/>
      <c r="M202" s="177"/>
      <c r="N202" s="177"/>
      <c r="O202" s="177"/>
      <c r="P202" s="13">
        <f t="shared" si="51"/>
        <v>0</v>
      </c>
      <c r="Q202" s="8" t="str">
        <f t="shared" si="57"/>
        <v/>
      </c>
      <c r="R202" s="22">
        <v>197</v>
      </c>
      <c r="S202" s="14" t="str">
        <f ca="1">IF(LEFT(AG202,1)="G","",IF(LEFT(P202,1)="D","",IF(H202="","",COUNTIF($T$6:T202,T202))))</f>
        <v/>
      </c>
      <c r="T202" s="14" t="str">
        <f t="shared" ca="1" si="52"/>
        <v/>
      </c>
      <c r="U202" s="15" t="str">
        <f t="shared" ca="1" si="58"/>
        <v/>
      </c>
      <c r="V202" s="14">
        <f t="shared" si="53"/>
        <v>197</v>
      </c>
      <c r="W202" s="14" t="str">
        <f t="shared" ca="1" si="59"/>
        <v/>
      </c>
      <c r="X202" s="14" t="str">
        <f>IF(Home!J202=0,"",Home!J202)</f>
        <v/>
      </c>
      <c r="Y202" s="16" t="str">
        <f t="shared" ca="1" si="49"/>
        <v/>
      </c>
      <c r="Z202" s="16" t="str">
        <f t="shared" ca="1" si="49"/>
        <v/>
      </c>
      <c r="AA202" s="16" t="str">
        <f t="shared" ca="1" si="49"/>
        <v/>
      </c>
      <c r="AB202" s="16" t="str">
        <f t="shared" ca="1" si="49"/>
        <v/>
      </c>
      <c r="AC202" s="16" t="str">
        <f t="shared" ca="1" si="54"/>
        <v/>
      </c>
      <c r="AD202" s="14" t="str">
        <f t="shared" ca="1" si="60"/>
        <v/>
      </c>
      <c r="AE202" s="17" t="str">
        <f t="shared" ca="1" si="61"/>
        <v/>
      </c>
      <c r="AF202" s="18" t="str">
        <f t="shared" ca="1" si="62"/>
        <v/>
      </c>
      <c r="AG202" s="12"/>
      <c r="AH202" s="19"/>
    </row>
    <row r="203" spans="1:34" s="10" customFormat="1" ht="15" customHeight="1" x14ac:dyDescent="0.2">
      <c r="A203" s="10">
        <f t="shared" si="50"/>
        <v>198</v>
      </c>
      <c r="B203" s="173" t="str">
        <f t="shared" ca="1" si="55"/>
        <v/>
      </c>
      <c r="C203" s="173"/>
      <c r="D203" s="173"/>
      <c r="E203" s="173"/>
      <c r="F203" s="173"/>
      <c r="G203" s="173"/>
      <c r="H203" s="177" t="str">
        <f t="shared" ca="1" si="56"/>
        <v/>
      </c>
      <c r="I203" s="177"/>
      <c r="J203" s="177"/>
      <c r="K203" s="177"/>
      <c r="L203" s="177"/>
      <c r="M203" s="177"/>
      <c r="N203" s="177"/>
      <c r="O203" s="177"/>
      <c r="P203" s="13">
        <f t="shared" si="51"/>
        <v>0</v>
      </c>
      <c r="Q203" s="8" t="str">
        <f t="shared" si="57"/>
        <v/>
      </c>
      <c r="R203" s="22">
        <v>198</v>
      </c>
      <c r="S203" s="14" t="str">
        <f ca="1">IF(LEFT(AG203,1)="G","",IF(LEFT(P203,1)="D","",IF(H203="","",COUNTIF($T$6:T203,T203))))</f>
        <v/>
      </c>
      <c r="T203" s="14" t="str">
        <f t="shared" ca="1" si="52"/>
        <v/>
      </c>
      <c r="U203" s="15" t="str">
        <f t="shared" ca="1" si="58"/>
        <v/>
      </c>
      <c r="V203" s="14">
        <f t="shared" si="53"/>
        <v>198</v>
      </c>
      <c r="W203" s="14" t="str">
        <f t="shared" ca="1" si="59"/>
        <v/>
      </c>
      <c r="X203" s="14" t="str">
        <f>IF(Home!J203=0,"",Home!J203)</f>
        <v/>
      </c>
      <c r="Y203" s="16" t="str">
        <f t="shared" ca="1" si="49"/>
        <v/>
      </c>
      <c r="Z203" s="16" t="str">
        <f t="shared" ca="1" si="49"/>
        <v/>
      </c>
      <c r="AA203" s="16" t="str">
        <f t="shared" ca="1" si="49"/>
        <v/>
      </c>
      <c r="AB203" s="16" t="str">
        <f t="shared" ca="1" si="49"/>
        <v/>
      </c>
      <c r="AC203" s="16" t="str">
        <f t="shared" ca="1" si="54"/>
        <v/>
      </c>
      <c r="AD203" s="14" t="str">
        <f t="shared" ca="1" si="60"/>
        <v/>
      </c>
      <c r="AE203" s="17" t="str">
        <f t="shared" ca="1" si="61"/>
        <v/>
      </c>
      <c r="AF203" s="18" t="str">
        <f t="shared" ca="1" si="62"/>
        <v/>
      </c>
      <c r="AG203" s="12"/>
      <c r="AH203" s="19"/>
    </row>
    <row r="204" spans="1:34" s="10" customFormat="1" ht="15" customHeight="1" x14ac:dyDescent="0.2">
      <c r="A204" s="10">
        <f t="shared" si="50"/>
        <v>199</v>
      </c>
      <c r="B204" s="173" t="str">
        <f t="shared" ca="1" si="55"/>
        <v/>
      </c>
      <c r="C204" s="173"/>
      <c r="D204" s="173"/>
      <c r="E204" s="173"/>
      <c r="F204" s="173"/>
      <c r="G204" s="173"/>
      <c r="H204" s="177" t="str">
        <f t="shared" ca="1" si="56"/>
        <v/>
      </c>
      <c r="I204" s="177"/>
      <c r="J204" s="177"/>
      <c r="K204" s="177"/>
      <c r="L204" s="177"/>
      <c r="M204" s="177"/>
      <c r="N204" s="177"/>
      <c r="O204" s="177"/>
      <c r="P204" s="13">
        <f t="shared" si="51"/>
        <v>0</v>
      </c>
      <c r="Q204" s="8" t="str">
        <f t="shared" si="57"/>
        <v/>
      </c>
      <c r="R204" s="22">
        <v>199</v>
      </c>
      <c r="S204" s="14" t="str">
        <f ca="1">IF(LEFT(AG204,1)="G","",IF(LEFT(P204,1)="D","",IF(H204="","",COUNTIF($T$6:T204,T204))))</f>
        <v/>
      </c>
      <c r="T204" s="14" t="str">
        <f t="shared" ca="1" si="52"/>
        <v/>
      </c>
      <c r="U204" s="15" t="str">
        <f t="shared" ca="1" si="58"/>
        <v/>
      </c>
      <c r="V204" s="14">
        <f t="shared" si="53"/>
        <v>199</v>
      </c>
      <c r="W204" s="14" t="str">
        <f t="shared" ca="1" si="59"/>
        <v/>
      </c>
      <c r="X204" s="14" t="str">
        <f>IF(Home!J204=0,"",Home!J204)</f>
        <v/>
      </c>
      <c r="Y204" s="16" t="str">
        <f t="shared" ca="1" si="49"/>
        <v/>
      </c>
      <c r="Z204" s="16" t="str">
        <f t="shared" ca="1" si="49"/>
        <v/>
      </c>
      <c r="AA204" s="16" t="str">
        <f t="shared" ca="1" si="49"/>
        <v/>
      </c>
      <c r="AB204" s="16" t="str">
        <f t="shared" ca="1" si="49"/>
        <v/>
      </c>
      <c r="AC204" s="16" t="str">
        <f t="shared" ca="1" si="54"/>
        <v/>
      </c>
      <c r="AD204" s="14" t="str">
        <f t="shared" ca="1" si="60"/>
        <v/>
      </c>
      <c r="AE204" s="17" t="str">
        <f t="shared" ca="1" si="61"/>
        <v/>
      </c>
      <c r="AF204" s="18" t="str">
        <f t="shared" ca="1" si="62"/>
        <v/>
      </c>
      <c r="AG204" s="12"/>
      <c r="AH204" s="19"/>
    </row>
    <row r="205" spans="1:34" s="10" customFormat="1" ht="15" customHeight="1" x14ac:dyDescent="0.2">
      <c r="A205" s="10">
        <f t="shared" si="50"/>
        <v>200</v>
      </c>
      <c r="B205" s="173" t="str">
        <f t="shared" ca="1" si="55"/>
        <v/>
      </c>
      <c r="C205" s="173"/>
      <c r="D205" s="173"/>
      <c r="E205" s="173"/>
      <c r="F205" s="173"/>
      <c r="G205" s="173"/>
      <c r="H205" s="177" t="str">
        <f t="shared" ca="1" si="56"/>
        <v/>
      </c>
      <c r="I205" s="177"/>
      <c r="J205" s="177"/>
      <c r="K205" s="177"/>
      <c r="L205" s="177"/>
      <c r="M205" s="177"/>
      <c r="N205" s="177"/>
      <c r="O205" s="177"/>
      <c r="P205" s="13">
        <f t="shared" si="51"/>
        <v>0</v>
      </c>
      <c r="Q205" s="8" t="str">
        <f t="shared" si="57"/>
        <v/>
      </c>
      <c r="R205" s="22">
        <v>200</v>
      </c>
      <c r="S205" s="14" t="str">
        <f ca="1">IF(LEFT(AG205,1)="G","",IF(LEFT(P205,1)="D","",IF(H205="","",COUNTIF($T$6:T205,T205))))</f>
        <v/>
      </c>
      <c r="T205" s="14" t="str">
        <f t="shared" ca="1" si="52"/>
        <v/>
      </c>
      <c r="U205" s="15" t="str">
        <f t="shared" ca="1" si="58"/>
        <v/>
      </c>
      <c r="V205" s="14">
        <f t="shared" si="53"/>
        <v>200</v>
      </c>
      <c r="W205" s="14" t="str">
        <f t="shared" ca="1" si="59"/>
        <v/>
      </c>
      <c r="X205" s="14" t="str">
        <f>IF(Home!J205=0,"",Home!J205)</f>
        <v/>
      </c>
      <c r="Y205" s="16" t="str">
        <f t="shared" ca="1" si="49"/>
        <v/>
      </c>
      <c r="Z205" s="16" t="str">
        <f t="shared" ca="1" si="49"/>
        <v/>
      </c>
      <c r="AA205" s="16" t="str">
        <f t="shared" ca="1" si="49"/>
        <v/>
      </c>
      <c r="AB205" s="16" t="str">
        <f t="shared" ca="1" si="49"/>
        <v/>
      </c>
      <c r="AC205" s="16" t="str">
        <f t="shared" ca="1" si="54"/>
        <v/>
      </c>
      <c r="AD205" s="14" t="str">
        <f t="shared" ca="1" si="60"/>
        <v/>
      </c>
      <c r="AE205" s="17" t="str">
        <f t="shared" ca="1" si="61"/>
        <v/>
      </c>
      <c r="AF205" s="18" t="str">
        <f t="shared" ca="1" si="62"/>
        <v/>
      </c>
      <c r="AG205" s="12"/>
      <c r="AH205" s="19"/>
    </row>
    <row r="206" spans="1:34" s="10" customFormat="1" ht="15" customHeight="1" x14ac:dyDescent="0.2">
      <c r="A206" s="10">
        <f t="shared" si="50"/>
        <v>201</v>
      </c>
      <c r="B206" s="173" t="str">
        <f t="shared" ca="1" si="55"/>
        <v/>
      </c>
      <c r="C206" s="173"/>
      <c r="D206" s="173"/>
      <c r="E206" s="173"/>
      <c r="F206" s="173"/>
      <c r="G206" s="173"/>
      <c r="H206" s="177" t="str">
        <f t="shared" ca="1" si="56"/>
        <v/>
      </c>
      <c r="I206" s="177"/>
      <c r="J206" s="177"/>
      <c r="K206" s="177"/>
      <c r="L206" s="177"/>
      <c r="M206" s="177"/>
      <c r="N206" s="177"/>
      <c r="O206" s="177"/>
      <c r="P206" s="13">
        <f t="shared" si="51"/>
        <v>0</v>
      </c>
      <c r="Q206" s="8" t="str">
        <f t="shared" si="57"/>
        <v/>
      </c>
      <c r="R206" s="22">
        <v>201</v>
      </c>
      <c r="S206" s="14" t="str">
        <f ca="1">IF(LEFT(AG206,1)="G","",IF(LEFT(P206,1)="D","",IF(H206="","",COUNTIF($T$6:T206,T206))))</f>
        <v/>
      </c>
      <c r="T206" s="14" t="str">
        <f t="shared" ca="1" si="52"/>
        <v/>
      </c>
      <c r="U206" s="15" t="str">
        <f t="shared" ca="1" si="58"/>
        <v/>
      </c>
      <c r="V206" s="14">
        <f t="shared" si="53"/>
        <v>201</v>
      </c>
      <c r="W206" s="14" t="str">
        <f t="shared" ca="1" si="59"/>
        <v/>
      </c>
      <c r="X206" s="14" t="str">
        <f>IF(Home!J206=0,"",Home!J206)</f>
        <v/>
      </c>
      <c r="Y206" s="16" t="str">
        <f t="shared" ref="Y206:AB225" ca="1" si="63">IFERROR(VLOOKUP(CONCATENATE($X206,Y$5),$U$6:$V$255,2,0),"")</f>
        <v/>
      </c>
      <c r="Z206" s="16" t="str">
        <f t="shared" ca="1" si="63"/>
        <v/>
      </c>
      <c r="AA206" s="16" t="str">
        <f t="shared" ca="1" si="63"/>
        <v/>
      </c>
      <c r="AB206" s="16" t="str">
        <f t="shared" ca="1" si="63"/>
        <v/>
      </c>
      <c r="AC206" s="16" t="str">
        <f t="shared" ca="1" si="54"/>
        <v/>
      </c>
      <c r="AD206" s="14" t="str">
        <f t="shared" ca="1" si="60"/>
        <v/>
      </c>
      <c r="AE206" s="17" t="str">
        <f t="shared" ca="1" si="61"/>
        <v/>
      </c>
      <c r="AF206" s="18" t="str">
        <f t="shared" ca="1" si="62"/>
        <v/>
      </c>
      <c r="AG206" s="12"/>
      <c r="AH206" s="19"/>
    </row>
    <row r="207" spans="1:34" s="10" customFormat="1" ht="15" customHeight="1" x14ac:dyDescent="0.2">
      <c r="A207" s="10">
        <f t="shared" si="50"/>
        <v>202</v>
      </c>
      <c r="B207" s="173" t="str">
        <f t="shared" ca="1" si="55"/>
        <v/>
      </c>
      <c r="C207" s="173"/>
      <c r="D207" s="173"/>
      <c r="E207" s="173"/>
      <c r="F207" s="173"/>
      <c r="G207" s="173"/>
      <c r="H207" s="177" t="str">
        <f t="shared" ca="1" si="56"/>
        <v/>
      </c>
      <c r="I207" s="177"/>
      <c r="J207" s="177"/>
      <c r="K207" s="177"/>
      <c r="L207" s="177"/>
      <c r="M207" s="177"/>
      <c r="N207" s="177"/>
      <c r="O207" s="177"/>
      <c r="P207" s="13">
        <f t="shared" si="51"/>
        <v>0</v>
      </c>
      <c r="Q207" s="8" t="str">
        <f t="shared" si="57"/>
        <v/>
      </c>
      <c r="R207" s="22">
        <v>202</v>
      </c>
      <c r="S207" s="14" t="str">
        <f ca="1">IF(LEFT(AG207,1)="G","",IF(LEFT(P207,1)="D","",IF(H207="","",COUNTIF($T$6:T207,T207))))</f>
        <v/>
      </c>
      <c r="T207" s="14" t="str">
        <f t="shared" ca="1" si="52"/>
        <v/>
      </c>
      <c r="U207" s="15" t="str">
        <f t="shared" ca="1" si="58"/>
        <v/>
      </c>
      <c r="V207" s="14">
        <f t="shared" si="53"/>
        <v>202</v>
      </c>
      <c r="W207" s="14" t="str">
        <f t="shared" ca="1" si="59"/>
        <v/>
      </c>
      <c r="X207" s="14" t="str">
        <f>IF(Home!J207=0,"",Home!J207)</f>
        <v/>
      </c>
      <c r="Y207" s="16" t="str">
        <f t="shared" ca="1" si="63"/>
        <v/>
      </c>
      <c r="Z207" s="16" t="str">
        <f t="shared" ca="1" si="63"/>
        <v/>
      </c>
      <c r="AA207" s="16" t="str">
        <f t="shared" ca="1" si="63"/>
        <v/>
      </c>
      <c r="AB207" s="16" t="str">
        <f t="shared" ca="1" si="63"/>
        <v/>
      </c>
      <c r="AC207" s="16" t="str">
        <f t="shared" ca="1" si="54"/>
        <v/>
      </c>
      <c r="AD207" s="14" t="str">
        <f t="shared" ca="1" si="60"/>
        <v/>
      </c>
      <c r="AE207" s="17" t="str">
        <f t="shared" ca="1" si="61"/>
        <v/>
      </c>
      <c r="AF207" s="18" t="str">
        <f t="shared" ca="1" si="62"/>
        <v/>
      </c>
      <c r="AG207" s="12"/>
      <c r="AH207" s="19"/>
    </row>
    <row r="208" spans="1:34" s="10" customFormat="1" ht="15" customHeight="1" x14ac:dyDescent="0.2">
      <c r="A208" s="10">
        <f t="shared" si="50"/>
        <v>203</v>
      </c>
      <c r="B208" s="173" t="str">
        <f t="shared" ca="1" si="55"/>
        <v/>
      </c>
      <c r="C208" s="173"/>
      <c r="D208" s="173"/>
      <c r="E208" s="173"/>
      <c r="F208" s="173"/>
      <c r="G208" s="173"/>
      <c r="H208" s="177" t="str">
        <f t="shared" ca="1" si="56"/>
        <v/>
      </c>
      <c r="I208" s="177"/>
      <c r="J208" s="177"/>
      <c r="K208" s="177"/>
      <c r="L208" s="177"/>
      <c r="M208" s="177"/>
      <c r="N208" s="177"/>
      <c r="O208" s="177"/>
      <c r="P208" s="13">
        <f t="shared" si="51"/>
        <v>0</v>
      </c>
      <c r="Q208" s="8" t="str">
        <f t="shared" si="57"/>
        <v/>
      </c>
      <c r="R208" s="22">
        <v>203</v>
      </c>
      <c r="S208" s="14" t="str">
        <f ca="1">IF(LEFT(AG208,1)="G","",IF(LEFT(P208,1)="D","",IF(H208="","",COUNTIF($T$6:T208,T208))))</f>
        <v/>
      </c>
      <c r="T208" s="14" t="str">
        <f t="shared" ca="1" si="52"/>
        <v/>
      </c>
      <c r="U208" s="15" t="str">
        <f t="shared" ca="1" si="58"/>
        <v/>
      </c>
      <c r="V208" s="14">
        <f t="shared" si="53"/>
        <v>203</v>
      </c>
      <c r="W208" s="14" t="str">
        <f t="shared" ca="1" si="59"/>
        <v/>
      </c>
      <c r="X208" s="14" t="str">
        <f>IF(Home!J208=0,"",Home!J208)</f>
        <v/>
      </c>
      <c r="Y208" s="16" t="str">
        <f t="shared" ca="1" si="63"/>
        <v/>
      </c>
      <c r="Z208" s="16" t="str">
        <f t="shared" ca="1" si="63"/>
        <v/>
      </c>
      <c r="AA208" s="16" t="str">
        <f t="shared" ca="1" si="63"/>
        <v/>
      </c>
      <c r="AB208" s="16" t="str">
        <f t="shared" ca="1" si="63"/>
        <v/>
      </c>
      <c r="AC208" s="16" t="str">
        <f t="shared" ca="1" si="54"/>
        <v/>
      </c>
      <c r="AD208" s="14" t="str">
        <f t="shared" ca="1" si="60"/>
        <v/>
      </c>
      <c r="AE208" s="17" t="str">
        <f t="shared" ca="1" si="61"/>
        <v/>
      </c>
      <c r="AF208" s="18" t="str">
        <f t="shared" ca="1" si="62"/>
        <v/>
      </c>
      <c r="AG208" s="12"/>
      <c r="AH208" s="19"/>
    </row>
    <row r="209" spans="1:34" s="10" customFormat="1" ht="15" customHeight="1" x14ac:dyDescent="0.2">
      <c r="A209" s="10">
        <f t="shared" si="50"/>
        <v>204</v>
      </c>
      <c r="B209" s="173" t="str">
        <f t="shared" ca="1" si="55"/>
        <v/>
      </c>
      <c r="C209" s="173"/>
      <c r="D209" s="173"/>
      <c r="E209" s="173"/>
      <c r="F209" s="173"/>
      <c r="G209" s="173"/>
      <c r="H209" s="177" t="str">
        <f t="shared" ca="1" si="56"/>
        <v/>
      </c>
      <c r="I209" s="177"/>
      <c r="J209" s="177"/>
      <c r="K209" s="177"/>
      <c r="L209" s="177"/>
      <c r="M209" s="177"/>
      <c r="N209" s="177"/>
      <c r="O209" s="177"/>
      <c r="P209" s="13">
        <f t="shared" si="51"/>
        <v>0</v>
      </c>
      <c r="Q209" s="8" t="str">
        <f t="shared" si="57"/>
        <v/>
      </c>
      <c r="R209" s="22">
        <v>204</v>
      </c>
      <c r="S209" s="14" t="str">
        <f ca="1">IF(LEFT(AG209,1)="G","",IF(LEFT(P209,1)="D","",IF(H209="","",COUNTIF($T$6:T209,T209))))</f>
        <v/>
      </c>
      <c r="T209" s="14" t="str">
        <f t="shared" ca="1" si="52"/>
        <v/>
      </c>
      <c r="U209" s="15" t="str">
        <f t="shared" ca="1" si="58"/>
        <v/>
      </c>
      <c r="V209" s="14">
        <f t="shared" si="53"/>
        <v>204</v>
      </c>
      <c r="W209" s="14" t="str">
        <f t="shared" ca="1" si="59"/>
        <v/>
      </c>
      <c r="X209" s="14" t="str">
        <f>IF(Home!J209=0,"",Home!J209)</f>
        <v/>
      </c>
      <c r="Y209" s="16" t="str">
        <f t="shared" ca="1" si="63"/>
        <v/>
      </c>
      <c r="Z209" s="16" t="str">
        <f t="shared" ca="1" si="63"/>
        <v/>
      </c>
      <c r="AA209" s="16" t="str">
        <f t="shared" ca="1" si="63"/>
        <v/>
      </c>
      <c r="AB209" s="16" t="str">
        <f t="shared" ca="1" si="63"/>
        <v/>
      </c>
      <c r="AC209" s="16" t="str">
        <f t="shared" ca="1" si="54"/>
        <v/>
      </c>
      <c r="AD209" s="14" t="str">
        <f t="shared" ca="1" si="60"/>
        <v/>
      </c>
      <c r="AE209" s="17" t="str">
        <f t="shared" ca="1" si="61"/>
        <v/>
      </c>
      <c r="AF209" s="18" t="str">
        <f t="shared" ca="1" si="62"/>
        <v/>
      </c>
      <c r="AG209" s="12"/>
      <c r="AH209" s="19"/>
    </row>
    <row r="210" spans="1:34" s="10" customFormat="1" ht="15" customHeight="1" x14ac:dyDescent="0.2">
      <c r="A210" s="10">
        <f t="shared" si="50"/>
        <v>205</v>
      </c>
      <c r="B210" s="173" t="str">
        <f t="shared" ca="1" si="55"/>
        <v/>
      </c>
      <c r="C210" s="173"/>
      <c r="D210" s="173"/>
      <c r="E210" s="173"/>
      <c r="F210" s="173"/>
      <c r="G210" s="173"/>
      <c r="H210" s="177" t="str">
        <f t="shared" ca="1" si="56"/>
        <v/>
      </c>
      <c r="I210" s="177"/>
      <c r="J210" s="177"/>
      <c r="K210" s="177"/>
      <c r="L210" s="177"/>
      <c r="M210" s="177"/>
      <c r="N210" s="177"/>
      <c r="O210" s="177"/>
      <c r="P210" s="13">
        <f t="shared" si="51"/>
        <v>0</v>
      </c>
      <c r="Q210" s="8" t="str">
        <f t="shared" si="57"/>
        <v/>
      </c>
      <c r="R210" s="22">
        <v>205</v>
      </c>
      <c r="S210" s="14" t="str">
        <f ca="1">IF(LEFT(AG210,1)="G","",IF(LEFT(P210,1)="D","",IF(H210="","",COUNTIF($T$6:T210,T210))))</f>
        <v/>
      </c>
      <c r="T210" s="14" t="str">
        <f t="shared" ca="1" si="52"/>
        <v/>
      </c>
      <c r="U210" s="15" t="str">
        <f t="shared" ca="1" si="58"/>
        <v/>
      </c>
      <c r="V210" s="14">
        <f t="shared" si="53"/>
        <v>205</v>
      </c>
      <c r="W210" s="14" t="str">
        <f t="shared" ca="1" si="59"/>
        <v/>
      </c>
      <c r="X210" s="14" t="str">
        <f>IF(Home!J210=0,"",Home!J210)</f>
        <v/>
      </c>
      <c r="Y210" s="16" t="str">
        <f t="shared" ca="1" si="63"/>
        <v/>
      </c>
      <c r="Z210" s="16" t="str">
        <f t="shared" ca="1" si="63"/>
        <v/>
      </c>
      <c r="AA210" s="16" t="str">
        <f t="shared" ca="1" si="63"/>
        <v/>
      </c>
      <c r="AB210" s="16" t="str">
        <f t="shared" ca="1" si="63"/>
        <v/>
      </c>
      <c r="AC210" s="16" t="str">
        <f t="shared" ca="1" si="54"/>
        <v/>
      </c>
      <c r="AD210" s="14" t="str">
        <f t="shared" ca="1" si="60"/>
        <v/>
      </c>
      <c r="AE210" s="17" t="str">
        <f t="shared" ca="1" si="61"/>
        <v/>
      </c>
      <c r="AF210" s="18" t="str">
        <f t="shared" ca="1" si="62"/>
        <v/>
      </c>
      <c r="AG210" s="12"/>
      <c r="AH210" s="19"/>
    </row>
    <row r="211" spans="1:34" s="10" customFormat="1" ht="15" customHeight="1" x14ac:dyDescent="0.2">
      <c r="A211" s="10">
        <f t="shared" si="50"/>
        <v>206</v>
      </c>
      <c r="B211" s="173" t="str">
        <f t="shared" ca="1" si="55"/>
        <v/>
      </c>
      <c r="C211" s="173"/>
      <c r="D211" s="173"/>
      <c r="E211" s="173"/>
      <c r="F211" s="173"/>
      <c r="G211" s="173"/>
      <c r="H211" s="177" t="str">
        <f t="shared" ca="1" si="56"/>
        <v/>
      </c>
      <c r="I211" s="177"/>
      <c r="J211" s="177"/>
      <c r="K211" s="177"/>
      <c r="L211" s="177"/>
      <c r="M211" s="177"/>
      <c r="N211" s="177"/>
      <c r="O211" s="177"/>
      <c r="P211" s="13">
        <f t="shared" si="51"/>
        <v>0</v>
      </c>
      <c r="Q211" s="8" t="str">
        <f t="shared" si="57"/>
        <v/>
      </c>
      <c r="R211" s="22">
        <v>206</v>
      </c>
      <c r="S211" s="14" t="str">
        <f ca="1">IF(LEFT(AG211,1)="G","",IF(LEFT(P211,1)="D","",IF(H211="","",COUNTIF($T$6:T211,T211))))</f>
        <v/>
      </c>
      <c r="T211" s="14" t="str">
        <f t="shared" ca="1" si="52"/>
        <v/>
      </c>
      <c r="U211" s="15" t="str">
        <f t="shared" ca="1" si="58"/>
        <v/>
      </c>
      <c r="V211" s="14">
        <f t="shared" si="53"/>
        <v>206</v>
      </c>
      <c r="W211" s="14" t="str">
        <f t="shared" ca="1" si="59"/>
        <v/>
      </c>
      <c r="X211" s="14" t="str">
        <f>IF(Home!J211=0,"",Home!J211)</f>
        <v/>
      </c>
      <c r="Y211" s="16" t="str">
        <f t="shared" ca="1" si="63"/>
        <v/>
      </c>
      <c r="Z211" s="16" t="str">
        <f t="shared" ca="1" si="63"/>
        <v/>
      </c>
      <c r="AA211" s="16" t="str">
        <f t="shared" ca="1" si="63"/>
        <v/>
      </c>
      <c r="AB211" s="16" t="str">
        <f t="shared" ca="1" si="63"/>
        <v/>
      </c>
      <c r="AC211" s="16" t="str">
        <f t="shared" ca="1" si="54"/>
        <v/>
      </c>
      <c r="AD211" s="14" t="str">
        <f t="shared" ca="1" si="60"/>
        <v/>
      </c>
      <c r="AE211" s="17" t="str">
        <f t="shared" ca="1" si="61"/>
        <v/>
      </c>
      <c r="AF211" s="18" t="str">
        <f t="shared" ca="1" si="62"/>
        <v/>
      </c>
      <c r="AG211" s="12"/>
      <c r="AH211" s="19"/>
    </row>
    <row r="212" spans="1:34" s="10" customFormat="1" ht="15" customHeight="1" x14ac:dyDescent="0.2">
      <c r="A212" s="10">
        <f t="shared" si="50"/>
        <v>207</v>
      </c>
      <c r="B212" s="173" t="str">
        <f t="shared" ca="1" si="55"/>
        <v/>
      </c>
      <c r="C212" s="173"/>
      <c r="D212" s="173"/>
      <c r="E212" s="173"/>
      <c r="F212" s="173"/>
      <c r="G212" s="173"/>
      <c r="H212" s="177" t="str">
        <f t="shared" ca="1" si="56"/>
        <v/>
      </c>
      <c r="I212" s="177"/>
      <c r="J212" s="177"/>
      <c r="K212" s="177"/>
      <c r="L212" s="177"/>
      <c r="M212" s="177"/>
      <c r="N212" s="177"/>
      <c r="O212" s="177"/>
      <c r="P212" s="13">
        <f t="shared" si="51"/>
        <v>0</v>
      </c>
      <c r="Q212" s="8" t="str">
        <f t="shared" si="57"/>
        <v/>
      </c>
      <c r="R212" s="22">
        <v>207</v>
      </c>
      <c r="S212" s="14" t="str">
        <f ca="1">IF(LEFT(AG212,1)="G","",IF(LEFT(P212,1)="D","",IF(H212="","",COUNTIF($T$6:T212,T212))))</f>
        <v/>
      </c>
      <c r="T212" s="14" t="str">
        <f t="shared" ca="1" si="52"/>
        <v/>
      </c>
      <c r="U212" s="15" t="str">
        <f t="shared" ca="1" si="58"/>
        <v/>
      </c>
      <c r="V212" s="14">
        <f t="shared" si="53"/>
        <v>207</v>
      </c>
      <c r="W212" s="14" t="str">
        <f t="shared" ca="1" si="59"/>
        <v/>
      </c>
      <c r="X212" s="14" t="str">
        <f>IF(Home!J212=0,"",Home!J212)</f>
        <v/>
      </c>
      <c r="Y212" s="16" t="str">
        <f t="shared" ca="1" si="63"/>
        <v/>
      </c>
      <c r="Z212" s="16" t="str">
        <f t="shared" ca="1" si="63"/>
        <v/>
      </c>
      <c r="AA212" s="16" t="str">
        <f t="shared" ca="1" si="63"/>
        <v/>
      </c>
      <c r="AB212" s="16" t="str">
        <f t="shared" ca="1" si="63"/>
        <v/>
      </c>
      <c r="AC212" s="16" t="str">
        <f t="shared" ca="1" si="54"/>
        <v/>
      </c>
      <c r="AD212" s="14" t="str">
        <f t="shared" ca="1" si="60"/>
        <v/>
      </c>
      <c r="AE212" s="17" t="str">
        <f t="shared" ca="1" si="61"/>
        <v/>
      </c>
      <c r="AF212" s="18" t="str">
        <f t="shared" ca="1" si="62"/>
        <v/>
      </c>
      <c r="AG212" s="12"/>
      <c r="AH212" s="19"/>
    </row>
    <row r="213" spans="1:34" s="10" customFormat="1" ht="15" customHeight="1" x14ac:dyDescent="0.2">
      <c r="A213" s="10">
        <f t="shared" si="50"/>
        <v>208</v>
      </c>
      <c r="B213" s="173" t="str">
        <f t="shared" ca="1" si="55"/>
        <v/>
      </c>
      <c r="C213" s="173"/>
      <c r="D213" s="173"/>
      <c r="E213" s="173"/>
      <c r="F213" s="173"/>
      <c r="G213" s="173"/>
      <c r="H213" s="177" t="str">
        <f t="shared" ca="1" si="56"/>
        <v/>
      </c>
      <c r="I213" s="177"/>
      <c r="J213" s="177"/>
      <c r="K213" s="177"/>
      <c r="L213" s="177"/>
      <c r="M213" s="177"/>
      <c r="N213" s="177"/>
      <c r="O213" s="177"/>
      <c r="P213" s="13">
        <f t="shared" si="51"/>
        <v>0</v>
      </c>
      <c r="Q213" s="8" t="str">
        <f t="shared" si="57"/>
        <v/>
      </c>
      <c r="R213" s="22">
        <v>208</v>
      </c>
      <c r="S213" s="14" t="str">
        <f ca="1">IF(LEFT(AG213,1)="G","",IF(LEFT(P213,1)="D","",IF(H213="","",COUNTIF($T$6:T213,T213))))</f>
        <v/>
      </c>
      <c r="T213" s="14" t="str">
        <f t="shared" ca="1" si="52"/>
        <v/>
      </c>
      <c r="U213" s="15" t="str">
        <f t="shared" ca="1" si="58"/>
        <v/>
      </c>
      <c r="V213" s="14">
        <f t="shared" si="53"/>
        <v>208</v>
      </c>
      <c r="W213" s="14" t="str">
        <f t="shared" ca="1" si="59"/>
        <v/>
      </c>
      <c r="X213" s="14" t="str">
        <f>IF(Home!J213=0,"",Home!J213)</f>
        <v/>
      </c>
      <c r="Y213" s="16" t="str">
        <f t="shared" ca="1" si="63"/>
        <v/>
      </c>
      <c r="Z213" s="16" t="str">
        <f t="shared" ca="1" si="63"/>
        <v/>
      </c>
      <c r="AA213" s="16" t="str">
        <f t="shared" ca="1" si="63"/>
        <v/>
      </c>
      <c r="AB213" s="16" t="str">
        <f t="shared" ca="1" si="63"/>
        <v/>
      </c>
      <c r="AC213" s="16" t="str">
        <f t="shared" ca="1" si="54"/>
        <v/>
      </c>
      <c r="AD213" s="14" t="str">
        <f t="shared" ca="1" si="60"/>
        <v/>
      </c>
      <c r="AE213" s="17" t="str">
        <f t="shared" ca="1" si="61"/>
        <v/>
      </c>
      <c r="AF213" s="18" t="str">
        <f t="shared" ca="1" si="62"/>
        <v/>
      </c>
      <c r="AG213" s="12"/>
      <c r="AH213" s="19"/>
    </row>
    <row r="214" spans="1:34" s="10" customFormat="1" ht="15" customHeight="1" x14ac:dyDescent="0.2">
      <c r="A214" s="10">
        <f t="shared" si="50"/>
        <v>209</v>
      </c>
      <c r="B214" s="173" t="str">
        <f t="shared" ca="1" si="55"/>
        <v/>
      </c>
      <c r="C214" s="173"/>
      <c r="D214" s="173"/>
      <c r="E214" s="173"/>
      <c r="F214" s="173"/>
      <c r="G214" s="173"/>
      <c r="H214" s="177" t="str">
        <f t="shared" ca="1" si="56"/>
        <v/>
      </c>
      <c r="I214" s="177"/>
      <c r="J214" s="177"/>
      <c r="K214" s="177"/>
      <c r="L214" s="177"/>
      <c r="M214" s="177"/>
      <c r="N214" s="177"/>
      <c r="O214" s="177"/>
      <c r="P214" s="13">
        <f t="shared" si="51"/>
        <v>0</v>
      </c>
      <c r="Q214" s="8" t="str">
        <f t="shared" si="57"/>
        <v/>
      </c>
      <c r="R214" s="22">
        <v>209</v>
      </c>
      <c r="S214" s="14" t="str">
        <f ca="1">IF(LEFT(AG214,1)="G","",IF(LEFT(P214,1)="D","",IF(H214="","",COUNTIF($T$6:T214,T214))))</f>
        <v/>
      </c>
      <c r="T214" s="14" t="str">
        <f t="shared" ca="1" si="52"/>
        <v/>
      </c>
      <c r="U214" s="15" t="str">
        <f t="shared" ca="1" si="58"/>
        <v/>
      </c>
      <c r="V214" s="14">
        <f t="shared" si="53"/>
        <v>209</v>
      </c>
      <c r="W214" s="14" t="str">
        <f t="shared" ca="1" si="59"/>
        <v/>
      </c>
      <c r="X214" s="14" t="str">
        <f>IF(Home!J214=0,"",Home!J214)</f>
        <v/>
      </c>
      <c r="Y214" s="16" t="str">
        <f t="shared" ca="1" si="63"/>
        <v/>
      </c>
      <c r="Z214" s="16" t="str">
        <f t="shared" ca="1" si="63"/>
        <v/>
      </c>
      <c r="AA214" s="16" t="str">
        <f t="shared" ca="1" si="63"/>
        <v/>
      </c>
      <c r="AB214" s="16" t="str">
        <f t="shared" ca="1" si="63"/>
        <v/>
      </c>
      <c r="AC214" s="16" t="str">
        <f t="shared" ca="1" si="54"/>
        <v/>
      </c>
      <c r="AD214" s="14" t="str">
        <f t="shared" ca="1" si="60"/>
        <v/>
      </c>
      <c r="AE214" s="17" t="str">
        <f t="shared" ca="1" si="61"/>
        <v/>
      </c>
      <c r="AF214" s="18" t="str">
        <f t="shared" ca="1" si="62"/>
        <v/>
      </c>
      <c r="AG214" s="12"/>
      <c r="AH214" s="19"/>
    </row>
    <row r="215" spans="1:34" s="10" customFormat="1" ht="15" customHeight="1" x14ac:dyDescent="0.2">
      <c r="A215" s="10">
        <f t="shared" si="50"/>
        <v>210</v>
      </c>
      <c r="B215" s="173" t="str">
        <f t="shared" ca="1" si="55"/>
        <v/>
      </c>
      <c r="C215" s="173"/>
      <c r="D215" s="173"/>
      <c r="E215" s="173"/>
      <c r="F215" s="173"/>
      <c r="G215" s="173"/>
      <c r="H215" s="177" t="str">
        <f t="shared" ca="1" si="56"/>
        <v/>
      </c>
      <c r="I215" s="177"/>
      <c r="J215" s="177"/>
      <c r="K215" s="177"/>
      <c r="L215" s="177"/>
      <c r="M215" s="177"/>
      <c r="N215" s="177"/>
      <c r="O215" s="177"/>
      <c r="P215" s="13">
        <f t="shared" si="51"/>
        <v>0</v>
      </c>
      <c r="Q215" s="8" t="str">
        <f t="shared" si="57"/>
        <v/>
      </c>
      <c r="R215" s="22">
        <v>210</v>
      </c>
      <c r="S215" s="14" t="str">
        <f ca="1">IF(LEFT(AG215,1)="G","",IF(LEFT(P215,1)="D","",IF(H215="","",COUNTIF($T$6:T215,T215))))</f>
        <v/>
      </c>
      <c r="T215" s="14" t="str">
        <f t="shared" ca="1" si="52"/>
        <v/>
      </c>
      <c r="U215" s="15" t="str">
        <f t="shared" ca="1" si="58"/>
        <v/>
      </c>
      <c r="V215" s="14">
        <f t="shared" si="53"/>
        <v>210</v>
      </c>
      <c r="W215" s="14" t="str">
        <f t="shared" ca="1" si="59"/>
        <v/>
      </c>
      <c r="X215" s="14" t="str">
        <f>IF(Home!J215=0,"",Home!J215)</f>
        <v/>
      </c>
      <c r="Y215" s="16" t="str">
        <f t="shared" ca="1" si="63"/>
        <v/>
      </c>
      <c r="Z215" s="16" t="str">
        <f t="shared" ca="1" si="63"/>
        <v/>
      </c>
      <c r="AA215" s="16" t="str">
        <f t="shared" ca="1" si="63"/>
        <v/>
      </c>
      <c r="AB215" s="16" t="str">
        <f t="shared" ca="1" si="63"/>
        <v/>
      </c>
      <c r="AC215" s="16" t="str">
        <f t="shared" ca="1" si="54"/>
        <v/>
      </c>
      <c r="AD215" s="14" t="str">
        <f t="shared" ca="1" si="60"/>
        <v/>
      </c>
      <c r="AE215" s="17" t="str">
        <f t="shared" ca="1" si="61"/>
        <v/>
      </c>
      <c r="AF215" s="18" t="str">
        <f t="shared" ca="1" si="62"/>
        <v/>
      </c>
      <c r="AG215" s="12"/>
      <c r="AH215" s="19"/>
    </row>
    <row r="216" spans="1:34" s="10" customFormat="1" ht="15" customHeight="1" x14ac:dyDescent="0.2">
      <c r="A216" s="10">
        <f t="shared" si="50"/>
        <v>211</v>
      </c>
      <c r="B216" s="173" t="str">
        <f t="shared" ca="1" si="55"/>
        <v/>
      </c>
      <c r="C216" s="173"/>
      <c r="D216" s="173"/>
      <c r="E216" s="173"/>
      <c r="F216" s="173"/>
      <c r="G216" s="173"/>
      <c r="H216" s="177" t="str">
        <f t="shared" ca="1" si="56"/>
        <v/>
      </c>
      <c r="I216" s="177"/>
      <c r="J216" s="177"/>
      <c r="K216" s="177"/>
      <c r="L216" s="177"/>
      <c r="M216" s="177"/>
      <c r="N216" s="177"/>
      <c r="O216" s="177"/>
      <c r="P216" s="13">
        <f t="shared" si="51"/>
        <v>0</v>
      </c>
      <c r="Q216" s="8" t="str">
        <f t="shared" si="57"/>
        <v/>
      </c>
      <c r="R216" s="22">
        <v>211</v>
      </c>
      <c r="S216" s="14" t="str">
        <f ca="1">IF(LEFT(AG216,1)="G","",IF(LEFT(P216,1)="D","",IF(H216="","",COUNTIF($T$6:T216,T216))))</f>
        <v/>
      </c>
      <c r="T216" s="14" t="str">
        <f t="shared" ca="1" si="52"/>
        <v/>
      </c>
      <c r="U216" s="15" t="str">
        <f t="shared" ca="1" si="58"/>
        <v/>
      </c>
      <c r="V216" s="14">
        <f t="shared" si="53"/>
        <v>211</v>
      </c>
      <c r="W216" s="14" t="str">
        <f t="shared" ca="1" si="59"/>
        <v/>
      </c>
      <c r="X216" s="14" t="str">
        <f>IF(Home!J216=0,"",Home!J216)</f>
        <v/>
      </c>
      <c r="Y216" s="16" t="str">
        <f t="shared" ca="1" si="63"/>
        <v/>
      </c>
      <c r="Z216" s="16" t="str">
        <f t="shared" ca="1" si="63"/>
        <v/>
      </c>
      <c r="AA216" s="16" t="str">
        <f t="shared" ca="1" si="63"/>
        <v/>
      </c>
      <c r="AB216" s="16" t="str">
        <f t="shared" ca="1" si="63"/>
        <v/>
      </c>
      <c r="AC216" s="16" t="str">
        <f t="shared" ca="1" si="54"/>
        <v/>
      </c>
      <c r="AD216" s="14" t="str">
        <f t="shared" ca="1" si="60"/>
        <v/>
      </c>
      <c r="AE216" s="17" t="str">
        <f t="shared" ca="1" si="61"/>
        <v/>
      </c>
      <c r="AF216" s="18" t="str">
        <f t="shared" ca="1" si="62"/>
        <v/>
      </c>
      <c r="AG216" s="12"/>
      <c r="AH216" s="19"/>
    </row>
    <row r="217" spans="1:34" s="10" customFormat="1" ht="15" customHeight="1" x14ac:dyDescent="0.2">
      <c r="A217" s="10">
        <f t="shared" si="50"/>
        <v>212</v>
      </c>
      <c r="B217" s="173" t="str">
        <f t="shared" ca="1" si="55"/>
        <v/>
      </c>
      <c r="C217" s="173"/>
      <c r="D217" s="173"/>
      <c r="E217" s="173"/>
      <c r="F217" s="173"/>
      <c r="G217" s="173"/>
      <c r="H217" s="177" t="str">
        <f t="shared" ca="1" si="56"/>
        <v/>
      </c>
      <c r="I217" s="177"/>
      <c r="J217" s="177"/>
      <c r="K217" s="177"/>
      <c r="L217" s="177"/>
      <c r="M217" s="177"/>
      <c r="N217" s="177"/>
      <c r="O217" s="177"/>
      <c r="P217" s="13">
        <f t="shared" si="51"/>
        <v>0</v>
      </c>
      <c r="Q217" s="8" t="str">
        <f t="shared" si="57"/>
        <v/>
      </c>
      <c r="R217" s="22">
        <v>212</v>
      </c>
      <c r="S217" s="14" t="str">
        <f ca="1">IF(LEFT(AG217,1)="G","",IF(LEFT(P217,1)="D","",IF(H217="","",COUNTIF($T$6:T217,T217))))</f>
        <v/>
      </c>
      <c r="T217" s="14" t="str">
        <f t="shared" ca="1" si="52"/>
        <v/>
      </c>
      <c r="U217" s="15" t="str">
        <f t="shared" ca="1" si="58"/>
        <v/>
      </c>
      <c r="V217" s="14">
        <f t="shared" si="53"/>
        <v>212</v>
      </c>
      <c r="W217" s="14" t="str">
        <f t="shared" ca="1" si="59"/>
        <v/>
      </c>
      <c r="X217" s="14" t="str">
        <f>IF(Home!J217=0,"",Home!J217)</f>
        <v/>
      </c>
      <c r="Y217" s="16" t="str">
        <f t="shared" ca="1" si="63"/>
        <v/>
      </c>
      <c r="Z217" s="16" t="str">
        <f t="shared" ca="1" si="63"/>
        <v/>
      </c>
      <c r="AA217" s="16" t="str">
        <f t="shared" ca="1" si="63"/>
        <v/>
      </c>
      <c r="AB217" s="16" t="str">
        <f t="shared" ca="1" si="63"/>
        <v/>
      </c>
      <c r="AC217" s="16" t="str">
        <f t="shared" ca="1" si="54"/>
        <v/>
      </c>
      <c r="AD217" s="14" t="str">
        <f t="shared" ca="1" si="60"/>
        <v/>
      </c>
      <c r="AE217" s="17" t="str">
        <f t="shared" ca="1" si="61"/>
        <v/>
      </c>
      <c r="AF217" s="18" t="str">
        <f t="shared" ca="1" si="62"/>
        <v/>
      </c>
      <c r="AG217" s="12"/>
      <c r="AH217" s="19"/>
    </row>
    <row r="218" spans="1:34" s="10" customFormat="1" ht="15" customHeight="1" x14ac:dyDescent="0.2">
      <c r="A218" s="10">
        <f t="shared" si="50"/>
        <v>213</v>
      </c>
      <c r="B218" s="173" t="str">
        <f t="shared" ca="1" si="55"/>
        <v/>
      </c>
      <c r="C218" s="173"/>
      <c r="D218" s="173"/>
      <c r="E218" s="173"/>
      <c r="F218" s="173"/>
      <c r="G218" s="173"/>
      <c r="H218" s="177" t="str">
        <f t="shared" ca="1" si="56"/>
        <v/>
      </c>
      <c r="I218" s="177"/>
      <c r="J218" s="177"/>
      <c r="K218" s="177"/>
      <c r="L218" s="177"/>
      <c r="M218" s="177"/>
      <c r="N218" s="177"/>
      <c r="O218" s="177"/>
      <c r="P218" s="13">
        <f t="shared" si="51"/>
        <v>0</v>
      </c>
      <c r="Q218" s="8" t="str">
        <f t="shared" si="57"/>
        <v/>
      </c>
      <c r="R218" s="22">
        <v>213</v>
      </c>
      <c r="S218" s="14" t="str">
        <f ca="1">IF(LEFT(AG218,1)="G","",IF(LEFT(P218,1)="D","",IF(H218="","",COUNTIF($T$6:T218,T218))))</f>
        <v/>
      </c>
      <c r="T218" s="14" t="str">
        <f t="shared" ca="1" si="52"/>
        <v/>
      </c>
      <c r="U218" s="15" t="str">
        <f t="shared" ca="1" si="58"/>
        <v/>
      </c>
      <c r="V218" s="14">
        <f t="shared" si="53"/>
        <v>213</v>
      </c>
      <c r="W218" s="14" t="str">
        <f t="shared" ca="1" si="59"/>
        <v/>
      </c>
      <c r="X218" s="14" t="str">
        <f>IF(Home!J218=0,"",Home!J218)</f>
        <v/>
      </c>
      <c r="Y218" s="16" t="str">
        <f t="shared" ca="1" si="63"/>
        <v/>
      </c>
      <c r="Z218" s="16" t="str">
        <f t="shared" ca="1" si="63"/>
        <v/>
      </c>
      <c r="AA218" s="16" t="str">
        <f t="shared" ca="1" si="63"/>
        <v/>
      </c>
      <c r="AB218" s="16" t="str">
        <f t="shared" ca="1" si="63"/>
        <v/>
      </c>
      <c r="AC218" s="16" t="str">
        <f t="shared" ca="1" si="54"/>
        <v/>
      </c>
      <c r="AD218" s="14" t="str">
        <f t="shared" ca="1" si="60"/>
        <v/>
      </c>
      <c r="AE218" s="17" t="str">
        <f t="shared" ca="1" si="61"/>
        <v/>
      </c>
      <c r="AF218" s="18" t="str">
        <f t="shared" ca="1" si="62"/>
        <v/>
      </c>
      <c r="AG218" s="12"/>
      <c r="AH218" s="19"/>
    </row>
    <row r="219" spans="1:34" s="10" customFormat="1" ht="15" customHeight="1" x14ac:dyDescent="0.2">
      <c r="A219" s="10">
        <f t="shared" si="50"/>
        <v>214</v>
      </c>
      <c r="B219" s="173" t="str">
        <f t="shared" ca="1" si="55"/>
        <v/>
      </c>
      <c r="C219" s="173"/>
      <c r="D219" s="173"/>
      <c r="E219" s="173"/>
      <c r="F219" s="173"/>
      <c r="G219" s="173"/>
      <c r="H219" s="177" t="str">
        <f t="shared" ca="1" si="56"/>
        <v/>
      </c>
      <c r="I219" s="177"/>
      <c r="J219" s="177"/>
      <c r="K219" s="177"/>
      <c r="L219" s="177"/>
      <c r="M219" s="177"/>
      <c r="N219" s="177"/>
      <c r="O219" s="177"/>
      <c r="P219" s="13">
        <f t="shared" si="51"/>
        <v>0</v>
      </c>
      <c r="Q219" s="8" t="str">
        <f t="shared" si="57"/>
        <v/>
      </c>
      <c r="R219" s="22">
        <v>214</v>
      </c>
      <c r="S219" s="14" t="str">
        <f ca="1">IF(LEFT(AG219,1)="G","",IF(LEFT(P219,1)="D","",IF(H219="","",COUNTIF($T$6:T219,T219))))</f>
        <v/>
      </c>
      <c r="T219" s="14" t="str">
        <f t="shared" ca="1" si="52"/>
        <v/>
      </c>
      <c r="U219" s="15" t="str">
        <f t="shared" ca="1" si="58"/>
        <v/>
      </c>
      <c r="V219" s="14">
        <f t="shared" si="53"/>
        <v>214</v>
      </c>
      <c r="W219" s="14" t="str">
        <f t="shared" ca="1" si="59"/>
        <v/>
      </c>
      <c r="X219" s="14" t="str">
        <f>IF(Home!J219=0,"",Home!J219)</f>
        <v/>
      </c>
      <c r="Y219" s="16" t="str">
        <f t="shared" ca="1" si="63"/>
        <v/>
      </c>
      <c r="Z219" s="16" t="str">
        <f t="shared" ca="1" si="63"/>
        <v/>
      </c>
      <c r="AA219" s="16" t="str">
        <f t="shared" ca="1" si="63"/>
        <v/>
      </c>
      <c r="AB219" s="16" t="str">
        <f t="shared" ca="1" si="63"/>
        <v/>
      </c>
      <c r="AC219" s="16" t="str">
        <f t="shared" ca="1" si="54"/>
        <v/>
      </c>
      <c r="AD219" s="14" t="str">
        <f t="shared" ca="1" si="60"/>
        <v/>
      </c>
      <c r="AE219" s="17" t="str">
        <f t="shared" ca="1" si="61"/>
        <v/>
      </c>
      <c r="AF219" s="18" t="str">
        <f t="shared" ca="1" si="62"/>
        <v/>
      </c>
      <c r="AG219" s="12"/>
      <c r="AH219" s="19"/>
    </row>
    <row r="220" spans="1:34" s="10" customFormat="1" ht="15" customHeight="1" x14ac:dyDescent="0.2">
      <c r="A220" s="10">
        <f t="shared" si="50"/>
        <v>215</v>
      </c>
      <c r="B220" s="173" t="str">
        <f t="shared" ca="1" si="55"/>
        <v/>
      </c>
      <c r="C220" s="173"/>
      <c r="D220" s="173"/>
      <c r="E220" s="173"/>
      <c r="F220" s="173"/>
      <c r="G220" s="173"/>
      <c r="H220" s="177" t="str">
        <f t="shared" ca="1" si="56"/>
        <v/>
      </c>
      <c r="I220" s="177"/>
      <c r="J220" s="177"/>
      <c r="K220" s="177"/>
      <c r="L220" s="177"/>
      <c r="M220" s="177"/>
      <c r="N220" s="177"/>
      <c r="O220" s="177"/>
      <c r="P220" s="13">
        <f t="shared" si="51"/>
        <v>0</v>
      </c>
      <c r="Q220" s="8" t="str">
        <f t="shared" si="57"/>
        <v/>
      </c>
      <c r="R220" s="22">
        <v>215</v>
      </c>
      <c r="S220" s="14" t="str">
        <f ca="1">IF(LEFT(AG220,1)="G","",IF(LEFT(P220,1)="D","",IF(H220="","",COUNTIF($T$6:T220,T220))))</f>
        <v/>
      </c>
      <c r="T220" s="14" t="str">
        <f t="shared" ca="1" si="52"/>
        <v/>
      </c>
      <c r="U220" s="15" t="str">
        <f t="shared" ca="1" si="58"/>
        <v/>
      </c>
      <c r="V220" s="14">
        <f t="shared" si="53"/>
        <v>215</v>
      </c>
      <c r="W220" s="14" t="str">
        <f t="shared" ca="1" si="59"/>
        <v/>
      </c>
      <c r="X220" s="14" t="str">
        <f>IF(Home!J220=0,"",Home!J220)</f>
        <v/>
      </c>
      <c r="Y220" s="16" t="str">
        <f t="shared" ca="1" si="63"/>
        <v/>
      </c>
      <c r="Z220" s="16" t="str">
        <f t="shared" ca="1" si="63"/>
        <v/>
      </c>
      <c r="AA220" s="16" t="str">
        <f t="shared" ca="1" si="63"/>
        <v/>
      </c>
      <c r="AB220" s="16" t="str">
        <f t="shared" ca="1" si="63"/>
        <v/>
      </c>
      <c r="AC220" s="16" t="str">
        <f t="shared" ca="1" si="54"/>
        <v/>
      </c>
      <c r="AD220" s="14" t="str">
        <f t="shared" ca="1" si="60"/>
        <v/>
      </c>
      <c r="AE220" s="17" t="str">
        <f t="shared" ca="1" si="61"/>
        <v/>
      </c>
      <c r="AF220" s="18" t="str">
        <f t="shared" ca="1" si="62"/>
        <v/>
      </c>
      <c r="AG220" s="12"/>
      <c r="AH220" s="19"/>
    </row>
    <row r="221" spans="1:34" s="10" customFormat="1" ht="15" customHeight="1" x14ac:dyDescent="0.2">
      <c r="A221" s="10">
        <f t="shared" si="50"/>
        <v>216</v>
      </c>
      <c r="B221" s="173" t="str">
        <f t="shared" ca="1" si="55"/>
        <v/>
      </c>
      <c r="C221" s="173"/>
      <c r="D221" s="173"/>
      <c r="E221" s="173"/>
      <c r="F221" s="173"/>
      <c r="G221" s="173"/>
      <c r="H221" s="177" t="str">
        <f t="shared" ca="1" si="56"/>
        <v/>
      </c>
      <c r="I221" s="177"/>
      <c r="J221" s="177"/>
      <c r="K221" s="177"/>
      <c r="L221" s="177"/>
      <c r="M221" s="177"/>
      <c r="N221" s="177"/>
      <c r="O221" s="177"/>
      <c r="P221" s="13">
        <f t="shared" si="51"/>
        <v>0</v>
      </c>
      <c r="Q221" s="8" t="str">
        <f t="shared" si="57"/>
        <v/>
      </c>
      <c r="R221" s="22">
        <v>216</v>
      </c>
      <c r="S221" s="14" t="str">
        <f ca="1">IF(LEFT(AG221,1)="G","",IF(LEFT(P221,1)="D","",IF(H221="","",COUNTIF($T$6:T221,T221))))</f>
        <v/>
      </c>
      <c r="T221" s="14" t="str">
        <f t="shared" ca="1" si="52"/>
        <v/>
      </c>
      <c r="U221" s="15" t="str">
        <f t="shared" ca="1" si="58"/>
        <v/>
      </c>
      <c r="V221" s="14">
        <f t="shared" si="53"/>
        <v>216</v>
      </c>
      <c r="W221" s="14" t="str">
        <f t="shared" ca="1" si="59"/>
        <v/>
      </c>
      <c r="X221" s="14" t="str">
        <f>IF(Home!J221=0,"",Home!J221)</f>
        <v/>
      </c>
      <c r="Y221" s="16" t="str">
        <f t="shared" ca="1" si="63"/>
        <v/>
      </c>
      <c r="Z221" s="16" t="str">
        <f t="shared" ca="1" si="63"/>
        <v/>
      </c>
      <c r="AA221" s="16" t="str">
        <f t="shared" ca="1" si="63"/>
        <v/>
      </c>
      <c r="AB221" s="16" t="str">
        <f t="shared" ca="1" si="63"/>
        <v/>
      </c>
      <c r="AC221" s="16" t="str">
        <f t="shared" ca="1" si="54"/>
        <v/>
      </c>
      <c r="AD221" s="14" t="str">
        <f t="shared" ca="1" si="60"/>
        <v/>
      </c>
      <c r="AE221" s="17" t="str">
        <f t="shared" ca="1" si="61"/>
        <v/>
      </c>
      <c r="AF221" s="18" t="str">
        <f t="shared" ca="1" si="62"/>
        <v/>
      </c>
      <c r="AG221" s="12"/>
      <c r="AH221" s="19"/>
    </row>
    <row r="222" spans="1:34" s="10" customFormat="1" ht="15" customHeight="1" x14ac:dyDescent="0.2">
      <c r="A222" s="10">
        <f t="shared" si="50"/>
        <v>217</v>
      </c>
      <c r="B222" s="173" t="str">
        <f t="shared" ca="1" si="55"/>
        <v/>
      </c>
      <c r="C222" s="173"/>
      <c r="D222" s="173"/>
      <c r="E222" s="173"/>
      <c r="F222" s="173"/>
      <c r="G222" s="173"/>
      <c r="H222" s="177" t="str">
        <f t="shared" ca="1" si="56"/>
        <v/>
      </c>
      <c r="I222" s="177"/>
      <c r="J222" s="177"/>
      <c r="K222" s="177"/>
      <c r="L222" s="177"/>
      <c r="M222" s="177"/>
      <c r="N222" s="177"/>
      <c r="O222" s="177"/>
      <c r="P222" s="13">
        <f t="shared" si="51"/>
        <v>0</v>
      </c>
      <c r="Q222" s="8" t="str">
        <f t="shared" si="57"/>
        <v/>
      </c>
      <c r="R222" s="22">
        <v>217</v>
      </c>
      <c r="S222" s="14" t="str">
        <f ca="1">IF(LEFT(AG222,1)="G","",IF(LEFT(P222,1)="D","",IF(H222="","",COUNTIF($T$6:T222,T222))))</f>
        <v/>
      </c>
      <c r="T222" s="14" t="str">
        <f t="shared" ca="1" si="52"/>
        <v/>
      </c>
      <c r="U222" s="15" t="str">
        <f t="shared" ca="1" si="58"/>
        <v/>
      </c>
      <c r="V222" s="14">
        <f t="shared" si="53"/>
        <v>217</v>
      </c>
      <c r="W222" s="14" t="str">
        <f t="shared" ca="1" si="59"/>
        <v/>
      </c>
      <c r="X222" s="14" t="str">
        <f>IF(Home!J222=0,"",Home!J222)</f>
        <v/>
      </c>
      <c r="Y222" s="16" t="str">
        <f t="shared" ca="1" si="63"/>
        <v/>
      </c>
      <c r="Z222" s="16" t="str">
        <f t="shared" ca="1" si="63"/>
        <v/>
      </c>
      <c r="AA222" s="16" t="str">
        <f t="shared" ca="1" si="63"/>
        <v/>
      </c>
      <c r="AB222" s="16" t="str">
        <f t="shared" ca="1" si="63"/>
        <v/>
      </c>
      <c r="AC222" s="16" t="str">
        <f t="shared" ca="1" si="54"/>
        <v/>
      </c>
      <c r="AD222" s="14" t="str">
        <f t="shared" ca="1" si="60"/>
        <v/>
      </c>
      <c r="AE222" s="17" t="str">
        <f t="shared" ca="1" si="61"/>
        <v/>
      </c>
      <c r="AF222" s="18" t="str">
        <f t="shared" ca="1" si="62"/>
        <v/>
      </c>
      <c r="AG222" s="12"/>
      <c r="AH222" s="19"/>
    </row>
    <row r="223" spans="1:34" s="10" customFormat="1" ht="15" customHeight="1" x14ac:dyDescent="0.2">
      <c r="A223" s="10">
        <f t="shared" si="50"/>
        <v>218</v>
      </c>
      <c r="B223" s="173" t="str">
        <f t="shared" ca="1" si="55"/>
        <v/>
      </c>
      <c r="C223" s="173"/>
      <c r="D223" s="173"/>
      <c r="E223" s="173"/>
      <c r="F223" s="173"/>
      <c r="G223" s="173"/>
      <c r="H223" s="177" t="str">
        <f t="shared" ca="1" si="56"/>
        <v/>
      </c>
      <c r="I223" s="177"/>
      <c r="J223" s="177"/>
      <c r="K223" s="177"/>
      <c r="L223" s="177"/>
      <c r="M223" s="177"/>
      <c r="N223" s="177"/>
      <c r="O223" s="177"/>
      <c r="P223" s="13">
        <f t="shared" si="51"/>
        <v>0</v>
      </c>
      <c r="Q223" s="8" t="str">
        <f t="shared" si="57"/>
        <v/>
      </c>
      <c r="R223" s="22">
        <v>218</v>
      </c>
      <c r="S223" s="14" t="str">
        <f ca="1">IF(LEFT(AG223,1)="G","",IF(LEFT(P223,1)="D","",IF(H223="","",COUNTIF($T$6:T223,T223))))</f>
        <v/>
      </c>
      <c r="T223" s="14" t="str">
        <f t="shared" ca="1" si="52"/>
        <v/>
      </c>
      <c r="U223" s="15" t="str">
        <f t="shared" ca="1" si="58"/>
        <v/>
      </c>
      <c r="V223" s="14">
        <f t="shared" si="53"/>
        <v>218</v>
      </c>
      <c r="W223" s="14" t="str">
        <f t="shared" ca="1" si="59"/>
        <v/>
      </c>
      <c r="X223" s="14" t="str">
        <f>IF(Home!J223=0,"",Home!J223)</f>
        <v/>
      </c>
      <c r="Y223" s="16" t="str">
        <f t="shared" ca="1" si="63"/>
        <v/>
      </c>
      <c r="Z223" s="16" t="str">
        <f t="shared" ca="1" si="63"/>
        <v/>
      </c>
      <c r="AA223" s="16" t="str">
        <f t="shared" ca="1" si="63"/>
        <v/>
      </c>
      <c r="AB223" s="16" t="str">
        <f t="shared" ca="1" si="63"/>
        <v/>
      </c>
      <c r="AC223" s="16" t="str">
        <f t="shared" ca="1" si="54"/>
        <v/>
      </c>
      <c r="AD223" s="14" t="str">
        <f t="shared" ca="1" si="60"/>
        <v/>
      </c>
      <c r="AE223" s="17" t="str">
        <f t="shared" ca="1" si="61"/>
        <v/>
      </c>
      <c r="AF223" s="18" t="str">
        <f t="shared" ca="1" si="62"/>
        <v/>
      </c>
      <c r="AG223" s="12"/>
      <c r="AH223" s="19"/>
    </row>
    <row r="224" spans="1:34" s="10" customFormat="1" ht="15" customHeight="1" x14ac:dyDescent="0.2">
      <c r="A224" s="10">
        <f t="shared" si="50"/>
        <v>219</v>
      </c>
      <c r="B224" s="173" t="str">
        <f t="shared" ca="1" si="55"/>
        <v/>
      </c>
      <c r="C224" s="173"/>
      <c r="D224" s="173"/>
      <c r="E224" s="173"/>
      <c r="F224" s="173"/>
      <c r="G224" s="173"/>
      <c r="H224" s="177" t="str">
        <f t="shared" ca="1" si="56"/>
        <v/>
      </c>
      <c r="I224" s="177"/>
      <c r="J224" s="177"/>
      <c r="K224" s="177"/>
      <c r="L224" s="177"/>
      <c r="M224" s="177"/>
      <c r="N224" s="177"/>
      <c r="O224" s="177"/>
      <c r="P224" s="13">
        <f t="shared" si="51"/>
        <v>0</v>
      </c>
      <c r="Q224" s="8" t="str">
        <f t="shared" si="57"/>
        <v/>
      </c>
      <c r="R224" s="22">
        <v>219</v>
      </c>
      <c r="S224" s="14" t="str">
        <f ca="1">IF(LEFT(AG224,1)="G","",IF(LEFT(P224,1)="D","",IF(H224="","",COUNTIF($T$6:T224,T224))))</f>
        <v/>
      </c>
      <c r="T224" s="14" t="str">
        <f t="shared" ca="1" si="52"/>
        <v/>
      </c>
      <c r="U224" s="15" t="str">
        <f t="shared" ca="1" si="58"/>
        <v/>
      </c>
      <c r="V224" s="14">
        <f t="shared" si="53"/>
        <v>219</v>
      </c>
      <c r="W224" s="14" t="str">
        <f t="shared" ca="1" si="59"/>
        <v/>
      </c>
      <c r="X224" s="14" t="str">
        <f>IF(Home!J224=0,"",Home!J224)</f>
        <v/>
      </c>
      <c r="Y224" s="16" t="str">
        <f t="shared" ca="1" si="63"/>
        <v/>
      </c>
      <c r="Z224" s="16" t="str">
        <f t="shared" ca="1" si="63"/>
        <v/>
      </c>
      <c r="AA224" s="16" t="str">
        <f t="shared" ca="1" si="63"/>
        <v/>
      </c>
      <c r="AB224" s="16" t="str">
        <f t="shared" ca="1" si="63"/>
        <v/>
      </c>
      <c r="AC224" s="16" t="str">
        <f t="shared" ca="1" si="54"/>
        <v/>
      </c>
      <c r="AD224" s="14" t="str">
        <f t="shared" ca="1" si="60"/>
        <v/>
      </c>
      <c r="AE224" s="17" t="str">
        <f t="shared" ca="1" si="61"/>
        <v/>
      </c>
      <c r="AF224" s="18" t="str">
        <f t="shared" ca="1" si="62"/>
        <v/>
      </c>
      <c r="AG224" s="12"/>
      <c r="AH224" s="19"/>
    </row>
    <row r="225" spans="1:34" s="10" customFormat="1" ht="15" customHeight="1" x14ac:dyDescent="0.2">
      <c r="A225" s="10">
        <f t="shared" si="50"/>
        <v>220</v>
      </c>
      <c r="B225" s="173" t="str">
        <f t="shared" ca="1" si="55"/>
        <v/>
      </c>
      <c r="C225" s="173"/>
      <c r="D225" s="173"/>
      <c r="E225" s="173"/>
      <c r="F225" s="173"/>
      <c r="G225" s="173"/>
      <c r="H225" s="177" t="str">
        <f t="shared" ca="1" si="56"/>
        <v/>
      </c>
      <c r="I225" s="177"/>
      <c r="J225" s="177"/>
      <c r="K225" s="177"/>
      <c r="L225" s="177"/>
      <c r="M225" s="177"/>
      <c r="N225" s="177"/>
      <c r="O225" s="177"/>
      <c r="P225" s="13">
        <f t="shared" si="51"/>
        <v>0</v>
      </c>
      <c r="Q225" s="8" t="str">
        <f t="shared" si="57"/>
        <v/>
      </c>
      <c r="R225" s="22">
        <v>220</v>
      </c>
      <c r="S225" s="14" t="str">
        <f ca="1">IF(LEFT(AG225,1)="G","",IF(LEFT(P225,1)="D","",IF(H225="","",COUNTIF($T$6:T225,T225))))</f>
        <v/>
      </c>
      <c r="T225" s="14" t="str">
        <f t="shared" ca="1" si="52"/>
        <v/>
      </c>
      <c r="U225" s="15" t="str">
        <f t="shared" ca="1" si="58"/>
        <v/>
      </c>
      <c r="V225" s="14">
        <f t="shared" si="53"/>
        <v>220</v>
      </c>
      <c r="W225" s="14" t="str">
        <f t="shared" ca="1" si="59"/>
        <v/>
      </c>
      <c r="X225" s="14" t="str">
        <f>IF(Home!J225=0,"",Home!J225)</f>
        <v/>
      </c>
      <c r="Y225" s="16" t="str">
        <f t="shared" ca="1" si="63"/>
        <v/>
      </c>
      <c r="Z225" s="16" t="str">
        <f t="shared" ca="1" si="63"/>
        <v/>
      </c>
      <c r="AA225" s="16" t="str">
        <f t="shared" ca="1" si="63"/>
        <v/>
      </c>
      <c r="AB225" s="16" t="str">
        <f t="shared" ca="1" si="63"/>
        <v/>
      </c>
      <c r="AC225" s="16" t="str">
        <f t="shared" ca="1" si="54"/>
        <v/>
      </c>
      <c r="AD225" s="14" t="str">
        <f t="shared" ca="1" si="60"/>
        <v/>
      </c>
      <c r="AE225" s="17" t="str">
        <f t="shared" ca="1" si="61"/>
        <v/>
      </c>
      <c r="AF225" s="18" t="str">
        <f t="shared" ca="1" si="62"/>
        <v/>
      </c>
      <c r="AG225" s="12"/>
      <c r="AH225" s="19"/>
    </row>
    <row r="226" spans="1:34" s="10" customFormat="1" ht="15" customHeight="1" x14ac:dyDescent="0.2">
      <c r="A226" s="10">
        <f t="shared" si="50"/>
        <v>221</v>
      </c>
      <c r="B226" s="173" t="str">
        <f t="shared" ca="1" si="55"/>
        <v/>
      </c>
      <c r="C226" s="173"/>
      <c r="D226" s="173"/>
      <c r="E226" s="173"/>
      <c r="F226" s="173"/>
      <c r="G226" s="173"/>
      <c r="H226" s="177" t="str">
        <f t="shared" ca="1" si="56"/>
        <v/>
      </c>
      <c r="I226" s="177"/>
      <c r="J226" s="177"/>
      <c r="K226" s="177"/>
      <c r="L226" s="177"/>
      <c r="M226" s="177"/>
      <c r="N226" s="177"/>
      <c r="O226" s="177"/>
      <c r="P226" s="13">
        <f t="shared" si="51"/>
        <v>0</v>
      </c>
      <c r="Q226" s="8" t="str">
        <f t="shared" si="57"/>
        <v/>
      </c>
      <c r="R226" s="22">
        <v>221</v>
      </c>
      <c r="S226" s="14" t="str">
        <f ca="1">IF(LEFT(AG226,1)="G","",IF(LEFT(P226,1)="D","",IF(H226="","",COUNTIF($T$6:T226,T226))))</f>
        <v/>
      </c>
      <c r="T226" s="14" t="str">
        <f t="shared" ca="1" si="52"/>
        <v/>
      </c>
      <c r="U226" s="15" t="str">
        <f t="shared" ca="1" si="58"/>
        <v/>
      </c>
      <c r="V226" s="14">
        <f t="shared" si="53"/>
        <v>221</v>
      </c>
      <c r="W226" s="14" t="str">
        <f t="shared" ca="1" si="59"/>
        <v/>
      </c>
      <c r="X226" s="14" t="str">
        <f>IF(Home!J226=0,"",Home!J226)</f>
        <v/>
      </c>
      <c r="Y226" s="16" t="str">
        <f t="shared" ref="Y226:AB245" ca="1" si="64">IFERROR(VLOOKUP(CONCATENATE($X226,Y$5),$U$6:$V$255,2,0),"")</f>
        <v/>
      </c>
      <c r="Z226" s="16" t="str">
        <f t="shared" ca="1" si="64"/>
        <v/>
      </c>
      <c r="AA226" s="16" t="str">
        <f t="shared" ca="1" si="64"/>
        <v/>
      </c>
      <c r="AB226" s="16" t="str">
        <f t="shared" ca="1" si="64"/>
        <v/>
      </c>
      <c r="AC226" s="16" t="str">
        <f t="shared" ca="1" si="54"/>
        <v/>
      </c>
      <c r="AD226" s="14" t="str">
        <f t="shared" ca="1" si="60"/>
        <v/>
      </c>
      <c r="AE226" s="17" t="str">
        <f t="shared" ca="1" si="61"/>
        <v/>
      </c>
      <c r="AF226" s="18" t="str">
        <f t="shared" ca="1" si="62"/>
        <v/>
      </c>
      <c r="AG226" s="12"/>
      <c r="AH226" s="19"/>
    </row>
    <row r="227" spans="1:34" s="10" customFormat="1" ht="15" customHeight="1" x14ac:dyDescent="0.2">
      <c r="A227" s="10">
        <f t="shared" si="50"/>
        <v>222</v>
      </c>
      <c r="B227" s="173" t="str">
        <f t="shared" ca="1" si="55"/>
        <v/>
      </c>
      <c r="C227" s="173"/>
      <c r="D227" s="173"/>
      <c r="E227" s="173"/>
      <c r="F227" s="173"/>
      <c r="G227" s="173"/>
      <c r="H227" s="177" t="str">
        <f t="shared" ca="1" si="56"/>
        <v/>
      </c>
      <c r="I227" s="177"/>
      <c r="J227" s="177"/>
      <c r="K227" s="177"/>
      <c r="L227" s="177"/>
      <c r="M227" s="177"/>
      <c r="N227" s="177"/>
      <c r="O227" s="177"/>
      <c r="P227" s="13">
        <f t="shared" si="51"/>
        <v>0</v>
      </c>
      <c r="Q227" s="8" t="str">
        <f t="shared" si="57"/>
        <v/>
      </c>
      <c r="R227" s="22">
        <v>222</v>
      </c>
      <c r="S227" s="14" t="str">
        <f ca="1">IF(LEFT(AG227,1)="G","",IF(LEFT(P227,1)="D","",IF(H227="","",COUNTIF($T$6:T227,T227))))</f>
        <v/>
      </c>
      <c r="T227" s="14" t="str">
        <f t="shared" ca="1" si="52"/>
        <v/>
      </c>
      <c r="U227" s="15" t="str">
        <f t="shared" ca="1" si="58"/>
        <v/>
      </c>
      <c r="V227" s="14">
        <f t="shared" si="53"/>
        <v>222</v>
      </c>
      <c r="W227" s="14" t="str">
        <f t="shared" ca="1" si="59"/>
        <v/>
      </c>
      <c r="X227" s="14" t="str">
        <f>IF(Home!J227=0,"",Home!J227)</f>
        <v/>
      </c>
      <c r="Y227" s="16" t="str">
        <f t="shared" ca="1" si="64"/>
        <v/>
      </c>
      <c r="Z227" s="16" t="str">
        <f t="shared" ca="1" si="64"/>
        <v/>
      </c>
      <c r="AA227" s="16" t="str">
        <f t="shared" ca="1" si="64"/>
        <v/>
      </c>
      <c r="AB227" s="16" t="str">
        <f t="shared" ca="1" si="64"/>
        <v/>
      </c>
      <c r="AC227" s="16" t="str">
        <f t="shared" ca="1" si="54"/>
        <v/>
      </c>
      <c r="AD227" s="14" t="str">
        <f t="shared" ca="1" si="60"/>
        <v/>
      </c>
      <c r="AE227" s="17" t="str">
        <f t="shared" ca="1" si="61"/>
        <v/>
      </c>
      <c r="AF227" s="18" t="str">
        <f t="shared" ca="1" si="62"/>
        <v/>
      </c>
      <c r="AG227" s="12"/>
      <c r="AH227" s="19"/>
    </row>
    <row r="228" spans="1:34" s="10" customFormat="1" ht="15" customHeight="1" x14ac:dyDescent="0.2">
      <c r="A228" s="10">
        <f t="shared" si="50"/>
        <v>223</v>
      </c>
      <c r="B228" s="173" t="str">
        <f t="shared" ca="1" si="55"/>
        <v/>
      </c>
      <c r="C228" s="173"/>
      <c r="D228" s="173"/>
      <c r="E228" s="173"/>
      <c r="F228" s="173"/>
      <c r="G228" s="173"/>
      <c r="H228" s="177" t="str">
        <f t="shared" ca="1" si="56"/>
        <v/>
      </c>
      <c r="I228" s="177"/>
      <c r="J228" s="177"/>
      <c r="K228" s="177"/>
      <c r="L228" s="177"/>
      <c r="M228" s="177"/>
      <c r="N228" s="177"/>
      <c r="O228" s="177"/>
      <c r="P228" s="13">
        <f t="shared" si="51"/>
        <v>0</v>
      </c>
      <c r="Q228" s="8" t="str">
        <f t="shared" si="57"/>
        <v/>
      </c>
      <c r="R228" s="22">
        <v>223</v>
      </c>
      <c r="S228" s="14" t="str">
        <f ca="1">IF(LEFT(AG228,1)="G","",IF(LEFT(P228,1)="D","",IF(H228="","",COUNTIF($T$6:T228,T228))))</f>
        <v/>
      </c>
      <c r="T228" s="14" t="str">
        <f t="shared" ca="1" si="52"/>
        <v/>
      </c>
      <c r="U228" s="15" t="str">
        <f t="shared" ca="1" si="58"/>
        <v/>
      </c>
      <c r="V228" s="14">
        <f t="shared" si="53"/>
        <v>223</v>
      </c>
      <c r="W228" s="14" t="str">
        <f t="shared" ca="1" si="59"/>
        <v/>
      </c>
      <c r="X228" s="14" t="str">
        <f>IF(Home!J228=0,"",Home!J228)</f>
        <v/>
      </c>
      <c r="Y228" s="16" t="str">
        <f t="shared" ca="1" si="64"/>
        <v/>
      </c>
      <c r="Z228" s="16" t="str">
        <f t="shared" ca="1" si="64"/>
        <v/>
      </c>
      <c r="AA228" s="16" t="str">
        <f t="shared" ca="1" si="64"/>
        <v/>
      </c>
      <c r="AB228" s="16" t="str">
        <f t="shared" ca="1" si="64"/>
        <v/>
      </c>
      <c r="AC228" s="16" t="str">
        <f t="shared" ca="1" si="54"/>
        <v/>
      </c>
      <c r="AD228" s="14" t="str">
        <f t="shared" ca="1" si="60"/>
        <v/>
      </c>
      <c r="AE228" s="17" t="str">
        <f t="shared" ca="1" si="61"/>
        <v/>
      </c>
      <c r="AF228" s="18" t="str">
        <f t="shared" ca="1" si="62"/>
        <v/>
      </c>
      <c r="AG228" s="12"/>
      <c r="AH228" s="19"/>
    </row>
    <row r="229" spans="1:34" s="10" customFormat="1" ht="15" customHeight="1" x14ac:dyDescent="0.2">
      <c r="A229" s="10">
        <f t="shared" si="50"/>
        <v>224</v>
      </c>
      <c r="B229" s="173" t="str">
        <f t="shared" ca="1" si="55"/>
        <v/>
      </c>
      <c r="C229" s="173"/>
      <c r="D229" s="173"/>
      <c r="E229" s="173"/>
      <c r="F229" s="173"/>
      <c r="G229" s="173"/>
      <c r="H229" s="177" t="str">
        <f t="shared" ca="1" si="56"/>
        <v/>
      </c>
      <c r="I229" s="177"/>
      <c r="J229" s="177"/>
      <c r="K229" s="177"/>
      <c r="L229" s="177"/>
      <c r="M229" s="177"/>
      <c r="N229" s="177"/>
      <c r="O229" s="177"/>
      <c r="P229" s="13">
        <f t="shared" si="51"/>
        <v>0</v>
      </c>
      <c r="Q229" s="8" t="str">
        <f t="shared" si="57"/>
        <v/>
      </c>
      <c r="R229" s="22">
        <v>224</v>
      </c>
      <c r="S229" s="14" t="str">
        <f ca="1">IF(LEFT(AG229,1)="G","",IF(LEFT(P229,1)="D","",IF(H229="","",COUNTIF($T$6:T229,T229))))</f>
        <v/>
      </c>
      <c r="T229" s="14" t="str">
        <f t="shared" ca="1" si="52"/>
        <v/>
      </c>
      <c r="U229" s="15" t="str">
        <f t="shared" ca="1" si="58"/>
        <v/>
      </c>
      <c r="V229" s="14">
        <f t="shared" si="53"/>
        <v>224</v>
      </c>
      <c r="W229" s="14" t="str">
        <f t="shared" ca="1" si="59"/>
        <v/>
      </c>
      <c r="X229" s="14" t="str">
        <f>IF(Home!J229=0,"",Home!J229)</f>
        <v/>
      </c>
      <c r="Y229" s="16" t="str">
        <f t="shared" ca="1" si="64"/>
        <v/>
      </c>
      <c r="Z229" s="16" t="str">
        <f t="shared" ca="1" si="64"/>
        <v/>
      </c>
      <c r="AA229" s="16" t="str">
        <f t="shared" ca="1" si="64"/>
        <v/>
      </c>
      <c r="AB229" s="16" t="str">
        <f t="shared" ca="1" si="64"/>
        <v/>
      </c>
      <c r="AC229" s="16" t="str">
        <f t="shared" ca="1" si="54"/>
        <v/>
      </c>
      <c r="AD229" s="14" t="str">
        <f t="shared" ca="1" si="60"/>
        <v/>
      </c>
      <c r="AE229" s="17" t="str">
        <f t="shared" ca="1" si="61"/>
        <v/>
      </c>
      <c r="AF229" s="18" t="str">
        <f t="shared" ca="1" si="62"/>
        <v/>
      </c>
      <c r="AG229" s="12"/>
      <c r="AH229" s="19"/>
    </row>
    <row r="230" spans="1:34" s="10" customFormat="1" ht="15" customHeight="1" x14ac:dyDescent="0.2">
      <c r="A230" s="10">
        <f t="shared" si="50"/>
        <v>225</v>
      </c>
      <c r="B230" s="173" t="str">
        <f t="shared" ca="1" si="55"/>
        <v/>
      </c>
      <c r="C230" s="173"/>
      <c r="D230" s="173"/>
      <c r="E230" s="173"/>
      <c r="F230" s="173"/>
      <c r="G230" s="173"/>
      <c r="H230" s="177" t="str">
        <f t="shared" ca="1" si="56"/>
        <v/>
      </c>
      <c r="I230" s="177"/>
      <c r="J230" s="177"/>
      <c r="K230" s="177"/>
      <c r="L230" s="177"/>
      <c r="M230" s="177"/>
      <c r="N230" s="177"/>
      <c r="O230" s="177"/>
      <c r="P230" s="13">
        <f t="shared" si="51"/>
        <v>0</v>
      </c>
      <c r="Q230" s="8" t="str">
        <f t="shared" si="57"/>
        <v/>
      </c>
      <c r="R230" s="22">
        <v>225</v>
      </c>
      <c r="S230" s="14" t="str">
        <f ca="1">IF(LEFT(AG230,1)="G","",IF(LEFT(P230,1)="D","",IF(H230="","",COUNTIF($T$6:T230,T230))))</f>
        <v/>
      </c>
      <c r="T230" s="14" t="str">
        <f t="shared" ca="1" si="52"/>
        <v/>
      </c>
      <c r="U230" s="15" t="str">
        <f t="shared" ca="1" si="58"/>
        <v/>
      </c>
      <c r="V230" s="14">
        <f t="shared" si="53"/>
        <v>225</v>
      </c>
      <c r="W230" s="14" t="str">
        <f t="shared" ca="1" si="59"/>
        <v/>
      </c>
      <c r="X230" s="14" t="str">
        <f>IF(Home!J230=0,"",Home!J230)</f>
        <v/>
      </c>
      <c r="Y230" s="16" t="str">
        <f t="shared" ca="1" si="64"/>
        <v/>
      </c>
      <c r="Z230" s="16" t="str">
        <f t="shared" ca="1" si="64"/>
        <v/>
      </c>
      <c r="AA230" s="16" t="str">
        <f t="shared" ca="1" si="64"/>
        <v/>
      </c>
      <c r="AB230" s="16" t="str">
        <f t="shared" ca="1" si="64"/>
        <v/>
      </c>
      <c r="AC230" s="16" t="str">
        <f t="shared" ca="1" si="54"/>
        <v/>
      </c>
      <c r="AD230" s="14" t="str">
        <f t="shared" ca="1" si="60"/>
        <v/>
      </c>
      <c r="AE230" s="17" t="str">
        <f t="shared" ca="1" si="61"/>
        <v/>
      </c>
      <c r="AF230" s="18" t="str">
        <f t="shared" ca="1" si="62"/>
        <v/>
      </c>
      <c r="AG230" s="12"/>
      <c r="AH230" s="19"/>
    </row>
    <row r="231" spans="1:34" s="10" customFormat="1" ht="15" customHeight="1" x14ac:dyDescent="0.2">
      <c r="A231" s="10">
        <f t="shared" si="50"/>
        <v>226</v>
      </c>
      <c r="B231" s="173" t="str">
        <f t="shared" ca="1" si="55"/>
        <v/>
      </c>
      <c r="C231" s="173"/>
      <c r="D231" s="173"/>
      <c r="E231" s="173"/>
      <c r="F231" s="173"/>
      <c r="G231" s="173"/>
      <c r="H231" s="177" t="str">
        <f t="shared" ca="1" si="56"/>
        <v/>
      </c>
      <c r="I231" s="177"/>
      <c r="J231" s="177"/>
      <c r="K231" s="177"/>
      <c r="L231" s="177"/>
      <c r="M231" s="177"/>
      <c r="N231" s="177"/>
      <c r="O231" s="177"/>
      <c r="P231" s="13">
        <f t="shared" si="51"/>
        <v>0</v>
      </c>
      <c r="Q231" s="8" t="str">
        <f t="shared" si="57"/>
        <v/>
      </c>
      <c r="R231" s="22">
        <v>226</v>
      </c>
      <c r="S231" s="14" t="str">
        <f ca="1">IF(LEFT(AG231,1)="G","",IF(LEFT(P231,1)="D","",IF(H231="","",COUNTIF($T$6:T231,T231))))</f>
        <v/>
      </c>
      <c r="T231" s="14" t="str">
        <f t="shared" ca="1" si="52"/>
        <v/>
      </c>
      <c r="U231" s="15" t="str">
        <f t="shared" ca="1" si="58"/>
        <v/>
      </c>
      <c r="V231" s="14">
        <f t="shared" si="53"/>
        <v>226</v>
      </c>
      <c r="W231" s="14" t="str">
        <f t="shared" ca="1" si="59"/>
        <v/>
      </c>
      <c r="X231" s="14" t="str">
        <f>IF(Home!J231=0,"",Home!J231)</f>
        <v/>
      </c>
      <c r="Y231" s="16" t="str">
        <f t="shared" ca="1" si="64"/>
        <v/>
      </c>
      <c r="Z231" s="16" t="str">
        <f t="shared" ca="1" si="64"/>
        <v/>
      </c>
      <c r="AA231" s="16" t="str">
        <f t="shared" ca="1" si="64"/>
        <v/>
      </c>
      <c r="AB231" s="16" t="str">
        <f t="shared" ca="1" si="64"/>
        <v/>
      </c>
      <c r="AC231" s="16" t="str">
        <f t="shared" ca="1" si="54"/>
        <v/>
      </c>
      <c r="AD231" s="14" t="str">
        <f t="shared" ca="1" si="60"/>
        <v/>
      </c>
      <c r="AE231" s="17" t="str">
        <f t="shared" ca="1" si="61"/>
        <v/>
      </c>
      <c r="AF231" s="18" t="str">
        <f t="shared" ca="1" si="62"/>
        <v/>
      </c>
      <c r="AG231" s="12"/>
      <c r="AH231" s="19"/>
    </row>
    <row r="232" spans="1:34" s="10" customFormat="1" ht="15" customHeight="1" x14ac:dyDescent="0.2">
      <c r="A232" s="10">
        <f t="shared" si="50"/>
        <v>227</v>
      </c>
      <c r="B232" s="173" t="str">
        <f t="shared" ca="1" si="55"/>
        <v/>
      </c>
      <c r="C232" s="173"/>
      <c r="D232" s="173"/>
      <c r="E232" s="173"/>
      <c r="F232" s="173"/>
      <c r="G232" s="173"/>
      <c r="H232" s="177" t="str">
        <f t="shared" ca="1" si="56"/>
        <v/>
      </c>
      <c r="I232" s="177"/>
      <c r="J232" s="177"/>
      <c r="K232" s="177"/>
      <c r="L232" s="177"/>
      <c r="M232" s="177"/>
      <c r="N232" s="177"/>
      <c r="O232" s="177"/>
      <c r="P232" s="13">
        <f t="shared" si="51"/>
        <v>0</v>
      </c>
      <c r="Q232" s="8" t="str">
        <f t="shared" si="57"/>
        <v/>
      </c>
      <c r="R232" s="22">
        <v>227</v>
      </c>
      <c r="S232" s="14" t="str">
        <f ca="1">IF(LEFT(AG232,1)="G","",IF(LEFT(P232,1)="D","",IF(H232="","",COUNTIF($T$6:T232,T232))))</f>
        <v/>
      </c>
      <c r="T232" s="14" t="str">
        <f t="shared" ca="1" si="52"/>
        <v/>
      </c>
      <c r="U232" s="15" t="str">
        <f t="shared" ca="1" si="58"/>
        <v/>
      </c>
      <c r="V232" s="14">
        <f t="shared" si="53"/>
        <v>227</v>
      </c>
      <c r="W232" s="14" t="str">
        <f t="shared" ca="1" si="59"/>
        <v/>
      </c>
      <c r="X232" s="14" t="str">
        <f>IF(Home!J232=0,"",Home!J232)</f>
        <v/>
      </c>
      <c r="Y232" s="16" t="str">
        <f t="shared" ca="1" si="64"/>
        <v/>
      </c>
      <c r="Z232" s="16" t="str">
        <f t="shared" ca="1" si="64"/>
        <v/>
      </c>
      <c r="AA232" s="16" t="str">
        <f t="shared" ca="1" si="64"/>
        <v/>
      </c>
      <c r="AB232" s="16" t="str">
        <f t="shared" ca="1" si="64"/>
        <v/>
      </c>
      <c r="AC232" s="16" t="str">
        <f t="shared" ca="1" si="54"/>
        <v/>
      </c>
      <c r="AD232" s="14" t="str">
        <f t="shared" ca="1" si="60"/>
        <v/>
      </c>
      <c r="AE232" s="17" t="str">
        <f t="shared" ca="1" si="61"/>
        <v/>
      </c>
      <c r="AF232" s="18" t="str">
        <f t="shared" ca="1" si="62"/>
        <v/>
      </c>
      <c r="AG232" s="12"/>
      <c r="AH232" s="19"/>
    </row>
    <row r="233" spans="1:34" s="10" customFormat="1" ht="15" customHeight="1" x14ac:dyDescent="0.2">
      <c r="A233" s="10">
        <f t="shared" si="50"/>
        <v>228</v>
      </c>
      <c r="B233" s="173" t="str">
        <f t="shared" ca="1" si="55"/>
        <v/>
      </c>
      <c r="C233" s="173"/>
      <c r="D233" s="173"/>
      <c r="E233" s="173"/>
      <c r="F233" s="173"/>
      <c r="G233" s="173"/>
      <c r="H233" s="177" t="str">
        <f t="shared" ca="1" si="56"/>
        <v/>
      </c>
      <c r="I233" s="177"/>
      <c r="J233" s="177"/>
      <c r="K233" s="177"/>
      <c r="L233" s="177"/>
      <c r="M233" s="177"/>
      <c r="N233" s="177"/>
      <c r="O233" s="177"/>
      <c r="P233" s="13">
        <f t="shared" si="51"/>
        <v>0</v>
      </c>
      <c r="Q233" s="8" t="str">
        <f t="shared" si="57"/>
        <v/>
      </c>
      <c r="R233" s="22">
        <v>228</v>
      </c>
      <c r="S233" s="14" t="str">
        <f ca="1">IF(LEFT(AG233,1)="G","",IF(LEFT(P233,1)="D","",IF(H233="","",COUNTIF($T$6:T233,T233))))</f>
        <v/>
      </c>
      <c r="T233" s="14" t="str">
        <f t="shared" ca="1" si="52"/>
        <v/>
      </c>
      <c r="U233" s="15" t="str">
        <f t="shared" ca="1" si="58"/>
        <v/>
      </c>
      <c r="V233" s="14">
        <f t="shared" si="53"/>
        <v>228</v>
      </c>
      <c r="W233" s="14" t="str">
        <f t="shared" ca="1" si="59"/>
        <v/>
      </c>
      <c r="X233" s="14" t="str">
        <f>IF(Home!J233=0,"",Home!J233)</f>
        <v/>
      </c>
      <c r="Y233" s="16" t="str">
        <f t="shared" ca="1" si="64"/>
        <v/>
      </c>
      <c r="Z233" s="16" t="str">
        <f t="shared" ca="1" si="64"/>
        <v/>
      </c>
      <c r="AA233" s="16" t="str">
        <f t="shared" ca="1" si="64"/>
        <v/>
      </c>
      <c r="AB233" s="16" t="str">
        <f t="shared" ca="1" si="64"/>
        <v/>
      </c>
      <c r="AC233" s="16" t="str">
        <f t="shared" ca="1" si="54"/>
        <v/>
      </c>
      <c r="AD233" s="14" t="str">
        <f t="shared" ca="1" si="60"/>
        <v/>
      </c>
      <c r="AE233" s="17" t="str">
        <f t="shared" ca="1" si="61"/>
        <v/>
      </c>
      <c r="AF233" s="18" t="str">
        <f t="shared" ca="1" si="62"/>
        <v/>
      </c>
      <c r="AG233" s="12"/>
      <c r="AH233" s="19"/>
    </row>
    <row r="234" spans="1:34" s="10" customFormat="1" ht="15" customHeight="1" x14ac:dyDescent="0.2">
      <c r="A234" s="10">
        <f t="shared" si="50"/>
        <v>229</v>
      </c>
      <c r="B234" s="173" t="str">
        <f t="shared" ca="1" si="55"/>
        <v/>
      </c>
      <c r="C234" s="173"/>
      <c r="D234" s="173"/>
      <c r="E234" s="173"/>
      <c r="F234" s="173"/>
      <c r="G234" s="173"/>
      <c r="H234" s="177" t="str">
        <f t="shared" ca="1" si="56"/>
        <v/>
      </c>
      <c r="I234" s="177"/>
      <c r="J234" s="177"/>
      <c r="K234" s="177"/>
      <c r="L234" s="177"/>
      <c r="M234" s="177"/>
      <c r="N234" s="177"/>
      <c r="O234" s="177"/>
      <c r="P234" s="13">
        <f t="shared" si="51"/>
        <v>0</v>
      </c>
      <c r="Q234" s="8" t="str">
        <f t="shared" si="57"/>
        <v/>
      </c>
      <c r="R234" s="22">
        <v>229</v>
      </c>
      <c r="S234" s="14" t="str">
        <f ca="1">IF(LEFT(AG234,1)="G","",IF(LEFT(P234,1)="D","",IF(H234="","",COUNTIF($T$6:T234,T234))))</f>
        <v/>
      </c>
      <c r="T234" s="14" t="str">
        <f t="shared" ca="1" si="52"/>
        <v/>
      </c>
      <c r="U234" s="15" t="str">
        <f t="shared" ca="1" si="58"/>
        <v/>
      </c>
      <c r="V234" s="14">
        <f t="shared" si="53"/>
        <v>229</v>
      </c>
      <c r="W234" s="14" t="str">
        <f t="shared" ca="1" si="59"/>
        <v/>
      </c>
      <c r="X234" s="14" t="str">
        <f>IF(Home!J234=0,"",Home!J234)</f>
        <v/>
      </c>
      <c r="Y234" s="16" t="str">
        <f t="shared" ca="1" si="64"/>
        <v/>
      </c>
      <c r="Z234" s="16" t="str">
        <f t="shared" ca="1" si="64"/>
        <v/>
      </c>
      <c r="AA234" s="16" t="str">
        <f t="shared" ca="1" si="64"/>
        <v/>
      </c>
      <c r="AB234" s="16" t="str">
        <f t="shared" ca="1" si="64"/>
        <v/>
      </c>
      <c r="AC234" s="16" t="str">
        <f t="shared" ca="1" si="54"/>
        <v/>
      </c>
      <c r="AD234" s="14" t="str">
        <f t="shared" ca="1" si="60"/>
        <v/>
      </c>
      <c r="AE234" s="17" t="str">
        <f t="shared" ca="1" si="61"/>
        <v/>
      </c>
      <c r="AF234" s="18" t="str">
        <f t="shared" ca="1" si="62"/>
        <v/>
      </c>
      <c r="AG234" s="12"/>
      <c r="AH234" s="19"/>
    </row>
    <row r="235" spans="1:34" s="10" customFormat="1" ht="15" customHeight="1" x14ac:dyDescent="0.2">
      <c r="A235" s="10">
        <f t="shared" si="50"/>
        <v>230</v>
      </c>
      <c r="B235" s="173" t="str">
        <f t="shared" ca="1" si="55"/>
        <v/>
      </c>
      <c r="C235" s="173"/>
      <c r="D235" s="173"/>
      <c r="E235" s="173"/>
      <c r="F235" s="173"/>
      <c r="G235" s="173"/>
      <c r="H235" s="177" t="str">
        <f t="shared" ca="1" si="56"/>
        <v/>
      </c>
      <c r="I235" s="177"/>
      <c r="J235" s="177"/>
      <c r="K235" s="177"/>
      <c r="L235" s="177"/>
      <c r="M235" s="177"/>
      <c r="N235" s="177"/>
      <c r="O235" s="177"/>
      <c r="P235" s="13">
        <f t="shared" si="51"/>
        <v>0</v>
      </c>
      <c r="Q235" s="8" t="str">
        <f t="shared" si="57"/>
        <v/>
      </c>
      <c r="R235" s="22">
        <v>230</v>
      </c>
      <c r="S235" s="14" t="str">
        <f ca="1">IF(LEFT(AG235,1)="G","",IF(LEFT(P235,1)="D","",IF(H235="","",COUNTIF($T$6:T235,T235))))</f>
        <v/>
      </c>
      <c r="T235" s="14" t="str">
        <f t="shared" ca="1" si="52"/>
        <v/>
      </c>
      <c r="U235" s="15" t="str">
        <f t="shared" ca="1" si="58"/>
        <v/>
      </c>
      <c r="V235" s="14">
        <f t="shared" si="53"/>
        <v>230</v>
      </c>
      <c r="W235" s="14" t="str">
        <f t="shared" ca="1" si="59"/>
        <v/>
      </c>
      <c r="X235" s="14" t="str">
        <f>IF(Home!J235=0,"",Home!J235)</f>
        <v/>
      </c>
      <c r="Y235" s="16" t="str">
        <f t="shared" ca="1" si="64"/>
        <v/>
      </c>
      <c r="Z235" s="16" t="str">
        <f t="shared" ca="1" si="64"/>
        <v/>
      </c>
      <c r="AA235" s="16" t="str">
        <f t="shared" ca="1" si="64"/>
        <v/>
      </c>
      <c r="AB235" s="16" t="str">
        <f t="shared" ca="1" si="64"/>
        <v/>
      </c>
      <c r="AC235" s="16" t="str">
        <f t="shared" ca="1" si="54"/>
        <v/>
      </c>
      <c r="AD235" s="14" t="str">
        <f t="shared" ca="1" si="60"/>
        <v/>
      </c>
      <c r="AE235" s="17" t="str">
        <f t="shared" ca="1" si="61"/>
        <v/>
      </c>
      <c r="AF235" s="18" t="str">
        <f t="shared" ca="1" si="62"/>
        <v/>
      </c>
      <c r="AG235" s="12"/>
      <c r="AH235" s="19"/>
    </row>
    <row r="236" spans="1:34" s="10" customFormat="1" ht="15" customHeight="1" x14ac:dyDescent="0.2">
      <c r="A236" s="10">
        <f t="shared" si="50"/>
        <v>231</v>
      </c>
      <c r="B236" s="173" t="str">
        <f t="shared" ca="1" si="55"/>
        <v/>
      </c>
      <c r="C236" s="173"/>
      <c r="D236" s="173"/>
      <c r="E236" s="173"/>
      <c r="F236" s="173"/>
      <c r="G236" s="173"/>
      <c r="H236" s="177" t="str">
        <f t="shared" ca="1" si="56"/>
        <v/>
      </c>
      <c r="I236" s="177"/>
      <c r="J236" s="177"/>
      <c r="K236" s="177"/>
      <c r="L236" s="177"/>
      <c r="M236" s="177"/>
      <c r="N236" s="177"/>
      <c r="O236" s="177"/>
      <c r="P236" s="13">
        <f t="shared" si="51"/>
        <v>0</v>
      </c>
      <c r="Q236" s="8" t="str">
        <f t="shared" si="57"/>
        <v/>
      </c>
      <c r="R236" s="22">
        <v>231</v>
      </c>
      <c r="S236" s="14" t="str">
        <f ca="1">IF(LEFT(AG236,1)="G","",IF(LEFT(P236,1)="D","",IF(H236="","",COUNTIF($T$6:T236,T236))))</f>
        <v/>
      </c>
      <c r="T236" s="14" t="str">
        <f t="shared" ca="1" si="52"/>
        <v/>
      </c>
      <c r="U236" s="15" t="str">
        <f t="shared" ca="1" si="58"/>
        <v/>
      </c>
      <c r="V236" s="14">
        <f t="shared" si="53"/>
        <v>231</v>
      </c>
      <c r="W236" s="14" t="str">
        <f t="shared" ca="1" si="59"/>
        <v/>
      </c>
      <c r="X236" s="14" t="str">
        <f>IF(Home!J236=0,"",Home!J236)</f>
        <v/>
      </c>
      <c r="Y236" s="16" t="str">
        <f t="shared" ca="1" si="64"/>
        <v/>
      </c>
      <c r="Z236" s="16" t="str">
        <f t="shared" ca="1" si="64"/>
        <v/>
      </c>
      <c r="AA236" s="16" t="str">
        <f t="shared" ca="1" si="64"/>
        <v/>
      </c>
      <c r="AB236" s="16" t="str">
        <f t="shared" ca="1" si="64"/>
        <v/>
      </c>
      <c r="AC236" s="16" t="str">
        <f t="shared" ca="1" si="54"/>
        <v/>
      </c>
      <c r="AD236" s="14" t="str">
        <f t="shared" ca="1" si="60"/>
        <v/>
      </c>
      <c r="AE236" s="17" t="str">
        <f t="shared" ca="1" si="61"/>
        <v/>
      </c>
      <c r="AF236" s="18" t="str">
        <f t="shared" ca="1" si="62"/>
        <v/>
      </c>
      <c r="AG236" s="12"/>
      <c r="AH236" s="19"/>
    </row>
    <row r="237" spans="1:34" s="10" customFormat="1" ht="15" customHeight="1" x14ac:dyDescent="0.2">
      <c r="A237" s="10">
        <f t="shared" si="50"/>
        <v>232</v>
      </c>
      <c r="B237" s="173" t="str">
        <f t="shared" ca="1" si="55"/>
        <v/>
      </c>
      <c r="C237" s="173"/>
      <c r="D237" s="173"/>
      <c r="E237" s="173"/>
      <c r="F237" s="173"/>
      <c r="G237" s="173"/>
      <c r="H237" s="177" t="str">
        <f t="shared" ca="1" si="56"/>
        <v/>
      </c>
      <c r="I237" s="177"/>
      <c r="J237" s="177"/>
      <c r="K237" s="177"/>
      <c r="L237" s="177"/>
      <c r="M237" s="177"/>
      <c r="N237" s="177"/>
      <c r="O237" s="177"/>
      <c r="P237" s="13">
        <f t="shared" si="51"/>
        <v>0</v>
      </c>
      <c r="Q237" s="8" t="str">
        <f t="shared" si="57"/>
        <v/>
      </c>
      <c r="R237" s="22">
        <v>232</v>
      </c>
      <c r="S237" s="14" t="str">
        <f ca="1">IF(LEFT(AG237,1)="G","",IF(LEFT(P237,1)="D","",IF(H237="","",COUNTIF($T$6:T237,T237))))</f>
        <v/>
      </c>
      <c r="T237" s="14" t="str">
        <f t="shared" ca="1" si="52"/>
        <v/>
      </c>
      <c r="U237" s="15" t="str">
        <f t="shared" ca="1" si="58"/>
        <v/>
      </c>
      <c r="V237" s="14">
        <f t="shared" si="53"/>
        <v>232</v>
      </c>
      <c r="W237" s="14" t="str">
        <f t="shared" ca="1" si="59"/>
        <v/>
      </c>
      <c r="X237" s="14" t="str">
        <f>IF(Home!J237=0,"",Home!J237)</f>
        <v/>
      </c>
      <c r="Y237" s="16" t="str">
        <f t="shared" ca="1" si="64"/>
        <v/>
      </c>
      <c r="Z237" s="16" t="str">
        <f t="shared" ca="1" si="64"/>
        <v/>
      </c>
      <c r="AA237" s="16" t="str">
        <f t="shared" ca="1" si="64"/>
        <v/>
      </c>
      <c r="AB237" s="16" t="str">
        <f t="shared" ca="1" si="64"/>
        <v/>
      </c>
      <c r="AC237" s="16" t="str">
        <f t="shared" ca="1" si="54"/>
        <v/>
      </c>
      <c r="AD237" s="14" t="str">
        <f t="shared" ca="1" si="60"/>
        <v/>
      </c>
      <c r="AE237" s="17" t="str">
        <f t="shared" ca="1" si="61"/>
        <v/>
      </c>
      <c r="AF237" s="18" t="str">
        <f t="shared" ca="1" si="62"/>
        <v/>
      </c>
      <c r="AG237" s="12"/>
      <c r="AH237" s="19"/>
    </row>
    <row r="238" spans="1:34" s="10" customFormat="1" ht="15" customHeight="1" x14ac:dyDescent="0.2">
      <c r="A238" s="10">
        <f t="shared" si="50"/>
        <v>233</v>
      </c>
      <c r="B238" s="173" t="str">
        <f t="shared" ca="1" si="55"/>
        <v/>
      </c>
      <c r="C238" s="173"/>
      <c r="D238" s="173"/>
      <c r="E238" s="173"/>
      <c r="F238" s="173"/>
      <c r="G238" s="173"/>
      <c r="H238" s="177" t="str">
        <f t="shared" ca="1" si="56"/>
        <v/>
      </c>
      <c r="I238" s="177"/>
      <c r="J238" s="177"/>
      <c r="K238" s="177"/>
      <c r="L238" s="177"/>
      <c r="M238" s="177"/>
      <c r="N238" s="177"/>
      <c r="O238" s="177"/>
      <c r="P238" s="13">
        <f t="shared" si="51"/>
        <v>0</v>
      </c>
      <c r="Q238" s="8" t="str">
        <f t="shared" si="57"/>
        <v/>
      </c>
      <c r="R238" s="22">
        <v>233</v>
      </c>
      <c r="S238" s="14" t="str">
        <f ca="1">IF(LEFT(AG238,1)="G","",IF(LEFT(P238,1)="D","",IF(H238="","",COUNTIF($T$6:T238,T238))))</f>
        <v/>
      </c>
      <c r="T238" s="14" t="str">
        <f t="shared" ca="1" si="52"/>
        <v/>
      </c>
      <c r="U238" s="15" t="str">
        <f t="shared" ca="1" si="58"/>
        <v/>
      </c>
      <c r="V238" s="14">
        <f t="shared" si="53"/>
        <v>233</v>
      </c>
      <c r="W238" s="14" t="str">
        <f t="shared" ca="1" si="59"/>
        <v/>
      </c>
      <c r="X238" s="14" t="str">
        <f>IF(Home!J238=0,"",Home!J238)</f>
        <v/>
      </c>
      <c r="Y238" s="16" t="str">
        <f t="shared" ca="1" si="64"/>
        <v/>
      </c>
      <c r="Z238" s="16" t="str">
        <f t="shared" ca="1" si="64"/>
        <v/>
      </c>
      <c r="AA238" s="16" t="str">
        <f t="shared" ca="1" si="64"/>
        <v/>
      </c>
      <c r="AB238" s="16" t="str">
        <f t="shared" ca="1" si="64"/>
        <v/>
      </c>
      <c r="AC238" s="16" t="str">
        <f t="shared" ca="1" si="54"/>
        <v/>
      </c>
      <c r="AD238" s="14" t="str">
        <f t="shared" ca="1" si="60"/>
        <v/>
      </c>
      <c r="AE238" s="17" t="str">
        <f t="shared" ca="1" si="61"/>
        <v/>
      </c>
      <c r="AF238" s="18" t="str">
        <f t="shared" ca="1" si="62"/>
        <v/>
      </c>
      <c r="AG238" s="12"/>
      <c r="AH238" s="19"/>
    </row>
    <row r="239" spans="1:34" s="10" customFormat="1" ht="15" customHeight="1" x14ac:dyDescent="0.2">
      <c r="A239" s="10">
        <f t="shared" si="50"/>
        <v>234</v>
      </c>
      <c r="B239" s="173" t="str">
        <f t="shared" ca="1" si="55"/>
        <v/>
      </c>
      <c r="C239" s="173"/>
      <c r="D239" s="173"/>
      <c r="E239" s="173"/>
      <c r="F239" s="173"/>
      <c r="G239" s="173"/>
      <c r="H239" s="177" t="str">
        <f t="shared" ca="1" si="56"/>
        <v/>
      </c>
      <c r="I239" s="177"/>
      <c r="J239" s="177"/>
      <c r="K239" s="177"/>
      <c r="L239" s="177"/>
      <c r="M239" s="177"/>
      <c r="N239" s="177"/>
      <c r="O239" s="177"/>
      <c r="P239" s="13">
        <f t="shared" si="51"/>
        <v>0</v>
      </c>
      <c r="Q239" s="8" t="str">
        <f t="shared" si="57"/>
        <v/>
      </c>
      <c r="R239" s="22">
        <v>234</v>
      </c>
      <c r="S239" s="14" t="str">
        <f ca="1">IF(LEFT(AG239,1)="G","",IF(LEFT(P239,1)="D","",IF(H239="","",COUNTIF($T$6:T239,T239))))</f>
        <v/>
      </c>
      <c r="T239" s="14" t="str">
        <f t="shared" ca="1" si="52"/>
        <v/>
      </c>
      <c r="U239" s="15" t="str">
        <f t="shared" ca="1" si="58"/>
        <v/>
      </c>
      <c r="V239" s="14">
        <f t="shared" si="53"/>
        <v>234</v>
      </c>
      <c r="W239" s="14" t="str">
        <f t="shared" ca="1" si="59"/>
        <v/>
      </c>
      <c r="X239" s="14" t="str">
        <f>IF(Home!J239=0,"",Home!J239)</f>
        <v/>
      </c>
      <c r="Y239" s="16" t="str">
        <f t="shared" ca="1" si="64"/>
        <v/>
      </c>
      <c r="Z239" s="16" t="str">
        <f t="shared" ca="1" si="64"/>
        <v/>
      </c>
      <c r="AA239" s="16" t="str">
        <f t="shared" ca="1" si="64"/>
        <v/>
      </c>
      <c r="AB239" s="16" t="str">
        <f t="shared" ca="1" si="64"/>
        <v/>
      </c>
      <c r="AC239" s="16" t="str">
        <f t="shared" ca="1" si="54"/>
        <v/>
      </c>
      <c r="AD239" s="14" t="str">
        <f t="shared" ca="1" si="60"/>
        <v/>
      </c>
      <c r="AE239" s="17" t="str">
        <f t="shared" ca="1" si="61"/>
        <v/>
      </c>
      <c r="AF239" s="18" t="str">
        <f t="shared" ca="1" si="62"/>
        <v/>
      </c>
      <c r="AG239" s="12"/>
      <c r="AH239" s="19"/>
    </row>
    <row r="240" spans="1:34" s="10" customFormat="1" ht="15" customHeight="1" x14ac:dyDescent="0.2">
      <c r="A240" s="10">
        <f t="shared" si="50"/>
        <v>235</v>
      </c>
      <c r="B240" s="173" t="str">
        <f t="shared" ca="1" si="55"/>
        <v/>
      </c>
      <c r="C240" s="173"/>
      <c r="D240" s="173"/>
      <c r="E240" s="173"/>
      <c r="F240" s="173"/>
      <c r="G240" s="173"/>
      <c r="H240" s="177" t="str">
        <f t="shared" ca="1" si="56"/>
        <v/>
      </c>
      <c r="I240" s="177"/>
      <c r="J240" s="177"/>
      <c r="K240" s="177"/>
      <c r="L240" s="177"/>
      <c r="M240" s="177"/>
      <c r="N240" s="177"/>
      <c r="O240" s="177"/>
      <c r="P240" s="13">
        <f t="shared" si="51"/>
        <v>0</v>
      </c>
      <c r="Q240" s="8" t="str">
        <f t="shared" si="57"/>
        <v/>
      </c>
      <c r="R240" s="22">
        <v>235</v>
      </c>
      <c r="S240" s="14" t="str">
        <f ca="1">IF(LEFT(AG240,1)="G","",IF(LEFT(P240,1)="D","",IF(H240="","",COUNTIF($T$6:T240,T240))))</f>
        <v/>
      </c>
      <c r="T240" s="14" t="str">
        <f t="shared" ca="1" si="52"/>
        <v/>
      </c>
      <c r="U240" s="15" t="str">
        <f t="shared" ca="1" si="58"/>
        <v/>
      </c>
      <c r="V240" s="14">
        <f t="shared" si="53"/>
        <v>235</v>
      </c>
      <c r="W240" s="14" t="str">
        <f t="shared" ca="1" si="59"/>
        <v/>
      </c>
      <c r="X240" s="14" t="str">
        <f>IF(Home!J240=0,"",Home!J240)</f>
        <v/>
      </c>
      <c r="Y240" s="16" t="str">
        <f t="shared" ca="1" si="64"/>
        <v/>
      </c>
      <c r="Z240" s="16" t="str">
        <f t="shared" ca="1" si="64"/>
        <v/>
      </c>
      <c r="AA240" s="16" t="str">
        <f t="shared" ca="1" si="64"/>
        <v/>
      </c>
      <c r="AB240" s="16" t="str">
        <f t="shared" ca="1" si="64"/>
        <v/>
      </c>
      <c r="AC240" s="16" t="str">
        <f t="shared" ca="1" si="54"/>
        <v/>
      </c>
      <c r="AD240" s="14" t="str">
        <f t="shared" ca="1" si="60"/>
        <v/>
      </c>
      <c r="AE240" s="17" t="str">
        <f t="shared" ca="1" si="61"/>
        <v/>
      </c>
      <c r="AF240" s="18" t="str">
        <f t="shared" ca="1" si="62"/>
        <v/>
      </c>
      <c r="AG240" s="12"/>
      <c r="AH240" s="19"/>
    </row>
    <row r="241" spans="1:34" s="10" customFormat="1" ht="15" customHeight="1" x14ac:dyDescent="0.2">
      <c r="A241" s="10">
        <f t="shared" si="50"/>
        <v>236</v>
      </c>
      <c r="B241" s="173" t="str">
        <f t="shared" ca="1" si="55"/>
        <v/>
      </c>
      <c r="C241" s="173"/>
      <c r="D241" s="173"/>
      <c r="E241" s="173"/>
      <c r="F241" s="173"/>
      <c r="G241" s="173"/>
      <c r="H241" s="177" t="str">
        <f t="shared" ca="1" si="56"/>
        <v/>
      </c>
      <c r="I241" s="177"/>
      <c r="J241" s="177"/>
      <c r="K241" s="177"/>
      <c r="L241" s="177"/>
      <c r="M241" s="177"/>
      <c r="N241" s="177"/>
      <c r="O241" s="177"/>
      <c r="P241" s="13">
        <f t="shared" si="51"/>
        <v>0</v>
      </c>
      <c r="Q241" s="8" t="str">
        <f t="shared" si="57"/>
        <v/>
      </c>
      <c r="R241" s="22">
        <v>236</v>
      </c>
      <c r="S241" s="14" t="str">
        <f ca="1">IF(LEFT(AG241,1)="G","",IF(LEFT(P241,1)="D","",IF(H241="","",COUNTIF($T$6:T241,T241))))</f>
        <v/>
      </c>
      <c r="T241" s="14" t="str">
        <f t="shared" ca="1" si="52"/>
        <v/>
      </c>
      <c r="U241" s="15" t="str">
        <f t="shared" ca="1" si="58"/>
        <v/>
      </c>
      <c r="V241" s="14">
        <f t="shared" si="53"/>
        <v>236</v>
      </c>
      <c r="W241" s="14" t="str">
        <f t="shared" ca="1" si="59"/>
        <v/>
      </c>
      <c r="X241" s="14" t="str">
        <f>IF(Home!J241=0,"",Home!J241)</f>
        <v/>
      </c>
      <c r="Y241" s="16" t="str">
        <f t="shared" ca="1" si="64"/>
        <v/>
      </c>
      <c r="Z241" s="16" t="str">
        <f t="shared" ca="1" si="64"/>
        <v/>
      </c>
      <c r="AA241" s="16" t="str">
        <f t="shared" ca="1" si="64"/>
        <v/>
      </c>
      <c r="AB241" s="16" t="str">
        <f t="shared" ca="1" si="64"/>
        <v/>
      </c>
      <c r="AC241" s="16" t="str">
        <f t="shared" ca="1" si="54"/>
        <v/>
      </c>
      <c r="AD241" s="14" t="str">
        <f t="shared" ca="1" si="60"/>
        <v/>
      </c>
      <c r="AE241" s="17" t="str">
        <f t="shared" ca="1" si="61"/>
        <v/>
      </c>
      <c r="AF241" s="18" t="str">
        <f t="shared" ca="1" si="62"/>
        <v/>
      </c>
      <c r="AG241" s="12"/>
      <c r="AH241" s="19"/>
    </row>
    <row r="242" spans="1:34" s="10" customFormat="1" ht="15" customHeight="1" x14ac:dyDescent="0.2">
      <c r="A242" s="10">
        <f t="shared" si="50"/>
        <v>237</v>
      </c>
      <c r="B242" s="173" t="str">
        <f t="shared" ca="1" si="55"/>
        <v/>
      </c>
      <c r="C242" s="173"/>
      <c r="D242" s="173"/>
      <c r="E242" s="173"/>
      <c r="F242" s="173"/>
      <c r="G242" s="173"/>
      <c r="H242" s="177" t="str">
        <f t="shared" ca="1" si="56"/>
        <v/>
      </c>
      <c r="I242" s="177"/>
      <c r="J242" s="177"/>
      <c r="K242" s="177"/>
      <c r="L242" s="177"/>
      <c r="M242" s="177"/>
      <c r="N242" s="177"/>
      <c r="O242" s="177"/>
      <c r="P242" s="13">
        <f t="shared" si="51"/>
        <v>0</v>
      </c>
      <c r="Q242" s="8" t="str">
        <f t="shared" si="57"/>
        <v/>
      </c>
      <c r="R242" s="22">
        <v>237</v>
      </c>
      <c r="S242" s="14" t="str">
        <f ca="1">IF(LEFT(AG242,1)="G","",IF(LEFT(P242,1)="D","",IF(H242="","",COUNTIF($T$6:T242,T242))))</f>
        <v/>
      </c>
      <c r="T242" s="14" t="str">
        <f t="shared" ca="1" si="52"/>
        <v/>
      </c>
      <c r="U242" s="15" t="str">
        <f t="shared" ca="1" si="58"/>
        <v/>
      </c>
      <c r="V242" s="14">
        <f t="shared" si="53"/>
        <v>237</v>
      </c>
      <c r="W242" s="14" t="str">
        <f t="shared" ca="1" si="59"/>
        <v/>
      </c>
      <c r="X242" s="14" t="str">
        <f>IF(Home!J242=0,"",Home!J242)</f>
        <v/>
      </c>
      <c r="Y242" s="16" t="str">
        <f t="shared" ca="1" si="64"/>
        <v/>
      </c>
      <c r="Z242" s="16" t="str">
        <f t="shared" ca="1" si="64"/>
        <v/>
      </c>
      <c r="AA242" s="16" t="str">
        <f t="shared" ca="1" si="64"/>
        <v/>
      </c>
      <c r="AB242" s="16" t="str">
        <f t="shared" ca="1" si="64"/>
        <v/>
      </c>
      <c r="AC242" s="16" t="str">
        <f t="shared" ca="1" si="54"/>
        <v/>
      </c>
      <c r="AD242" s="14" t="str">
        <f t="shared" ca="1" si="60"/>
        <v/>
      </c>
      <c r="AE242" s="17" t="str">
        <f t="shared" ca="1" si="61"/>
        <v/>
      </c>
      <c r="AF242" s="18" t="str">
        <f t="shared" ca="1" si="62"/>
        <v/>
      </c>
      <c r="AG242" s="12"/>
      <c r="AH242" s="19"/>
    </row>
    <row r="243" spans="1:34" s="10" customFormat="1" ht="15" customHeight="1" x14ac:dyDescent="0.2">
      <c r="A243" s="10">
        <f t="shared" si="50"/>
        <v>238</v>
      </c>
      <c r="B243" s="173" t="str">
        <f t="shared" ca="1" si="55"/>
        <v/>
      </c>
      <c r="C243" s="173"/>
      <c r="D243" s="173"/>
      <c r="E243" s="173"/>
      <c r="F243" s="173"/>
      <c r="G243" s="173"/>
      <c r="H243" s="177" t="str">
        <f t="shared" ca="1" si="56"/>
        <v/>
      </c>
      <c r="I243" s="177"/>
      <c r="J243" s="177"/>
      <c r="K243" s="177"/>
      <c r="L243" s="177"/>
      <c r="M243" s="177"/>
      <c r="N243" s="177"/>
      <c r="O243" s="177"/>
      <c r="P243" s="13">
        <f t="shared" si="51"/>
        <v>0</v>
      </c>
      <c r="Q243" s="8" t="str">
        <f t="shared" si="57"/>
        <v/>
      </c>
      <c r="R243" s="22">
        <v>238</v>
      </c>
      <c r="S243" s="14" t="str">
        <f ca="1">IF(LEFT(AG243,1)="G","",IF(LEFT(P243,1)="D","",IF(H243="","",COUNTIF($T$6:T243,T243))))</f>
        <v/>
      </c>
      <c r="T243" s="14" t="str">
        <f t="shared" ca="1" si="52"/>
        <v/>
      </c>
      <c r="U243" s="15" t="str">
        <f t="shared" ca="1" si="58"/>
        <v/>
      </c>
      <c r="V243" s="14">
        <f t="shared" si="53"/>
        <v>238</v>
      </c>
      <c r="W243" s="14" t="str">
        <f t="shared" ca="1" si="59"/>
        <v/>
      </c>
      <c r="X243" s="14" t="str">
        <f>IF(Home!J243=0,"",Home!J243)</f>
        <v/>
      </c>
      <c r="Y243" s="16" t="str">
        <f t="shared" ca="1" si="64"/>
        <v/>
      </c>
      <c r="Z243" s="16" t="str">
        <f t="shared" ca="1" si="64"/>
        <v/>
      </c>
      <c r="AA243" s="16" t="str">
        <f t="shared" ca="1" si="64"/>
        <v/>
      </c>
      <c r="AB243" s="16" t="str">
        <f t="shared" ca="1" si="64"/>
        <v/>
      </c>
      <c r="AC243" s="16" t="str">
        <f t="shared" ca="1" si="54"/>
        <v/>
      </c>
      <c r="AD243" s="14" t="str">
        <f t="shared" ca="1" si="60"/>
        <v/>
      </c>
      <c r="AE243" s="17" t="str">
        <f t="shared" ca="1" si="61"/>
        <v/>
      </c>
      <c r="AF243" s="18" t="str">
        <f t="shared" ca="1" si="62"/>
        <v/>
      </c>
      <c r="AG243" s="12"/>
      <c r="AH243" s="19"/>
    </row>
    <row r="244" spans="1:34" s="10" customFormat="1" ht="15" customHeight="1" x14ac:dyDescent="0.2">
      <c r="A244" s="10">
        <f t="shared" si="50"/>
        <v>239</v>
      </c>
      <c r="B244" s="173" t="str">
        <f t="shared" ca="1" si="55"/>
        <v/>
      </c>
      <c r="C244" s="173"/>
      <c r="D244" s="173"/>
      <c r="E244" s="173"/>
      <c r="F244" s="173"/>
      <c r="G244" s="173"/>
      <c r="H244" s="177" t="str">
        <f t="shared" ca="1" si="56"/>
        <v/>
      </c>
      <c r="I244" s="177"/>
      <c r="J244" s="177"/>
      <c r="K244" s="177"/>
      <c r="L244" s="177"/>
      <c r="M244" s="177"/>
      <c r="N244" s="177"/>
      <c r="O244" s="177"/>
      <c r="P244" s="13">
        <f t="shared" si="51"/>
        <v>0</v>
      </c>
      <c r="Q244" s="8" t="str">
        <f t="shared" si="57"/>
        <v/>
      </c>
      <c r="R244" s="22">
        <v>239</v>
      </c>
      <c r="S244" s="14" t="str">
        <f ca="1">IF(LEFT(AG244,1)="G","",IF(LEFT(P244,1)="D","",IF(H244="","",COUNTIF($T$6:T244,T244))))</f>
        <v/>
      </c>
      <c r="T244" s="14" t="str">
        <f t="shared" ca="1" si="52"/>
        <v/>
      </c>
      <c r="U244" s="15" t="str">
        <f t="shared" ca="1" si="58"/>
        <v/>
      </c>
      <c r="V244" s="14">
        <f t="shared" si="53"/>
        <v>239</v>
      </c>
      <c r="W244" s="14" t="str">
        <f t="shared" ca="1" si="59"/>
        <v/>
      </c>
      <c r="X244" s="14" t="str">
        <f>IF(Home!J244=0,"",Home!J244)</f>
        <v/>
      </c>
      <c r="Y244" s="16" t="str">
        <f t="shared" ca="1" si="64"/>
        <v/>
      </c>
      <c r="Z244" s="16" t="str">
        <f t="shared" ca="1" si="64"/>
        <v/>
      </c>
      <c r="AA244" s="16" t="str">
        <f t="shared" ca="1" si="64"/>
        <v/>
      </c>
      <c r="AB244" s="16" t="str">
        <f t="shared" ca="1" si="64"/>
        <v/>
      </c>
      <c r="AC244" s="16" t="str">
        <f t="shared" ca="1" si="54"/>
        <v/>
      </c>
      <c r="AD244" s="14" t="str">
        <f t="shared" ca="1" si="60"/>
        <v/>
      </c>
      <c r="AE244" s="17" t="str">
        <f t="shared" ca="1" si="61"/>
        <v/>
      </c>
      <c r="AF244" s="18" t="str">
        <f t="shared" ca="1" si="62"/>
        <v/>
      </c>
      <c r="AG244" s="12"/>
      <c r="AH244" s="19"/>
    </row>
    <row r="245" spans="1:34" s="10" customFormat="1" ht="15" customHeight="1" x14ac:dyDescent="0.2">
      <c r="A245" s="10">
        <f t="shared" si="50"/>
        <v>240</v>
      </c>
      <c r="B245" s="173" t="str">
        <f t="shared" ca="1" si="55"/>
        <v/>
      </c>
      <c r="C245" s="173"/>
      <c r="D245" s="173"/>
      <c r="E245" s="173"/>
      <c r="F245" s="173"/>
      <c r="G245" s="173"/>
      <c r="H245" s="177" t="str">
        <f t="shared" ca="1" si="56"/>
        <v/>
      </c>
      <c r="I245" s="177"/>
      <c r="J245" s="177"/>
      <c r="K245" s="177"/>
      <c r="L245" s="177"/>
      <c r="M245" s="177"/>
      <c r="N245" s="177"/>
      <c r="O245" s="177"/>
      <c r="P245" s="13">
        <f t="shared" si="51"/>
        <v>0</v>
      </c>
      <c r="Q245" s="8" t="str">
        <f t="shared" si="57"/>
        <v/>
      </c>
      <c r="R245" s="22">
        <v>240</v>
      </c>
      <c r="S245" s="14" t="str">
        <f ca="1">IF(LEFT(AG245,1)="G","",IF(LEFT(P245,1)="D","",IF(H245="","",COUNTIF($T$6:T245,T245))))</f>
        <v/>
      </c>
      <c r="T245" s="14" t="str">
        <f t="shared" ca="1" si="52"/>
        <v/>
      </c>
      <c r="U245" s="15" t="str">
        <f t="shared" ca="1" si="58"/>
        <v/>
      </c>
      <c r="V245" s="14">
        <f t="shared" si="53"/>
        <v>240</v>
      </c>
      <c r="W245" s="14" t="str">
        <f t="shared" ca="1" si="59"/>
        <v/>
      </c>
      <c r="X245" s="14" t="str">
        <f>IF(Home!J245=0,"",Home!J245)</f>
        <v/>
      </c>
      <c r="Y245" s="16" t="str">
        <f t="shared" ca="1" si="64"/>
        <v/>
      </c>
      <c r="Z245" s="16" t="str">
        <f t="shared" ca="1" si="64"/>
        <v/>
      </c>
      <c r="AA245" s="16" t="str">
        <f t="shared" ca="1" si="64"/>
        <v/>
      </c>
      <c r="AB245" s="16" t="str">
        <f t="shared" ca="1" si="64"/>
        <v/>
      </c>
      <c r="AC245" s="16" t="str">
        <f t="shared" ca="1" si="54"/>
        <v/>
      </c>
      <c r="AD245" s="14" t="str">
        <f t="shared" ca="1" si="60"/>
        <v/>
      </c>
      <c r="AE245" s="17" t="str">
        <f t="shared" ca="1" si="61"/>
        <v/>
      </c>
      <c r="AF245" s="18" t="str">
        <f t="shared" ca="1" si="62"/>
        <v/>
      </c>
      <c r="AG245" s="12"/>
      <c r="AH245" s="19"/>
    </row>
    <row r="246" spans="1:34" s="10" customFormat="1" ht="15" customHeight="1" x14ac:dyDescent="0.2">
      <c r="A246" s="10">
        <f t="shared" si="50"/>
        <v>241</v>
      </c>
      <c r="B246" s="173" t="str">
        <f t="shared" ca="1" si="55"/>
        <v/>
      </c>
      <c r="C246" s="173"/>
      <c r="D246" s="173"/>
      <c r="E246" s="173"/>
      <c r="F246" s="173"/>
      <c r="G246" s="173"/>
      <c r="H246" s="177" t="str">
        <f t="shared" ca="1" si="56"/>
        <v/>
      </c>
      <c r="I246" s="177"/>
      <c r="J246" s="177"/>
      <c r="K246" s="177"/>
      <c r="L246" s="177"/>
      <c r="M246" s="177"/>
      <c r="N246" s="177"/>
      <c r="O246" s="177"/>
      <c r="P246" s="13">
        <f t="shared" si="51"/>
        <v>0</v>
      </c>
      <c r="Q246" s="8" t="str">
        <f t="shared" si="57"/>
        <v/>
      </c>
      <c r="R246" s="22">
        <v>241</v>
      </c>
      <c r="S246" s="14" t="str">
        <f ca="1">IF(LEFT(AG246,1)="G","",IF(LEFT(P246,1)="D","",IF(H246="","",COUNTIF($T$6:T246,T246))))</f>
        <v/>
      </c>
      <c r="T246" s="14" t="str">
        <f t="shared" ca="1" si="52"/>
        <v/>
      </c>
      <c r="U246" s="15" t="str">
        <f t="shared" ca="1" si="58"/>
        <v/>
      </c>
      <c r="V246" s="14">
        <f t="shared" si="53"/>
        <v>241</v>
      </c>
      <c r="W246" s="14" t="str">
        <f t="shared" ca="1" si="59"/>
        <v/>
      </c>
      <c r="X246" s="14" t="str">
        <f>IF(Home!J246=0,"",Home!J246)</f>
        <v/>
      </c>
      <c r="Y246" s="16" t="str">
        <f t="shared" ref="Y246:AB255" ca="1" si="65">IFERROR(VLOOKUP(CONCATENATE($X246,Y$5),$U$6:$V$255,2,0),"")</f>
        <v/>
      </c>
      <c r="Z246" s="16" t="str">
        <f t="shared" ca="1" si="65"/>
        <v/>
      </c>
      <c r="AA246" s="16" t="str">
        <f t="shared" ca="1" si="65"/>
        <v/>
      </c>
      <c r="AB246" s="16" t="str">
        <f t="shared" ca="1" si="65"/>
        <v/>
      </c>
      <c r="AC246" s="16" t="str">
        <f t="shared" ca="1" si="54"/>
        <v/>
      </c>
      <c r="AD246" s="14" t="str">
        <f t="shared" ca="1" si="60"/>
        <v/>
      </c>
      <c r="AE246" s="17" t="str">
        <f t="shared" ca="1" si="61"/>
        <v/>
      </c>
      <c r="AF246" s="18" t="str">
        <f t="shared" ca="1" si="62"/>
        <v/>
      </c>
      <c r="AG246" s="12"/>
      <c r="AH246" s="19"/>
    </row>
    <row r="247" spans="1:34" s="10" customFormat="1" ht="15" customHeight="1" x14ac:dyDescent="0.2">
      <c r="A247" s="10">
        <f t="shared" si="50"/>
        <v>242</v>
      </c>
      <c r="B247" s="173" t="str">
        <f t="shared" ca="1" si="55"/>
        <v/>
      </c>
      <c r="C247" s="173"/>
      <c r="D247" s="173"/>
      <c r="E247" s="173"/>
      <c r="F247" s="173"/>
      <c r="G247" s="173"/>
      <c r="H247" s="177" t="str">
        <f t="shared" ca="1" si="56"/>
        <v/>
      </c>
      <c r="I247" s="177"/>
      <c r="J247" s="177"/>
      <c r="K247" s="177"/>
      <c r="L247" s="177"/>
      <c r="M247" s="177"/>
      <c r="N247" s="177"/>
      <c r="O247" s="177"/>
      <c r="P247" s="13">
        <f t="shared" si="51"/>
        <v>0</v>
      </c>
      <c r="Q247" s="8" t="str">
        <f t="shared" si="57"/>
        <v/>
      </c>
      <c r="R247" s="22">
        <v>242</v>
      </c>
      <c r="S247" s="14" t="str">
        <f ca="1">IF(LEFT(AG247,1)="G","",IF(LEFT(P247,1)="D","",IF(H247="","",COUNTIF($T$6:T247,T247))))</f>
        <v/>
      </c>
      <c r="T247" s="14" t="str">
        <f t="shared" ca="1" si="52"/>
        <v/>
      </c>
      <c r="U247" s="15" t="str">
        <f t="shared" ca="1" si="58"/>
        <v/>
      </c>
      <c r="V247" s="14">
        <f t="shared" si="53"/>
        <v>242</v>
      </c>
      <c r="W247" s="14" t="str">
        <f t="shared" ca="1" si="59"/>
        <v/>
      </c>
      <c r="X247" s="14" t="str">
        <f>IF(Home!J247=0,"",Home!J247)</f>
        <v/>
      </c>
      <c r="Y247" s="16" t="str">
        <f t="shared" ca="1" si="65"/>
        <v/>
      </c>
      <c r="Z247" s="16" t="str">
        <f t="shared" ca="1" si="65"/>
        <v/>
      </c>
      <c r="AA247" s="16" t="str">
        <f t="shared" ca="1" si="65"/>
        <v/>
      </c>
      <c r="AB247" s="16" t="str">
        <f t="shared" ca="1" si="65"/>
        <v/>
      </c>
      <c r="AC247" s="16" t="str">
        <f t="shared" ca="1" si="54"/>
        <v/>
      </c>
      <c r="AD247" s="14" t="str">
        <f t="shared" ca="1" si="60"/>
        <v/>
      </c>
      <c r="AE247" s="17" t="str">
        <f t="shared" ca="1" si="61"/>
        <v/>
      </c>
      <c r="AF247" s="18" t="str">
        <f t="shared" ca="1" si="62"/>
        <v/>
      </c>
      <c r="AG247" s="12"/>
      <c r="AH247" s="19"/>
    </row>
    <row r="248" spans="1:34" s="10" customFormat="1" ht="15" customHeight="1" x14ac:dyDescent="0.2">
      <c r="A248" s="10">
        <f t="shared" si="50"/>
        <v>243</v>
      </c>
      <c r="B248" s="173" t="str">
        <f t="shared" ca="1" si="55"/>
        <v/>
      </c>
      <c r="C248" s="173"/>
      <c r="D248" s="173"/>
      <c r="E248" s="173"/>
      <c r="F248" s="173"/>
      <c r="G248" s="173"/>
      <c r="H248" s="177" t="str">
        <f t="shared" ca="1" si="56"/>
        <v/>
      </c>
      <c r="I248" s="177"/>
      <c r="J248" s="177"/>
      <c r="K248" s="177"/>
      <c r="L248" s="177"/>
      <c r="M248" s="177"/>
      <c r="N248" s="177"/>
      <c r="O248" s="177"/>
      <c r="P248" s="13">
        <f t="shared" si="51"/>
        <v>0</v>
      </c>
      <c r="Q248" s="8" t="str">
        <f t="shared" si="57"/>
        <v/>
      </c>
      <c r="R248" s="22">
        <v>243</v>
      </c>
      <c r="S248" s="14" t="str">
        <f ca="1">IF(LEFT(AG248,1)="G","",IF(LEFT(P248,1)="D","",IF(H248="","",COUNTIF($T$6:T248,T248))))</f>
        <v/>
      </c>
      <c r="T248" s="14" t="str">
        <f t="shared" ca="1" si="52"/>
        <v/>
      </c>
      <c r="U248" s="15" t="str">
        <f t="shared" ca="1" si="58"/>
        <v/>
      </c>
      <c r="V248" s="14">
        <f t="shared" si="53"/>
        <v>243</v>
      </c>
      <c r="W248" s="14" t="str">
        <f t="shared" ca="1" si="59"/>
        <v/>
      </c>
      <c r="X248" s="14" t="str">
        <f>IF(Home!J248=0,"",Home!J248)</f>
        <v/>
      </c>
      <c r="Y248" s="16" t="str">
        <f t="shared" ca="1" si="65"/>
        <v/>
      </c>
      <c r="Z248" s="16" t="str">
        <f t="shared" ca="1" si="65"/>
        <v/>
      </c>
      <c r="AA248" s="16" t="str">
        <f t="shared" ca="1" si="65"/>
        <v/>
      </c>
      <c r="AB248" s="16" t="str">
        <f t="shared" ca="1" si="65"/>
        <v/>
      </c>
      <c r="AC248" s="16" t="str">
        <f t="shared" ca="1" si="54"/>
        <v/>
      </c>
      <c r="AD248" s="14" t="str">
        <f t="shared" ca="1" si="60"/>
        <v/>
      </c>
      <c r="AE248" s="17" t="str">
        <f t="shared" ca="1" si="61"/>
        <v/>
      </c>
      <c r="AF248" s="18" t="str">
        <f t="shared" ca="1" si="62"/>
        <v/>
      </c>
      <c r="AG248" s="12"/>
      <c r="AH248" s="19"/>
    </row>
    <row r="249" spans="1:34" s="10" customFormat="1" ht="15" customHeight="1" x14ac:dyDescent="0.2">
      <c r="A249" s="10">
        <f t="shared" si="50"/>
        <v>244</v>
      </c>
      <c r="B249" s="173" t="str">
        <f t="shared" ca="1" si="55"/>
        <v/>
      </c>
      <c r="C249" s="173"/>
      <c r="D249" s="173"/>
      <c r="E249" s="173"/>
      <c r="F249" s="173"/>
      <c r="G249" s="173"/>
      <c r="H249" s="177" t="str">
        <f t="shared" ca="1" si="56"/>
        <v/>
      </c>
      <c r="I249" s="177"/>
      <c r="J249" s="177"/>
      <c r="K249" s="177"/>
      <c r="L249" s="177"/>
      <c r="M249" s="177"/>
      <c r="N249" s="177"/>
      <c r="O249" s="177"/>
      <c r="P249" s="13">
        <f t="shared" si="51"/>
        <v>0</v>
      </c>
      <c r="Q249" s="8" t="str">
        <f t="shared" si="57"/>
        <v/>
      </c>
      <c r="R249" s="22">
        <v>244</v>
      </c>
      <c r="S249" s="14" t="str">
        <f ca="1">IF(LEFT(AG249,1)="G","",IF(LEFT(P249,1)="D","",IF(H249="","",COUNTIF($T$6:T249,T249))))</f>
        <v/>
      </c>
      <c r="T249" s="14" t="str">
        <f t="shared" ca="1" si="52"/>
        <v/>
      </c>
      <c r="U249" s="15" t="str">
        <f t="shared" ca="1" si="58"/>
        <v/>
      </c>
      <c r="V249" s="14">
        <f t="shared" si="53"/>
        <v>244</v>
      </c>
      <c r="W249" s="14" t="str">
        <f t="shared" ca="1" si="59"/>
        <v/>
      </c>
      <c r="X249" s="14" t="str">
        <f>IF(Home!J249=0,"",Home!J249)</f>
        <v/>
      </c>
      <c r="Y249" s="16" t="str">
        <f t="shared" ca="1" si="65"/>
        <v/>
      </c>
      <c r="Z249" s="16" t="str">
        <f t="shared" ca="1" si="65"/>
        <v/>
      </c>
      <c r="AA249" s="16" t="str">
        <f t="shared" ca="1" si="65"/>
        <v/>
      </c>
      <c r="AB249" s="16" t="str">
        <f t="shared" ca="1" si="65"/>
        <v/>
      </c>
      <c r="AC249" s="16" t="str">
        <f t="shared" ca="1" si="54"/>
        <v/>
      </c>
      <c r="AD249" s="14" t="str">
        <f t="shared" ca="1" si="60"/>
        <v/>
      </c>
      <c r="AE249" s="17" t="str">
        <f t="shared" ca="1" si="61"/>
        <v/>
      </c>
      <c r="AF249" s="18" t="str">
        <f t="shared" ca="1" si="62"/>
        <v/>
      </c>
      <c r="AG249" s="12"/>
      <c r="AH249" s="19"/>
    </row>
    <row r="250" spans="1:34" s="10" customFormat="1" ht="15" customHeight="1" x14ac:dyDescent="0.2">
      <c r="A250" s="10">
        <f t="shared" si="50"/>
        <v>245</v>
      </c>
      <c r="B250" s="173" t="str">
        <f t="shared" ca="1" si="55"/>
        <v/>
      </c>
      <c r="C250" s="173"/>
      <c r="D250" s="173"/>
      <c r="E250" s="173"/>
      <c r="F250" s="173"/>
      <c r="G250" s="173"/>
      <c r="H250" s="177" t="str">
        <f t="shared" ca="1" si="56"/>
        <v/>
      </c>
      <c r="I250" s="177"/>
      <c r="J250" s="177"/>
      <c r="K250" s="177"/>
      <c r="L250" s="177"/>
      <c r="M250" s="177"/>
      <c r="N250" s="177"/>
      <c r="O250" s="177"/>
      <c r="P250" s="13">
        <f t="shared" si="51"/>
        <v>0</v>
      </c>
      <c r="Q250" s="8" t="str">
        <f t="shared" si="57"/>
        <v/>
      </c>
      <c r="R250" s="22">
        <v>245</v>
      </c>
      <c r="S250" s="14" t="str">
        <f ca="1">IF(LEFT(AG250,1)="G","",IF(LEFT(P250,1)="D","",IF(H250="","",COUNTIF($T$6:T250,T250))))</f>
        <v/>
      </c>
      <c r="T250" s="14" t="str">
        <f t="shared" ca="1" si="52"/>
        <v/>
      </c>
      <c r="U250" s="15" t="str">
        <f t="shared" ca="1" si="58"/>
        <v/>
      </c>
      <c r="V250" s="14">
        <f t="shared" si="53"/>
        <v>245</v>
      </c>
      <c r="W250" s="14" t="str">
        <f t="shared" ca="1" si="59"/>
        <v/>
      </c>
      <c r="X250" s="14" t="str">
        <f>IF(Home!J250=0,"",Home!J250)</f>
        <v/>
      </c>
      <c r="Y250" s="16" t="str">
        <f t="shared" ca="1" si="65"/>
        <v/>
      </c>
      <c r="Z250" s="16" t="str">
        <f t="shared" ca="1" si="65"/>
        <v/>
      </c>
      <c r="AA250" s="16" t="str">
        <f t="shared" ca="1" si="65"/>
        <v/>
      </c>
      <c r="AB250" s="16" t="str">
        <f t="shared" ca="1" si="65"/>
        <v/>
      </c>
      <c r="AC250" s="16" t="str">
        <f t="shared" ca="1" si="54"/>
        <v/>
      </c>
      <c r="AD250" s="14" t="str">
        <f t="shared" ca="1" si="60"/>
        <v/>
      </c>
      <c r="AE250" s="17" t="str">
        <f t="shared" ca="1" si="61"/>
        <v/>
      </c>
      <c r="AF250" s="18" t="str">
        <f t="shared" ca="1" si="62"/>
        <v/>
      </c>
      <c r="AG250" s="12"/>
      <c r="AH250" s="19"/>
    </row>
    <row r="251" spans="1:34" s="10" customFormat="1" ht="15" customHeight="1" x14ac:dyDescent="0.2">
      <c r="A251" s="10">
        <f t="shared" si="50"/>
        <v>246</v>
      </c>
      <c r="B251" s="173" t="str">
        <f t="shared" ca="1" si="55"/>
        <v/>
      </c>
      <c r="C251" s="173"/>
      <c r="D251" s="173"/>
      <c r="E251" s="173"/>
      <c r="F251" s="173"/>
      <c r="G251" s="173"/>
      <c r="H251" s="177" t="str">
        <f t="shared" ca="1" si="56"/>
        <v/>
      </c>
      <c r="I251" s="177"/>
      <c r="J251" s="177"/>
      <c r="K251" s="177"/>
      <c r="L251" s="177"/>
      <c r="M251" s="177"/>
      <c r="N251" s="177"/>
      <c r="O251" s="177"/>
      <c r="P251" s="13">
        <f t="shared" si="51"/>
        <v>0</v>
      </c>
      <c r="Q251" s="8" t="str">
        <f t="shared" si="57"/>
        <v/>
      </c>
      <c r="R251" s="22">
        <v>246</v>
      </c>
      <c r="S251" s="14" t="str">
        <f ca="1">IF(LEFT(AG251,1)="G","",IF(LEFT(P251,1)="D","",IF(H251="","",COUNTIF($T$6:T251,T251))))</f>
        <v/>
      </c>
      <c r="T251" s="14" t="str">
        <f t="shared" ca="1" si="52"/>
        <v/>
      </c>
      <c r="U251" s="15" t="str">
        <f t="shared" ca="1" si="58"/>
        <v/>
      </c>
      <c r="V251" s="14">
        <f t="shared" si="53"/>
        <v>246</v>
      </c>
      <c r="W251" s="14" t="str">
        <f t="shared" ca="1" si="59"/>
        <v/>
      </c>
      <c r="X251" s="14" t="str">
        <f>IF(Home!J251=0,"",Home!J251)</f>
        <v/>
      </c>
      <c r="Y251" s="16" t="str">
        <f t="shared" ca="1" si="65"/>
        <v/>
      </c>
      <c r="Z251" s="16" t="str">
        <f t="shared" ca="1" si="65"/>
        <v/>
      </c>
      <c r="AA251" s="16" t="str">
        <f t="shared" ca="1" si="65"/>
        <v/>
      </c>
      <c r="AB251" s="16" t="str">
        <f t="shared" ca="1" si="65"/>
        <v/>
      </c>
      <c r="AC251" s="16" t="str">
        <f t="shared" ca="1" si="54"/>
        <v/>
      </c>
      <c r="AD251" s="14" t="str">
        <f t="shared" ca="1" si="60"/>
        <v/>
      </c>
      <c r="AE251" s="17" t="str">
        <f t="shared" ca="1" si="61"/>
        <v/>
      </c>
      <c r="AF251" s="18" t="str">
        <f t="shared" ca="1" si="62"/>
        <v/>
      </c>
      <c r="AG251" s="12"/>
      <c r="AH251" s="19"/>
    </row>
    <row r="252" spans="1:34" s="10" customFormat="1" ht="15" customHeight="1" x14ac:dyDescent="0.2">
      <c r="A252" s="10">
        <f t="shared" si="50"/>
        <v>247</v>
      </c>
      <c r="B252" s="173" t="str">
        <f t="shared" ca="1" si="55"/>
        <v/>
      </c>
      <c r="C252" s="173"/>
      <c r="D252" s="173"/>
      <c r="E252" s="173"/>
      <c r="F252" s="173"/>
      <c r="G252" s="173"/>
      <c r="H252" s="177" t="str">
        <f t="shared" ca="1" si="56"/>
        <v/>
      </c>
      <c r="I252" s="177"/>
      <c r="J252" s="177"/>
      <c r="K252" s="177"/>
      <c r="L252" s="177"/>
      <c r="M252" s="177"/>
      <c r="N252" s="177"/>
      <c r="O252" s="177"/>
      <c r="P252" s="13">
        <f t="shared" si="51"/>
        <v>0</v>
      </c>
      <c r="Q252" s="8" t="str">
        <f t="shared" si="57"/>
        <v/>
      </c>
      <c r="R252" s="22">
        <v>247</v>
      </c>
      <c r="S252" s="14" t="str">
        <f ca="1">IF(LEFT(AG252,1)="G","",IF(LEFT(P252,1)="D","",IF(H252="","",COUNTIF($T$6:T252,T252))))</f>
        <v/>
      </c>
      <c r="T252" s="14" t="str">
        <f t="shared" ca="1" si="52"/>
        <v/>
      </c>
      <c r="U252" s="15" t="str">
        <f t="shared" ca="1" si="58"/>
        <v/>
      </c>
      <c r="V252" s="14">
        <f t="shared" si="53"/>
        <v>247</v>
      </c>
      <c r="W252" s="14" t="str">
        <f t="shared" ca="1" si="59"/>
        <v/>
      </c>
      <c r="X252" s="14" t="str">
        <f>IF(Home!J252=0,"",Home!J252)</f>
        <v/>
      </c>
      <c r="Y252" s="16" t="str">
        <f t="shared" ca="1" si="65"/>
        <v/>
      </c>
      <c r="Z252" s="16" t="str">
        <f t="shared" ca="1" si="65"/>
        <v/>
      </c>
      <c r="AA252" s="16" t="str">
        <f t="shared" ca="1" si="65"/>
        <v/>
      </c>
      <c r="AB252" s="16" t="str">
        <f t="shared" ca="1" si="65"/>
        <v/>
      </c>
      <c r="AC252" s="16" t="str">
        <f t="shared" ca="1" si="54"/>
        <v/>
      </c>
      <c r="AD252" s="14" t="str">
        <f t="shared" ca="1" si="60"/>
        <v/>
      </c>
      <c r="AE252" s="17" t="str">
        <f t="shared" ca="1" si="61"/>
        <v/>
      </c>
      <c r="AF252" s="18" t="str">
        <f t="shared" ca="1" si="62"/>
        <v/>
      </c>
      <c r="AG252" s="12"/>
      <c r="AH252" s="19"/>
    </row>
    <row r="253" spans="1:34" s="10" customFormat="1" ht="15" customHeight="1" x14ac:dyDescent="0.2">
      <c r="A253" s="10">
        <f t="shared" si="50"/>
        <v>248</v>
      </c>
      <c r="B253" s="173" t="str">
        <f t="shared" ca="1" si="55"/>
        <v/>
      </c>
      <c r="C253" s="173"/>
      <c r="D253" s="173"/>
      <c r="E253" s="173"/>
      <c r="F253" s="173"/>
      <c r="G253" s="173"/>
      <c r="H253" s="177" t="str">
        <f t="shared" ca="1" si="56"/>
        <v/>
      </c>
      <c r="I253" s="177"/>
      <c r="J253" s="177"/>
      <c r="K253" s="177"/>
      <c r="L253" s="177"/>
      <c r="M253" s="177"/>
      <c r="N253" s="177"/>
      <c r="O253" s="177"/>
      <c r="P253" s="13">
        <f t="shared" si="51"/>
        <v>0</v>
      </c>
      <c r="Q253" s="8" t="str">
        <f t="shared" si="57"/>
        <v/>
      </c>
      <c r="R253" s="22">
        <v>248</v>
      </c>
      <c r="S253" s="14" t="str">
        <f ca="1">IF(LEFT(AG253,1)="G","",IF(LEFT(P253,1)="D","",IF(H253="","",COUNTIF($T$6:T253,T253))))</f>
        <v/>
      </c>
      <c r="T253" s="14" t="str">
        <f t="shared" ca="1" si="52"/>
        <v/>
      </c>
      <c r="U253" s="15" t="str">
        <f t="shared" ca="1" si="58"/>
        <v/>
      </c>
      <c r="V253" s="14">
        <f t="shared" si="53"/>
        <v>248</v>
      </c>
      <c r="W253" s="14" t="str">
        <f t="shared" ca="1" si="59"/>
        <v/>
      </c>
      <c r="X253" s="14" t="str">
        <f>IF(Home!J253=0,"",Home!J253)</f>
        <v/>
      </c>
      <c r="Y253" s="16" t="str">
        <f t="shared" ca="1" si="65"/>
        <v/>
      </c>
      <c r="Z253" s="16" t="str">
        <f t="shared" ca="1" si="65"/>
        <v/>
      </c>
      <c r="AA253" s="16" t="str">
        <f t="shared" ca="1" si="65"/>
        <v/>
      </c>
      <c r="AB253" s="16" t="str">
        <f t="shared" ca="1" si="65"/>
        <v/>
      </c>
      <c r="AC253" s="16" t="str">
        <f t="shared" ca="1" si="54"/>
        <v/>
      </c>
      <c r="AD253" s="14" t="str">
        <f t="shared" ca="1" si="60"/>
        <v/>
      </c>
      <c r="AE253" s="17" t="str">
        <f t="shared" ca="1" si="61"/>
        <v/>
      </c>
      <c r="AF253" s="18" t="str">
        <f t="shared" ca="1" si="62"/>
        <v/>
      </c>
      <c r="AG253" s="12"/>
      <c r="AH253" s="19"/>
    </row>
    <row r="254" spans="1:34" s="10" customFormat="1" ht="15" customHeight="1" x14ac:dyDescent="0.2">
      <c r="A254" s="10">
        <f t="shared" si="50"/>
        <v>249</v>
      </c>
      <c r="B254" s="173" t="str">
        <f t="shared" ca="1" si="55"/>
        <v/>
      </c>
      <c r="C254" s="173"/>
      <c r="D254" s="173"/>
      <c r="E254" s="173"/>
      <c r="F254" s="173"/>
      <c r="G254" s="173"/>
      <c r="H254" s="177" t="str">
        <f t="shared" ca="1" si="56"/>
        <v/>
      </c>
      <c r="I254" s="177"/>
      <c r="J254" s="177"/>
      <c r="K254" s="177"/>
      <c r="L254" s="177"/>
      <c r="M254" s="177"/>
      <c r="N254" s="177"/>
      <c r="O254" s="177"/>
      <c r="P254" s="13">
        <f t="shared" si="51"/>
        <v>0</v>
      </c>
      <c r="Q254" s="8" t="str">
        <f t="shared" si="57"/>
        <v/>
      </c>
      <c r="R254" s="22">
        <v>249</v>
      </c>
      <c r="S254" s="14" t="str">
        <f ca="1">IF(LEFT(AG254,1)="G","",IF(LEFT(P254,1)="D","",IF(H254="","",COUNTIF($T$6:T254,T254))))</f>
        <v/>
      </c>
      <c r="T254" s="14" t="str">
        <f t="shared" ca="1" si="52"/>
        <v/>
      </c>
      <c r="U254" s="15" t="str">
        <f t="shared" ca="1" si="58"/>
        <v/>
      </c>
      <c r="V254" s="14">
        <f t="shared" si="53"/>
        <v>249</v>
      </c>
      <c r="W254" s="14" t="str">
        <f t="shared" ca="1" si="59"/>
        <v/>
      </c>
      <c r="X254" s="14" t="str">
        <f>IF(Home!J254=0,"",Home!J254)</f>
        <v/>
      </c>
      <c r="Y254" s="16" t="str">
        <f t="shared" ca="1" si="65"/>
        <v/>
      </c>
      <c r="Z254" s="16" t="str">
        <f t="shared" ca="1" si="65"/>
        <v/>
      </c>
      <c r="AA254" s="16" t="str">
        <f t="shared" ca="1" si="65"/>
        <v/>
      </c>
      <c r="AB254" s="16" t="str">
        <f t="shared" ca="1" si="65"/>
        <v/>
      </c>
      <c r="AC254" s="16" t="str">
        <f t="shared" ca="1" si="54"/>
        <v/>
      </c>
      <c r="AD254" s="14" t="str">
        <f t="shared" ca="1" si="60"/>
        <v/>
      </c>
      <c r="AE254" s="17" t="str">
        <f t="shared" ca="1" si="61"/>
        <v/>
      </c>
      <c r="AF254" s="18" t="str">
        <f t="shared" ca="1" si="62"/>
        <v/>
      </c>
      <c r="AG254" s="12"/>
      <c r="AH254" s="19"/>
    </row>
    <row r="255" spans="1:34" s="10" customFormat="1" ht="15" customHeight="1" x14ac:dyDescent="0.2">
      <c r="A255" s="10">
        <f t="shared" si="50"/>
        <v>250</v>
      </c>
      <c r="B255" s="173" t="str">
        <f t="shared" ca="1" si="55"/>
        <v/>
      </c>
      <c r="C255" s="173"/>
      <c r="D255" s="173"/>
      <c r="E255" s="173"/>
      <c r="F255" s="173"/>
      <c r="G255" s="173"/>
      <c r="H255" s="177" t="str">
        <f t="shared" ca="1" si="56"/>
        <v/>
      </c>
      <c r="I255" s="177"/>
      <c r="J255" s="177"/>
      <c r="K255" s="177"/>
      <c r="L255" s="177"/>
      <c r="M255" s="177"/>
      <c r="N255" s="177"/>
      <c r="O255" s="177"/>
      <c r="P255" s="13">
        <f t="shared" si="51"/>
        <v>0</v>
      </c>
      <c r="Q255" s="8" t="str">
        <f t="shared" si="57"/>
        <v/>
      </c>
      <c r="R255" s="22">
        <v>250</v>
      </c>
      <c r="S255" s="14" t="str">
        <f ca="1">IF(LEFT(AG255,1)="G","",IF(LEFT(P255,1)="D","",IF(H255="","",COUNTIF($T$6:T255,T255))))</f>
        <v/>
      </c>
      <c r="T255" s="14" t="str">
        <f t="shared" ca="1" si="52"/>
        <v/>
      </c>
      <c r="U255" s="15" t="str">
        <f ca="1">CONCATENATE(T255,S255)</f>
        <v/>
      </c>
      <c r="V255" s="14">
        <f t="shared" si="53"/>
        <v>250</v>
      </c>
      <c r="W255" s="14" t="str">
        <f t="shared" ca="1" si="59"/>
        <v/>
      </c>
      <c r="X255" s="14" t="str">
        <f>IF(Home!J255=0,"",Home!J255)</f>
        <v/>
      </c>
      <c r="Y255" s="16" t="str">
        <f t="shared" ca="1" si="65"/>
        <v/>
      </c>
      <c r="Z255" s="16" t="str">
        <f t="shared" ca="1" si="65"/>
        <v/>
      </c>
      <c r="AA255" s="16" t="str">
        <f t="shared" ca="1" si="65"/>
        <v/>
      </c>
      <c r="AB255" s="16" t="str">
        <f t="shared" ca="1" si="65"/>
        <v/>
      </c>
      <c r="AC255" s="16" t="str">
        <f t="shared" ca="1" si="54"/>
        <v/>
      </c>
      <c r="AD255" s="14" t="str">
        <f t="shared" ca="1" si="60"/>
        <v/>
      </c>
      <c r="AE255" s="17" t="str">
        <f t="shared" ca="1" si="61"/>
        <v/>
      </c>
      <c r="AF255" s="18" t="str">
        <f t="shared" ca="1" si="62"/>
        <v/>
      </c>
      <c r="AG255" s="12"/>
      <c r="AH255" s="19"/>
    </row>
    <row r="256" spans="1:34" ht="15" customHeight="1" x14ac:dyDescent="0.2">
      <c r="Q256" s="8">
        <v>1</v>
      </c>
      <c r="AF256" s="8"/>
      <c r="AG256" s="8"/>
      <c r="AH256" s="8"/>
    </row>
    <row r="257" spans="1:34" ht="15" customHeight="1" x14ac:dyDescent="0.2">
      <c r="A257" s="20" t="str">
        <f>CONCATENATE($V$1," ","Team Results")</f>
        <v>Senior Boys Team Results</v>
      </c>
      <c r="B257" s="20"/>
      <c r="C257" s="20"/>
      <c r="D257" s="20"/>
      <c r="E257" s="20"/>
      <c r="F257" s="20"/>
      <c r="G257" s="20"/>
      <c r="H257" s="20"/>
      <c r="I257" s="20"/>
      <c r="J257" s="20"/>
      <c r="K257" s="20"/>
      <c r="L257" s="20"/>
      <c r="M257" s="20"/>
      <c r="N257" s="20"/>
      <c r="O257" s="20"/>
      <c r="P257" s="20"/>
      <c r="Q257" s="8">
        <v>1</v>
      </c>
      <c r="AF257" s="8"/>
      <c r="AG257" s="8"/>
      <c r="AH257" s="8"/>
    </row>
    <row r="258" spans="1:34" ht="15" customHeight="1" x14ac:dyDescent="0.2">
      <c r="A258" s="20" t="s">
        <v>690</v>
      </c>
      <c r="B258" s="20" t="s">
        <v>683</v>
      </c>
      <c r="C258" s="20"/>
      <c r="L258" s="23" t="s">
        <v>694</v>
      </c>
      <c r="M258" s="23" t="s">
        <v>695</v>
      </c>
      <c r="N258" s="23" t="s">
        <v>696</v>
      </c>
      <c r="O258" s="23" t="s">
        <v>697</v>
      </c>
      <c r="P258" s="24" t="s">
        <v>698</v>
      </c>
      <c r="Q258" s="8">
        <v>1</v>
      </c>
      <c r="R258" s="5"/>
      <c r="AF258" s="8"/>
      <c r="AG258" s="8"/>
      <c r="AH258" s="8"/>
    </row>
    <row r="259" spans="1:34" ht="15" customHeight="1" x14ac:dyDescent="0.2">
      <c r="A259" s="10">
        <v>1</v>
      </c>
      <c r="B259" s="86" t="str">
        <f ca="1">R259</f>
        <v>The Judd School, Tonbridge, Kent</v>
      </c>
      <c r="C259" s="2"/>
      <c r="L259" s="25">
        <f ca="1">IFERROR(VLOOKUP($A259,$W$6:$AC$255,3,0),"")</f>
        <v>1</v>
      </c>
      <c r="M259" s="25">
        <f ca="1">IFERROR(VLOOKUP($A259,$W$6:$AC$255,4,0),"")</f>
        <v>4</v>
      </c>
      <c r="N259" s="25">
        <f ca="1">IFERROR(VLOOKUP($A259,$W$6:$AC$255,5,0),"")</f>
        <v>5</v>
      </c>
      <c r="O259" s="25">
        <f ca="1">IFERROR(VLOOKUP($A259,$W$6:$AC$255,6,0),"")</f>
        <v>6</v>
      </c>
      <c r="P259" s="6">
        <f ca="1">SUM(L259:O259)</f>
        <v>16</v>
      </c>
      <c r="Q259" s="8">
        <f ca="1">IF(B259="","",1)</f>
        <v>1</v>
      </c>
      <c r="R259" s="173" t="str">
        <f ca="1">IFERROR(VLOOKUP(A259,$W$6:$AC$255,2,0),"")</f>
        <v>The Judd School, Tonbridge, Kent</v>
      </c>
      <c r="S259" s="173"/>
      <c r="T259" s="173"/>
      <c r="U259" s="2"/>
      <c r="V259" s="2"/>
      <c r="W259" s="25"/>
      <c r="X259" s="5"/>
      <c r="Y259" s="2"/>
      <c r="AF259" s="8"/>
      <c r="AG259" s="8"/>
      <c r="AH259" s="8"/>
    </row>
    <row r="260" spans="1:34" ht="15" customHeight="1" x14ac:dyDescent="0.2">
      <c r="A260" s="10">
        <v>2</v>
      </c>
      <c r="B260" s="86" t="str">
        <f t="shared" ref="B260:B288" ca="1" si="66">R260</f>
        <v>Sevenoaks School, Sevenoaks, Kent</v>
      </c>
      <c r="C260" s="2"/>
      <c r="L260" s="25">
        <f t="shared" ref="L260:L288" ca="1" si="67">IFERROR(VLOOKUP($A260,$W$6:$AC$255,3,0),"")</f>
        <v>2</v>
      </c>
      <c r="M260" s="25">
        <f t="shared" ref="M260:M288" ca="1" si="68">IFERROR(VLOOKUP($A260,$W$6:$AC$255,4,0),"")</f>
        <v>9</v>
      </c>
      <c r="N260" s="25">
        <f t="shared" ref="N260:N288" ca="1" si="69">IFERROR(VLOOKUP($A260,$W$6:$AC$255,5,0),"")</f>
        <v>11</v>
      </c>
      <c r="O260" s="25">
        <f t="shared" ref="O260:O288" ca="1" si="70">IFERROR(VLOOKUP($A260,$W$6:$AC$255,6,0),"")</f>
        <v>12</v>
      </c>
      <c r="P260" s="6">
        <f t="shared" ref="P260:P288" ca="1" si="71">SUM(L260:O260)</f>
        <v>34</v>
      </c>
      <c r="Q260" s="8">
        <f t="shared" ref="Q260:Q288" ca="1" si="72">IF(B260="","",1)</f>
        <v>1</v>
      </c>
      <c r="R260" s="173" t="str">
        <f ca="1">IFERROR(VLOOKUP(A260,$W$6:$AC$255,2,0),"")</f>
        <v>Sevenoaks School, Sevenoaks, Kent</v>
      </c>
      <c r="S260" s="173"/>
      <c r="T260" s="173"/>
      <c r="U260" s="2"/>
      <c r="V260" s="2"/>
      <c r="AF260" s="8"/>
      <c r="AG260" s="8"/>
      <c r="AH260" s="8"/>
    </row>
    <row r="261" spans="1:34" ht="15" customHeight="1" x14ac:dyDescent="0.2">
      <c r="A261" s="10">
        <v>3</v>
      </c>
      <c r="B261" s="86" t="str">
        <f t="shared" ca="1" si="66"/>
        <v>Dover Grammar School for Boys, Dover, Kent</v>
      </c>
      <c r="C261" s="2"/>
      <c r="L261" s="25">
        <f t="shared" ca="1" si="67"/>
        <v>3</v>
      </c>
      <c r="M261" s="25">
        <f t="shared" ca="1" si="68"/>
        <v>14</v>
      </c>
      <c r="N261" s="25">
        <f t="shared" ca="1" si="69"/>
        <v>17</v>
      </c>
      <c r="O261" s="25">
        <f t="shared" ca="1" si="70"/>
        <v>18</v>
      </c>
      <c r="P261" s="6">
        <f t="shared" ca="1" si="71"/>
        <v>52</v>
      </c>
      <c r="Q261" s="8">
        <f t="shared" ca="1" si="72"/>
        <v>1</v>
      </c>
      <c r="R261" s="173" t="str">
        <f t="shared" ref="R261:R273" ca="1" si="73">IFERROR(VLOOKUP(A261,$W$6:$AC$255,2,0),"")</f>
        <v>Dover Grammar School for Boys, Dover, Kent</v>
      </c>
      <c r="S261" s="173"/>
      <c r="T261" s="173"/>
      <c r="U261" s="2"/>
      <c r="V261" s="2"/>
      <c r="AF261" s="8"/>
      <c r="AG261" s="8"/>
      <c r="AH261" s="8"/>
    </row>
    <row r="262" spans="1:34" ht="15" customHeight="1" x14ac:dyDescent="0.2">
      <c r="A262" s="10">
        <v>4</v>
      </c>
      <c r="B262" s="86" t="str">
        <f t="shared" ca="1" si="66"/>
        <v>Maidstone Grammar School, Maidstone, Kent</v>
      </c>
      <c r="C262" s="2"/>
      <c r="L262" s="25">
        <f t="shared" ca="1" si="67"/>
        <v>13</v>
      </c>
      <c r="M262" s="25">
        <f t="shared" ca="1" si="68"/>
        <v>16</v>
      </c>
      <c r="N262" s="25">
        <f t="shared" ca="1" si="69"/>
        <v>19</v>
      </c>
      <c r="O262" s="25">
        <f t="shared" ca="1" si="70"/>
        <v>21</v>
      </c>
      <c r="P262" s="6">
        <f t="shared" ca="1" si="71"/>
        <v>69</v>
      </c>
      <c r="Q262" s="8">
        <f t="shared" ca="1" si="72"/>
        <v>1</v>
      </c>
      <c r="R262" s="173" t="str">
        <f t="shared" ca="1" si="73"/>
        <v>Maidstone Grammar School, Maidstone, Kent</v>
      </c>
      <c r="S262" s="173"/>
      <c r="T262" s="173"/>
      <c r="U262" s="2"/>
      <c r="V262" s="2"/>
      <c r="AF262" s="8"/>
      <c r="AG262" s="8"/>
      <c r="AH262" s="8"/>
    </row>
    <row r="263" spans="1:34" ht="15" customHeight="1" x14ac:dyDescent="0.2">
      <c r="A263" s="10">
        <v>5</v>
      </c>
      <c r="B263" s="86" t="str">
        <f t="shared" ca="1" si="66"/>
        <v>Cranbrook School, Cranbrook, Kent</v>
      </c>
      <c r="C263" s="2"/>
      <c r="L263" s="25">
        <f t="shared" ca="1" si="67"/>
        <v>10</v>
      </c>
      <c r="M263" s="25">
        <f t="shared" ca="1" si="68"/>
        <v>22</v>
      </c>
      <c r="N263" s="25">
        <f t="shared" ca="1" si="69"/>
        <v>26</v>
      </c>
      <c r="O263" s="25">
        <f t="shared" ca="1" si="70"/>
        <v>27</v>
      </c>
      <c r="P263" s="6">
        <f t="shared" ca="1" si="71"/>
        <v>85</v>
      </c>
      <c r="Q263" s="8">
        <f t="shared" ca="1" si="72"/>
        <v>1</v>
      </c>
      <c r="R263" s="173" t="str">
        <f t="shared" ca="1" si="73"/>
        <v>Cranbrook School, Cranbrook, Kent</v>
      </c>
      <c r="S263" s="173"/>
      <c r="T263" s="173"/>
      <c r="U263" s="2"/>
      <c r="V263" s="2"/>
      <c r="AF263" s="8"/>
      <c r="AG263" s="8"/>
      <c r="AH263" s="8"/>
    </row>
    <row r="264" spans="1:34" ht="15" customHeight="1" x14ac:dyDescent="0.2">
      <c r="A264" s="10">
        <v>6</v>
      </c>
      <c r="B264" s="86" t="str">
        <f t="shared" ca="1" si="66"/>
        <v/>
      </c>
      <c r="C264" s="2"/>
      <c r="L264" s="25" t="str">
        <f t="shared" ca="1" si="67"/>
        <v/>
      </c>
      <c r="M264" s="25" t="str">
        <f t="shared" ca="1" si="68"/>
        <v/>
      </c>
      <c r="N264" s="25" t="str">
        <f t="shared" ca="1" si="69"/>
        <v/>
      </c>
      <c r="O264" s="25" t="str">
        <f t="shared" ca="1" si="70"/>
        <v/>
      </c>
      <c r="P264" s="6">
        <f t="shared" ca="1" si="71"/>
        <v>0</v>
      </c>
      <c r="Q264" s="8" t="str">
        <f t="shared" ca="1" si="72"/>
        <v/>
      </c>
      <c r="R264" s="173" t="str">
        <f t="shared" ca="1" si="73"/>
        <v/>
      </c>
      <c r="S264" s="173"/>
      <c r="T264" s="173"/>
      <c r="U264" s="2"/>
      <c r="V264" s="2"/>
      <c r="AF264" s="8"/>
      <c r="AG264" s="8"/>
      <c r="AH264" s="8"/>
    </row>
    <row r="265" spans="1:34" ht="15" customHeight="1" x14ac:dyDescent="0.2">
      <c r="A265" s="10">
        <v>7</v>
      </c>
      <c r="B265" s="86" t="str">
        <f t="shared" ca="1" si="66"/>
        <v/>
      </c>
      <c r="C265" s="2"/>
      <c r="L265" s="25" t="str">
        <f t="shared" ca="1" si="67"/>
        <v/>
      </c>
      <c r="M265" s="25" t="str">
        <f t="shared" ca="1" si="68"/>
        <v/>
      </c>
      <c r="N265" s="25" t="str">
        <f t="shared" ca="1" si="69"/>
        <v/>
      </c>
      <c r="O265" s="25" t="str">
        <f t="shared" ca="1" si="70"/>
        <v/>
      </c>
      <c r="P265" s="6">
        <f t="shared" ca="1" si="71"/>
        <v>0</v>
      </c>
      <c r="Q265" s="8" t="str">
        <f t="shared" ca="1" si="72"/>
        <v/>
      </c>
      <c r="R265" s="173" t="str">
        <f t="shared" ca="1" si="73"/>
        <v/>
      </c>
      <c r="S265" s="173"/>
      <c r="T265" s="173"/>
      <c r="U265" s="2"/>
      <c r="V265" s="2"/>
      <c r="AF265" s="8"/>
      <c r="AG265" s="8"/>
      <c r="AH265" s="8"/>
    </row>
    <row r="266" spans="1:34" ht="15" customHeight="1" x14ac:dyDescent="0.2">
      <c r="A266" s="10">
        <v>8</v>
      </c>
      <c r="B266" s="86" t="str">
        <f t="shared" ca="1" si="66"/>
        <v/>
      </c>
      <c r="C266" s="2"/>
      <c r="L266" s="25" t="str">
        <f t="shared" ca="1" si="67"/>
        <v/>
      </c>
      <c r="M266" s="25" t="str">
        <f t="shared" ca="1" si="68"/>
        <v/>
      </c>
      <c r="N266" s="25" t="str">
        <f t="shared" ca="1" si="69"/>
        <v/>
      </c>
      <c r="O266" s="25" t="str">
        <f t="shared" ca="1" si="70"/>
        <v/>
      </c>
      <c r="P266" s="6">
        <f t="shared" ca="1" si="71"/>
        <v>0</v>
      </c>
      <c r="Q266" s="8" t="str">
        <f t="shared" ca="1" si="72"/>
        <v/>
      </c>
      <c r="R266" s="173" t="str">
        <f t="shared" ca="1" si="73"/>
        <v/>
      </c>
      <c r="S266" s="173"/>
      <c r="T266" s="173"/>
      <c r="U266" s="2"/>
      <c r="V266" s="2"/>
      <c r="AF266" s="8"/>
      <c r="AG266" s="8"/>
      <c r="AH266" s="8"/>
    </row>
    <row r="267" spans="1:34" ht="15" customHeight="1" x14ac:dyDescent="0.2">
      <c r="A267" s="10">
        <v>9</v>
      </c>
      <c r="B267" s="86" t="str">
        <f t="shared" ca="1" si="66"/>
        <v/>
      </c>
      <c r="C267" s="2"/>
      <c r="L267" s="25" t="str">
        <f t="shared" ca="1" si="67"/>
        <v/>
      </c>
      <c r="M267" s="25" t="str">
        <f t="shared" ca="1" si="68"/>
        <v/>
      </c>
      <c r="N267" s="25" t="str">
        <f t="shared" ca="1" si="69"/>
        <v/>
      </c>
      <c r="O267" s="25" t="str">
        <f t="shared" ca="1" si="70"/>
        <v/>
      </c>
      <c r="P267" s="6">
        <f t="shared" ca="1" si="71"/>
        <v>0</v>
      </c>
      <c r="Q267" s="8" t="str">
        <f t="shared" ca="1" si="72"/>
        <v/>
      </c>
      <c r="R267" s="173" t="str">
        <f t="shared" ca="1" si="73"/>
        <v/>
      </c>
      <c r="S267" s="173"/>
      <c r="T267" s="173"/>
      <c r="U267" s="2"/>
      <c r="V267" s="2"/>
      <c r="AF267" s="8"/>
      <c r="AG267" s="8"/>
      <c r="AH267" s="8"/>
    </row>
    <row r="268" spans="1:34" ht="15" customHeight="1" x14ac:dyDescent="0.2">
      <c r="A268" s="10">
        <v>10</v>
      </c>
      <c r="B268" s="86" t="str">
        <f t="shared" ca="1" si="66"/>
        <v/>
      </c>
      <c r="C268" s="2"/>
      <c r="L268" s="25" t="str">
        <f t="shared" ca="1" si="67"/>
        <v/>
      </c>
      <c r="M268" s="25" t="str">
        <f t="shared" ca="1" si="68"/>
        <v/>
      </c>
      <c r="N268" s="25" t="str">
        <f t="shared" ca="1" si="69"/>
        <v/>
      </c>
      <c r="O268" s="25" t="str">
        <f t="shared" ca="1" si="70"/>
        <v/>
      </c>
      <c r="P268" s="6">
        <f t="shared" ca="1" si="71"/>
        <v>0</v>
      </c>
      <c r="Q268" s="8" t="str">
        <f t="shared" ca="1" si="72"/>
        <v/>
      </c>
      <c r="R268" s="173" t="str">
        <f t="shared" ca="1" si="73"/>
        <v/>
      </c>
      <c r="S268" s="173"/>
      <c r="T268" s="173"/>
      <c r="U268" s="2"/>
      <c r="V268" s="2"/>
      <c r="AF268" s="8"/>
      <c r="AG268" s="8"/>
      <c r="AH268" s="8"/>
    </row>
    <row r="269" spans="1:34" ht="15" customHeight="1" x14ac:dyDescent="0.2">
      <c r="A269" s="10">
        <v>11</v>
      </c>
      <c r="B269" s="86" t="str">
        <f t="shared" ca="1" si="66"/>
        <v/>
      </c>
      <c r="C269" s="2"/>
      <c r="L269" s="25" t="str">
        <f t="shared" ca="1" si="67"/>
        <v/>
      </c>
      <c r="M269" s="25" t="str">
        <f t="shared" ca="1" si="68"/>
        <v/>
      </c>
      <c r="N269" s="25" t="str">
        <f t="shared" ca="1" si="69"/>
        <v/>
      </c>
      <c r="O269" s="25" t="str">
        <f t="shared" ca="1" si="70"/>
        <v/>
      </c>
      <c r="P269" s="6">
        <f t="shared" ca="1" si="71"/>
        <v>0</v>
      </c>
      <c r="Q269" s="8" t="str">
        <f t="shared" ca="1" si="72"/>
        <v/>
      </c>
      <c r="R269" s="173" t="str">
        <f t="shared" ca="1" si="73"/>
        <v/>
      </c>
      <c r="S269" s="173"/>
      <c r="T269" s="173"/>
      <c r="U269" s="2"/>
      <c r="V269" s="2"/>
      <c r="AF269" s="8"/>
      <c r="AG269" s="8"/>
      <c r="AH269" s="8"/>
    </row>
    <row r="270" spans="1:34" ht="15" customHeight="1" x14ac:dyDescent="0.2">
      <c r="A270" s="10">
        <v>12</v>
      </c>
      <c r="B270" s="86" t="str">
        <f t="shared" ca="1" si="66"/>
        <v/>
      </c>
      <c r="C270" s="2"/>
      <c r="L270" s="25" t="str">
        <f t="shared" ca="1" si="67"/>
        <v/>
      </c>
      <c r="M270" s="25" t="str">
        <f t="shared" ca="1" si="68"/>
        <v/>
      </c>
      <c r="N270" s="25" t="str">
        <f t="shared" ca="1" si="69"/>
        <v/>
      </c>
      <c r="O270" s="25" t="str">
        <f t="shared" ca="1" si="70"/>
        <v/>
      </c>
      <c r="P270" s="6">
        <f t="shared" ca="1" si="71"/>
        <v>0</v>
      </c>
      <c r="Q270" s="8" t="str">
        <f t="shared" ca="1" si="72"/>
        <v/>
      </c>
      <c r="R270" s="173" t="str">
        <f t="shared" ca="1" si="73"/>
        <v/>
      </c>
      <c r="S270" s="173"/>
      <c r="T270" s="173"/>
      <c r="U270" s="2"/>
      <c r="V270" s="2"/>
      <c r="AF270" s="8"/>
      <c r="AG270" s="8"/>
      <c r="AH270" s="8"/>
    </row>
    <row r="271" spans="1:34" ht="15" customHeight="1" x14ac:dyDescent="0.2">
      <c r="A271" s="10">
        <v>13</v>
      </c>
      <c r="B271" s="86" t="str">
        <f t="shared" ca="1" si="66"/>
        <v/>
      </c>
      <c r="C271" s="2"/>
      <c r="L271" s="25" t="str">
        <f t="shared" ca="1" si="67"/>
        <v/>
      </c>
      <c r="M271" s="25" t="str">
        <f t="shared" ca="1" si="68"/>
        <v/>
      </c>
      <c r="N271" s="25" t="str">
        <f t="shared" ca="1" si="69"/>
        <v/>
      </c>
      <c r="O271" s="25" t="str">
        <f t="shared" ca="1" si="70"/>
        <v/>
      </c>
      <c r="P271" s="6">
        <f t="shared" ca="1" si="71"/>
        <v>0</v>
      </c>
      <c r="Q271" s="8" t="str">
        <f t="shared" ca="1" si="72"/>
        <v/>
      </c>
      <c r="R271" s="173" t="str">
        <f t="shared" ca="1" si="73"/>
        <v/>
      </c>
      <c r="S271" s="173"/>
      <c r="T271" s="173"/>
      <c r="U271" s="2"/>
      <c r="V271" s="2"/>
      <c r="AF271" s="8"/>
      <c r="AG271" s="8"/>
      <c r="AH271" s="8"/>
    </row>
    <row r="272" spans="1:34" ht="15" customHeight="1" x14ac:dyDescent="0.2">
      <c r="A272" s="10">
        <v>14</v>
      </c>
      <c r="B272" s="86" t="str">
        <f t="shared" ca="1" si="66"/>
        <v/>
      </c>
      <c r="C272" s="2"/>
      <c r="L272" s="25" t="str">
        <f t="shared" ca="1" si="67"/>
        <v/>
      </c>
      <c r="M272" s="25" t="str">
        <f t="shared" ca="1" si="68"/>
        <v/>
      </c>
      <c r="N272" s="25" t="str">
        <f t="shared" ca="1" si="69"/>
        <v/>
      </c>
      <c r="O272" s="25" t="str">
        <f t="shared" ca="1" si="70"/>
        <v/>
      </c>
      <c r="P272" s="6">
        <f t="shared" ca="1" si="71"/>
        <v>0</v>
      </c>
      <c r="Q272" s="8" t="str">
        <f t="shared" ca="1" si="72"/>
        <v/>
      </c>
      <c r="R272" s="173" t="str">
        <f t="shared" ca="1" si="73"/>
        <v/>
      </c>
      <c r="S272" s="173"/>
      <c r="T272" s="173"/>
      <c r="U272" s="2"/>
      <c r="V272" s="2"/>
      <c r="AF272" s="8"/>
      <c r="AG272" s="8"/>
      <c r="AH272" s="8"/>
    </row>
    <row r="273" spans="1:22" s="8" customFormat="1" ht="15" customHeight="1" x14ac:dyDescent="0.2">
      <c r="A273" s="10">
        <v>15</v>
      </c>
      <c r="B273" s="86" t="str">
        <f t="shared" ca="1" si="66"/>
        <v/>
      </c>
      <c r="C273" s="2"/>
      <c r="L273" s="25" t="str">
        <f t="shared" ca="1" si="67"/>
        <v/>
      </c>
      <c r="M273" s="25" t="str">
        <f t="shared" ca="1" si="68"/>
        <v/>
      </c>
      <c r="N273" s="25" t="str">
        <f t="shared" ca="1" si="69"/>
        <v/>
      </c>
      <c r="O273" s="25" t="str">
        <f t="shared" ca="1" si="70"/>
        <v/>
      </c>
      <c r="P273" s="6">
        <f t="shared" ca="1" si="71"/>
        <v>0</v>
      </c>
      <c r="Q273" s="8" t="str">
        <f t="shared" ca="1" si="72"/>
        <v/>
      </c>
      <c r="R273" s="173" t="str">
        <f t="shared" ca="1" si="73"/>
        <v/>
      </c>
      <c r="S273" s="173"/>
      <c r="T273" s="173"/>
      <c r="U273" s="2"/>
      <c r="V273" s="2"/>
    </row>
    <row r="274" spans="1:22" s="8" customFormat="1" ht="15" customHeight="1" x14ac:dyDescent="0.2">
      <c r="A274" s="10">
        <v>16</v>
      </c>
      <c r="B274" s="86" t="str">
        <f t="shared" ca="1" si="66"/>
        <v/>
      </c>
      <c r="C274" s="2"/>
      <c r="L274" s="25" t="str">
        <f t="shared" ca="1" si="67"/>
        <v/>
      </c>
      <c r="M274" s="25" t="str">
        <f t="shared" ca="1" si="68"/>
        <v/>
      </c>
      <c r="N274" s="25" t="str">
        <f t="shared" ca="1" si="69"/>
        <v/>
      </c>
      <c r="O274" s="25" t="str">
        <f t="shared" ca="1" si="70"/>
        <v/>
      </c>
      <c r="P274" s="6">
        <f t="shared" ca="1" si="71"/>
        <v>0</v>
      </c>
      <c r="Q274" s="8" t="str">
        <f t="shared" ca="1" si="72"/>
        <v/>
      </c>
      <c r="R274" s="173" t="str">
        <f ca="1">IFERROR(VLOOKUP(A274,$W$6:$AC$255,2,0),"")</f>
        <v/>
      </c>
      <c r="S274" s="173"/>
      <c r="T274" s="173"/>
      <c r="U274" s="2"/>
      <c r="V274" s="2"/>
    </row>
    <row r="275" spans="1:22" s="8" customFormat="1" ht="15" customHeight="1" x14ac:dyDescent="0.2">
      <c r="A275" s="10">
        <v>17</v>
      </c>
      <c r="B275" s="86" t="str">
        <f t="shared" ca="1" si="66"/>
        <v/>
      </c>
      <c r="C275" s="2"/>
      <c r="L275" s="25" t="str">
        <f t="shared" ca="1" si="67"/>
        <v/>
      </c>
      <c r="M275" s="25" t="str">
        <f t="shared" ca="1" si="68"/>
        <v/>
      </c>
      <c r="N275" s="25" t="str">
        <f t="shared" ca="1" si="69"/>
        <v/>
      </c>
      <c r="O275" s="25" t="str">
        <f t="shared" ca="1" si="70"/>
        <v/>
      </c>
      <c r="P275" s="6">
        <f t="shared" ca="1" si="71"/>
        <v>0</v>
      </c>
      <c r="Q275" s="8" t="str">
        <f t="shared" ca="1" si="72"/>
        <v/>
      </c>
      <c r="R275" s="173" t="str">
        <f t="shared" ref="R275:R287" ca="1" si="74">IFERROR(VLOOKUP(A275,$W$6:$AC$255,2,0),"")</f>
        <v/>
      </c>
      <c r="S275" s="173"/>
      <c r="T275" s="173"/>
      <c r="U275" s="2"/>
      <c r="V275" s="2"/>
    </row>
    <row r="276" spans="1:22" s="8" customFormat="1" ht="15" customHeight="1" x14ac:dyDescent="0.2">
      <c r="A276" s="10">
        <v>18</v>
      </c>
      <c r="B276" s="86" t="str">
        <f t="shared" ca="1" si="66"/>
        <v/>
      </c>
      <c r="C276" s="2"/>
      <c r="L276" s="25" t="str">
        <f t="shared" ca="1" si="67"/>
        <v/>
      </c>
      <c r="M276" s="25" t="str">
        <f t="shared" ca="1" si="68"/>
        <v/>
      </c>
      <c r="N276" s="25" t="str">
        <f t="shared" ca="1" si="69"/>
        <v/>
      </c>
      <c r="O276" s="25" t="str">
        <f t="shared" ca="1" si="70"/>
        <v/>
      </c>
      <c r="P276" s="6">
        <f t="shared" ca="1" si="71"/>
        <v>0</v>
      </c>
      <c r="Q276" s="8" t="str">
        <f t="shared" ca="1" si="72"/>
        <v/>
      </c>
      <c r="R276" s="173" t="str">
        <f t="shared" ca="1" si="74"/>
        <v/>
      </c>
      <c r="S276" s="173"/>
      <c r="T276" s="173"/>
    </row>
    <row r="277" spans="1:22" s="8" customFormat="1" ht="15" customHeight="1" x14ac:dyDescent="0.2">
      <c r="A277" s="10">
        <v>19</v>
      </c>
      <c r="B277" s="86" t="str">
        <f t="shared" ca="1" si="66"/>
        <v/>
      </c>
      <c r="C277" s="2"/>
      <c r="L277" s="25" t="str">
        <f t="shared" ca="1" si="67"/>
        <v/>
      </c>
      <c r="M277" s="25" t="str">
        <f t="shared" ca="1" si="68"/>
        <v/>
      </c>
      <c r="N277" s="25" t="str">
        <f t="shared" ca="1" si="69"/>
        <v/>
      </c>
      <c r="O277" s="25" t="str">
        <f t="shared" ca="1" si="70"/>
        <v/>
      </c>
      <c r="P277" s="6">
        <f t="shared" ca="1" si="71"/>
        <v>0</v>
      </c>
      <c r="Q277" s="8" t="str">
        <f t="shared" ca="1" si="72"/>
        <v/>
      </c>
      <c r="R277" s="173" t="str">
        <f t="shared" ca="1" si="74"/>
        <v/>
      </c>
      <c r="S277" s="173"/>
      <c r="T277" s="173"/>
    </row>
    <row r="278" spans="1:22" s="8" customFormat="1" ht="15" customHeight="1" x14ac:dyDescent="0.2">
      <c r="A278" s="10">
        <v>20</v>
      </c>
      <c r="B278" s="86" t="str">
        <f t="shared" ca="1" si="66"/>
        <v/>
      </c>
      <c r="C278" s="2"/>
      <c r="L278" s="25" t="str">
        <f t="shared" ca="1" si="67"/>
        <v/>
      </c>
      <c r="M278" s="25" t="str">
        <f t="shared" ca="1" si="68"/>
        <v/>
      </c>
      <c r="N278" s="25" t="str">
        <f t="shared" ca="1" si="69"/>
        <v/>
      </c>
      <c r="O278" s="25" t="str">
        <f t="shared" ca="1" si="70"/>
        <v/>
      </c>
      <c r="P278" s="6">
        <f t="shared" ca="1" si="71"/>
        <v>0</v>
      </c>
      <c r="Q278" s="8" t="str">
        <f t="shared" ca="1" si="72"/>
        <v/>
      </c>
      <c r="R278" s="173" t="str">
        <f t="shared" ca="1" si="74"/>
        <v/>
      </c>
      <c r="S278" s="173"/>
      <c r="T278" s="173"/>
    </row>
    <row r="279" spans="1:22" s="8" customFormat="1" ht="15" customHeight="1" x14ac:dyDescent="0.2">
      <c r="A279" s="10">
        <v>21</v>
      </c>
      <c r="B279" s="86" t="str">
        <f t="shared" ca="1" si="66"/>
        <v/>
      </c>
      <c r="C279" s="2"/>
      <c r="L279" s="25" t="str">
        <f t="shared" ca="1" si="67"/>
        <v/>
      </c>
      <c r="M279" s="25" t="str">
        <f t="shared" ca="1" si="68"/>
        <v/>
      </c>
      <c r="N279" s="25" t="str">
        <f t="shared" ca="1" si="69"/>
        <v/>
      </c>
      <c r="O279" s="25" t="str">
        <f t="shared" ca="1" si="70"/>
        <v/>
      </c>
      <c r="P279" s="6">
        <f t="shared" ca="1" si="71"/>
        <v>0</v>
      </c>
      <c r="Q279" s="8" t="str">
        <f t="shared" ca="1" si="72"/>
        <v/>
      </c>
      <c r="R279" s="173" t="str">
        <f t="shared" ca="1" si="74"/>
        <v/>
      </c>
      <c r="S279" s="173"/>
      <c r="T279" s="173"/>
    </row>
    <row r="280" spans="1:22" s="8" customFormat="1" ht="15" customHeight="1" x14ac:dyDescent="0.2">
      <c r="A280" s="10">
        <v>22</v>
      </c>
      <c r="B280" s="86" t="str">
        <f t="shared" ca="1" si="66"/>
        <v/>
      </c>
      <c r="C280" s="2"/>
      <c r="L280" s="25" t="str">
        <f t="shared" ca="1" si="67"/>
        <v/>
      </c>
      <c r="M280" s="25" t="str">
        <f t="shared" ca="1" si="68"/>
        <v/>
      </c>
      <c r="N280" s="25" t="str">
        <f t="shared" ca="1" si="69"/>
        <v/>
      </c>
      <c r="O280" s="25" t="str">
        <f t="shared" ca="1" si="70"/>
        <v/>
      </c>
      <c r="P280" s="6">
        <f t="shared" ca="1" si="71"/>
        <v>0</v>
      </c>
      <c r="Q280" s="8" t="str">
        <f t="shared" ca="1" si="72"/>
        <v/>
      </c>
      <c r="R280" s="173" t="str">
        <f t="shared" ca="1" si="74"/>
        <v/>
      </c>
      <c r="S280" s="173"/>
      <c r="T280" s="173"/>
    </row>
    <row r="281" spans="1:22" s="8" customFormat="1" ht="15" customHeight="1" x14ac:dyDescent="0.2">
      <c r="A281" s="10">
        <v>23</v>
      </c>
      <c r="B281" s="86" t="str">
        <f t="shared" ca="1" si="66"/>
        <v/>
      </c>
      <c r="C281" s="2"/>
      <c r="L281" s="25" t="str">
        <f t="shared" ca="1" si="67"/>
        <v/>
      </c>
      <c r="M281" s="25" t="str">
        <f t="shared" ca="1" si="68"/>
        <v/>
      </c>
      <c r="N281" s="25" t="str">
        <f t="shared" ca="1" si="69"/>
        <v/>
      </c>
      <c r="O281" s="25" t="str">
        <f t="shared" ca="1" si="70"/>
        <v/>
      </c>
      <c r="P281" s="6">
        <f t="shared" ca="1" si="71"/>
        <v>0</v>
      </c>
      <c r="Q281" s="8" t="str">
        <f t="shared" ca="1" si="72"/>
        <v/>
      </c>
      <c r="R281" s="173" t="str">
        <f t="shared" ca="1" si="74"/>
        <v/>
      </c>
      <c r="S281" s="173"/>
      <c r="T281" s="173"/>
    </row>
    <row r="282" spans="1:22" s="8" customFormat="1" ht="15" customHeight="1" x14ac:dyDescent="0.2">
      <c r="A282" s="10">
        <v>24</v>
      </c>
      <c r="B282" s="86" t="str">
        <f t="shared" ca="1" si="66"/>
        <v/>
      </c>
      <c r="C282" s="2"/>
      <c r="L282" s="25" t="str">
        <f t="shared" ca="1" si="67"/>
        <v/>
      </c>
      <c r="M282" s="25" t="str">
        <f t="shared" ca="1" si="68"/>
        <v/>
      </c>
      <c r="N282" s="25" t="str">
        <f t="shared" ca="1" si="69"/>
        <v/>
      </c>
      <c r="O282" s="25" t="str">
        <f t="shared" ca="1" si="70"/>
        <v/>
      </c>
      <c r="P282" s="6">
        <f t="shared" ca="1" si="71"/>
        <v>0</v>
      </c>
      <c r="Q282" s="8" t="str">
        <f t="shared" ca="1" si="72"/>
        <v/>
      </c>
      <c r="R282" s="173" t="str">
        <f t="shared" ca="1" si="74"/>
        <v/>
      </c>
      <c r="S282" s="173"/>
      <c r="T282" s="173"/>
    </row>
    <row r="283" spans="1:22" s="8" customFormat="1" ht="15" customHeight="1" x14ac:dyDescent="0.2">
      <c r="A283" s="10">
        <v>25</v>
      </c>
      <c r="B283" s="86" t="str">
        <f t="shared" ca="1" si="66"/>
        <v/>
      </c>
      <c r="C283" s="2"/>
      <c r="L283" s="25" t="str">
        <f t="shared" ca="1" si="67"/>
        <v/>
      </c>
      <c r="M283" s="25" t="str">
        <f t="shared" ca="1" si="68"/>
        <v/>
      </c>
      <c r="N283" s="25" t="str">
        <f t="shared" ca="1" si="69"/>
        <v/>
      </c>
      <c r="O283" s="25" t="str">
        <f t="shared" ca="1" si="70"/>
        <v/>
      </c>
      <c r="P283" s="6">
        <f t="shared" ca="1" si="71"/>
        <v>0</v>
      </c>
      <c r="Q283" s="8" t="str">
        <f t="shared" ca="1" si="72"/>
        <v/>
      </c>
      <c r="R283" s="173" t="str">
        <f t="shared" ca="1" si="74"/>
        <v/>
      </c>
      <c r="S283" s="173"/>
      <c r="T283" s="173"/>
    </row>
    <row r="284" spans="1:22" s="8" customFormat="1" ht="15" customHeight="1" x14ac:dyDescent="0.2">
      <c r="A284" s="10">
        <v>26</v>
      </c>
      <c r="B284" s="86" t="str">
        <f t="shared" ca="1" si="66"/>
        <v/>
      </c>
      <c r="C284" s="2"/>
      <c r="L284" s="25" t="str">
        <f t="shared" ca="1" si="67"/>
        <v/>
      </c>
      <c r="M284" s="25" t="str">
        <f t="shared" ca="1" si="68"/>
        <v/>
      </c>
      <c r="N284" s="25" t="str">
        <f t="shared" ca="1" si="69"/>
        <v/>
      </c>
      <c r="O284" s="25" t="str">
        <f t="shared" ca="1" si="70"/>
        <v/>
      </c>
      <c r="P284" s="6">
        <f t="shared" ca="1" si="71"/>
        <v>0</v>
      </c>
      <c r="Q284" s="8" t="str">
        <f t="shared" ca="1" si="72"/>
        <v/>
      </c>
      <c r="R284" s="173" t="str">
        <f t="shared" ca="1" si="74"/>
        <v/>
      </c>
      <c r="S284" s="173"/>
      <c r="T284" s="173"/>
    </row>
    <row r="285" spans="1:22" s="8" customFormat="1" ht="15" customHeight="1" x14ac:dyDescent="0.2">
      <c r="A285" s="10">
        <v>27</v>
      </c>
      <c r="B285" s="86" t="str">
        <f t="shared" ca="1" si="66"/>
        <v/>
      </c>
      <c r="C285" s="2"/>
      <c r="L285" s="25" t="str">
        <f t="shared" ca="1" si="67"/>
        <v/>
      </c>
      <c r="M285" s="25" t="str">
        <f t="shared" ca="1" si="68"/>
        <v/>
      </c>
      <c r="N285" s="25" t="str">
        <f t="shared" ca="1" si="69"/>
        <v/>
      </c>
      <c r="O285" s="25" t="str">
        <f t="shared" ca="1" si="70"/>
        <v/>
      </c>
      <c r="P285" s="6">
        <f t="shared" ca="1" si="71"/>
        <v>0</v>
      </c>
      <c r="Q285" s="8" t="str">
        <f t="shared" ca="1" si="72"/>
        <v/>
      </c>
      <c r="R285" s="173" t="str">
        <f t="shared" ca="1" si="74"/>
        <v/>
      </c>
      <c r="S285" s="173"/>
      <c r="T285" s="173"/>
    </row>
    <row r="286" spans="1:22" s="8" customFormat="1" ht="15" customHeight="1" x14ac:dyDescent="0.2">
      <c r="A286" s="10">
        <v>28</v>
      </c>
      <c r="B286" s="86" t="str">
        <f t="shared" ca="1" si="66"/>
        <v/>
      </c>
      <c r="C286" s="2"/>
      <c r="L286" s="25" t="str">
        <f t="shared" ca="1" si="67"/>
        <v/>
      </c>
      <c r="M286" s="25" t="str">
        <f t="shared" ca="1" si="68"/>
        <v/>
      </c>
      <c r="N286" s="25" t="str">
        <f t="shared" ca="1" si="69"/>
        <v/>
      </c>
      <c r="O286" s="25" t="str">
        <f t="shared" ca="1" si="70"/>
        <v/>
      </c>
      <c r="P286" s="6">
        <f t="shared" ca="1" si="71"/>
        <v>0</v>
      </c>
      <c r="Q286" s="8" t="str">
        <f t="shared" ca="1" si="72"/>
        <v/>
      </c>
      <c r="R286" s="173" t="str">
        <f t="shared" ca="1" si="74"/>
        <v/>
      </c>
      <c r="S286" s="173"/>
      <c r="T286" s="173"/>
    </row>
    <row r="287" spans="1:22" s="8" customFormat="1" ht="15" customHeight="1" x14ac:dyDescent="0.2">
      <c r="A287" s="10">
        <v>29</v>
      </c>
      <c r="B287" s="86" t="str">
        <f t="shared" ca="1" si="66"/>
        <v/>
      </c>
      <c r="C287" s="2"/>
      <c r="L287" s="25" t="str">
        <f t="shared" ca="1" si="67"/>
        <v/>
      </c>
      <c r="M287" s="25" t="str">
        <f t="shared" ca="1" si="68"/>
        <v/>
      </c>
      <c r="N287" s="25" t="str">
        <f t="shared" ca="1" si="69"/>
        <v/>
      </c>
      <c r="O287" s="25" t="str">
        <f t="shared" ca="1" si="70"/>
        <v/>
      </c>
      <c r="P287" s="6">
        <f t="shared" ca="1" si="71"/>
        <v>0</v>
      </c>
      <c r="Q287" s="8" t="str">
        <f t="shared" ca="1" si="72"/>
        <v/>
      </c>
      <c r="R287" s="173" t="str">
        <f t="shared" ca="1" si="74"/>
        <v/>
      </c>
      <c r="S287" s="173"/>
      <c r="T287" s="173"/>
    </row>
    <row r="288" spans="1:22" s="8" customFormat="1" ht="15" customHeight="1" x14ac:dyDescent="0.2">
      <c r="A288" s="10">
        <v>30</v>
      </c>
      <c r="B288" s="86" t="str">
        <f t="shared" ca="1" si="66"/>
        <v/>
      </c>
      <c r="C288" s="2"/>
      <c r="L288" s="25" t="str">
        <f t="shared" ca="1" si="67"/>
        <v/>
      </c>
      <c r="M288" s="25" t="str">
        <f t="shared" ca="1" si="68"/>
        <v/>
      </c>
      <c r="N288" s="25" t="str">
        <f t="shared" ca="1" si="69"/>
        <v/>
      </c>
      <c r="O288" s="25" t="str">
        <f t="shared" ca="1" si="70"/>
        <v/>
      </c>
      <c r="P288" s="6">
        <f t="shared" ca="1" si="71"/>
        <v>0</v>
      </c>
      <c r="Q288" s="8" t="str">
        <f t="shared" ca="1" si="72"/>
        <v/>
      </c>
      <c r="R288" s="173" t="str">
        <f ca="1">IFERROR(VLOOKUP(A288,$W$6:$AC$255,2,0),"")</f>
        <v/>
      </c>
      <c r="S288" s="173"/>
      <c r="T288" s="173"/>
    </row>
    <row r="289" spans="1:34" ht="15" customHeight="1" x14ac:dyDescent="0.2">
      <c r="A289" s="8"/>
      <c r="AF289" s="8"/>
      <c r="AG289" s="8"/>
      <c r="AH289" s="8"/>
    </row>
    <row r="290" spans="1:34" ht="15" customHeight="1" x14ac:dyDescent="0.2">
      <c r="A290" s="8"/>
      <c r="AF290" s="8"/>
      <c r="AG290" s="8"/>
      <c r="AH290" s="8"/>
    </row>
    <row r="291" spans="1:34" ht="15" customHeight="1" x14ac:dyDescent="0.2">
      <c r="A291" s="8"/>
      <c r="AF291" s="8"/>
      <c r="AG291" s="8"/>
      <c r="AH291" s="8"/>
    </row>
    <row r="292" spans="1:34" ht="15" customHeight="1" x14ac:dyDescent="0.2">
      <c r="A292" s="8"/>
      <c r="AF292" s="8"/>
      <c r="AG292" s="8"/>
      <c r="AH292" s="8"/>
    </row>
    <row r="293" spans="1:34" ht="15" customHeight="1" x14ac:dyDescent="0.2">
      <c r="A293" s="8"/>
      <c r="AF293" s="8"/>
      <c r="AG293" s="8"/>
      <c r="AH293" s="8"/>
    </row>
    <row r="294" spans="1:34" ht="15" customHeight="1" x14ac:dyDescent="0.2">
      <c r="A294" s="8"/>
      <c r="AF294" s="8"/>
      <c r="AG294" s="8"/>
      <c r="AH294" s="8"/>
    </row>
    <row r="295" spans="1:34" ht="15" customHeight="1" x14ac:dyDescent="0.2">
      <c r="A295" s="8"/>
      <c r="AF295" s="8"/>
      <c r="AG295" s="8"/>
      <c r="AH295" s="8"/>
    </row>
    <row r="296" spans="1:34" ht="15" customHeight="1" x14ac:dyDescent="0.2">
      <c r="A296" s="8"/>
      <c r="AF296" s="8"/>
      <c r="AG296" s="8"/>
      <c r="AH296" s="8"/>
    </row>
    <row r="297" spans="1:34" ht="15" customHeight="1" x14ac:dyDescent="0.2">
      <c r="A297" s="8"/>
      <c r="AF297" s="8"/>
      <c r="AG297" s="8"/>
      <c r="AH297" s="8"/>
    </row>
    <row r="298" spans="1:34" ht="15" customHeight="1" x14ac:dyDescent="0.2">
      <c r="A298" s="8"/>
      <c r="AF298" s="8"/>
      <c r="AG298" s="8"/>
      <c r="AH298" s="8"/>
    </row>
    <row r="299" spans="1:34" ht="15" customHeight="1" x14ac:dyDescent="0.2">
      <c r="AF299" s="8"/>
      <c r="AG299" s="8"/>
      <c r="AH299" s="8"/>
    </row>
    <row r="300" spans="1:34" ht="15" customHeight="1" x14ac:dyDescent="0.2">
      <c r="A300" s="8"/>
    </row>
    <row r="301" spans="1:34" ht="15" customHeight="1" x14ac:dyDescent="0.2">
      <c r="A301" s="8"/>
    </row>
    <row r="302" spans="1:34" ht="15" customHeight="1" x14ac:dyDescent="0.2">
      <c r="A302" s="8"/>
    </row>
    <row r="303" spans="1:34" ht="15" customHeight="1" x14ac:dyDescent="0.2">
      <c r="A303" s="8"/>
    </row>
    <row r="304" spans="1:34" ht="15" customHeight="1" x14ac:dyDescent="0.2">
      <c r="A304" s="8"/>
    </row>
    <row r="305" s="8" customFormat="1" ht="15" customHeight="1" x14ac:dyDescent="0.2"/>
    <row r="306" s="8" customFormat="1" ht="15" customHeight="1" x14ac:dyDescent="0.2"/>
    <row r="307" s="8" customFormat="1" ht="15" customHeight="1" x14ac:dyDescent="0.2"/>
    <row r="308" s="8" customFormat="1" ht="15" customHeight="1" x14ac:dyDescent="0.2"/>
    <row r="309" s="8" customFormat="1" ht="15" customHeight="1" x14ac:dyDescent="0.2"/>
    <row r="310" s="8" customFormat="1" ht="15" customHeight="1" x14ac:dyDescent="0.2"/>
    <row r="311" s="8" customFormat="1" ht="15" customHeight="1" x14ac:dyDescent="0.2"/>
    <row r="312" s="8" customFormat="1" ht="15" customHeight="1" x14ac:dyDescent="0.2"/>
    <row r="313" s="8" customFormat="1" ht="15" customHeight="1" x14ac:dyDescent="0.2"/>
    <row r="314" s="8" customFormat="1" ht="15" customHeight="1" x14ac:dyDescent="0.2"/>
    <row r="315" s="8" customFormat="1" ht="15" customHeight="1" x14ac:dyDescent="0.2"/>
    <row r="316" s="8" customFormat="1" ht="15" customHeight="1" x14ac:dyDescent="0.2"/>
    <row r="317" s="8" customFormat="1" ht="15" customHeight="1" x14ac:dyDescent="0.2"/>
    <row r="318" s="8" customFormat="1" ht="15" customHeight="1" x14ac:dyDescent="0.2"/>
    <row r="319" s="8" customFormat="1" ht="15" customHeight="1" x14ac:dyDescent="0.2"/>
    <row r="320" s="8" customFormat="1" ht="15" customHeight="1" x14ac:dyDescent="0.2"/>
    <row r="321" s="8" customFormat="1" ht="15" customHeight="1" x14ac:dyDescent="0.2"/>
    <row r="322" s="8" customFormat="1" ht="15" customHeight="1" x14ac:dyDescent="0.2"/>
    <row r="323" s="8" customFormat="1" ht="15" customHeight="1" x14ac:dyDescent="0.2"/>
    <row r="324" s="8" customFormat="1" ht="15" customHeight="1" x14ac:dyDescent="0.2"/>
    <row r="325" s="8" customFormat="1" ht="15" customHeight="1" x14ac:dyDescent="0.2"/>
    <row r="326" s="8" customFormat="1" ht="15" customHeight="1" x14ac:dyDescent="0.2"/>
    <row r="327" s="8" customFormat="1" ht="15" customHeight="1" x14ac:dyDescent="0.2"/>
    <row r="328" s="8" customFormat="1" ht="15" customHeight="1" x14ac:dyDescent="0.2"/>
    <row r="329" s="8" customFormat="1" ht="15" customHeight="1" x14ac:dyDescent="0.2"/>
    <row r="330" s="8" customFormat="1" ht="15" customHeight="1" x14ac:dyDescent="0.2"/>
    <row r="331" s="8" customFormat="1" ht="15" customHeight="1" x14ac:dyDescent="0.2"/>
    <row r="332" s="8" customFormat="1" ht="15" customHeight="1" x14ac:dyDescent="0.2"/>
    <row r="333" s="8" customFormat="1" ht="15" customHeight="1" x14ac:dyDescent="0.2"/>
    <row r="334" s="8" customFormat="1" ht="15" customHeight="1" x14ac:dyDescent="0.2"/>
    <row r="335" s="8" customFormat="1" ht="15" customHeight="1" x14ac:dyDescent="0.2"/>
    <row r="336" s="8" customFormat="1" ht="15" customHeight="1" x14ac:dyDescent="0.2"/>
    <row r="337" s="8" customFormat="1" ht="15" customHeight="1" x14ac:dyDescent="0.2"/>
    <row r="338" s="8" customFormat="1" ht="15" customHeight="1" x14ac:dyDescent="0.2"/>
    <row r="339" s="8" customFormat="1" ht="15" customHeight="1" x14ac:dyDescent="0.2"/>
    <row r="340" s="8" customFormat="1" ht="15" customHeight="1" x14ac:dyDescent="0.2"/>
    <row r="341" s="8" customFormat="1" ht="15" customHeight="1" x14ac:dyDescent="0.2"/>
    <row r="342" s="8" customFormat="1" ht="15" customHeight="1" x14ac:dyDescent="0.2"/>
    <row r="343" s="8" customFormat="1" ht="15" customHeight="1" x14ac:dyDescent="0.2"/>
    <row r="344" s="8" customFormat="1" ht="15" customHeight="1" x14ac:dyDescent="0.2"/>
    <row r="345" s="8" customFormat="1" ht="15" customHeight="1" x14ac:dyDescent="0.2"/>
    <row r="346" s="8" customFormat="1" ht="15" customHeight="1" x14ac:dyDescent="0.2"/>
    <row r="347" s="8" customFormat="1" ht="15" customHeight="1" x14ac:dyDescent="0.2"/>
    <row r="348" s="8" customFormat="1" ht="15" customHeight="1" x14ac:dyDescent="0.2"/>
    <row r="349" s="8" customFormat="1" ht="15" customHeight="1" x14ac:dyDescent="0.2"/>
    <row r="350" s="8" customFormat="1" ht="15" customHeight="1" x14ac:dyDescent="0.2"/>
    <row r="351" s="8" customFormat="1" ht="15" customHeight="1" x14ac:dyDescent="0.2"/>
    <row r="352" s="8" customFormat="1" ht="15" customHeight="1" x14ac:dyDescent="0.2"/>
    <row r="353" spans="1:34" ht="15" customHeight="1" x14ac:dyDescent="0.2">
      <c r="A353" s="8"/>
    </row>
    <row r="354" spans="1:34" ht="15" customHeight="1" x14ac:dyDescent="0.2">
      <c r="A354" s="8"/>
    </row>
    <row r="355" spans="1:34" ht="15" customHeight="1" x14ac:dyDescent="0.2">
      <c r="A355" s="8"/>
      <c r="AH355" s="21"/>
    </row>
    <row r="356" spans="1:34" ht="15" customHeight="1" x14ac:dyDescent="0.2">
      <c r="A356" s="8"/>
    </row>
    <row r="357" spans="1:34" ht="15" customHeight="1" x14ac:dyDescent="0.2">
      <c r="A357" s="8"/>
    </row>
    <row r="358" spans="1:34" ht="15" customHeight="1" x14ac:dyDescent="0.2">
      <c r="A358" s="8"/>
    </row>
    <row r="359" spans="1:34" ht="15" customHeight="1" x14ac:dyDescent="0.2">
      <c r="A359" s="8"/>
    </row>
    <row r="360" spans="1:34" ht="15" customHeight="1" x14ac:dyDescent="0.2">
      <c r="A360" s="8"/>
    </row>
    <row r="361" spans="1:34" ht="15" customHeight="1" x14ac:dyDescent="0.2">
      <c r="A361" s="8"/>
    </row>
    <row r="362" spans="1:34" ht="15" customHeight="1" x14ac:dyDescent="0.2">
      <c r="A362" s="8"/>
    </row>
    <row r="363" spans="1:34" ht="15" customHeight="1" x14ac:dyDescent="0.2">
      <c r="A363" s="8"/>
    </row>
    <row r="364" spans="1:34" ht="15" customHeight="1" x14ac:dyDescent="0.2">
      <c r="A364" s="8"/>
    </row>
    <row r="365" spans="1:34" ht="15" customHeight="1" x14ac:dyDescent="0.2">
      <c r="A365" s="8"/>
    </row>
    <row r="366" spans="1:34" ht="15" customHeight="1" x14ac:dyDescent="0.2">
      <c r="A366" s="8"/>
    </row>
    <row r="367" spans="1:34" ht="15" customHeight="1" x14ac:dyDescent="0.2">
      <c r="A367" s="8"/>
    </row>
    <row r="368" spans="1:34" ht="15" customHeight="1" x14ac:dyDescent="0.2">
      <c r="A368" s="8"/>
    </row>
    <row r="369" s="8" customFormat="1" ht="15" customHeight="1" x14ac:dyDescent="0.2"/>
    <row r="370" s="8" customFormat="1" ht="15" customHeight="1" x14ac:dyDescent="0.2"/>
    <row r="371" s="8" customFormat="1" ht="15" customHeight="1" x14ac:dyDescent="0.2"/>
    <row r="372" s="8" customFormat="1" ht="15" customHeight="1" x14ac:dyDescent="0.2"/>
    <row r="373" s="8" customFormat="1" ht="15" customHeight="1" x14ac:dyDescent="0.2"/>
    <row r="374" s="8" customFormat="1" ht="15" customHeight="1" x14ac:dyDescent="0.2"/>
    <row r="375" s="8" customFormat="1" ht="15" customHeight="1" x14ac:dyDescent="0.2"/>
    <row r="376" s="8" customFormat="1" ht="15" customHeight="1" x14ac:dyDescent="0.2"/>
    <row r="377" s="8" customFormat="1" ht="15" customHeight="1" x14ac:dyDescent="0.2"/>
    <row r="378" s="8" customFormat="1" ht="15" customHeight="1" x14ac:dyDescent="0.2"/>
    <row r="379" s="8" customFormat="1" ht="15" customHeight="1" x14ac:dyDescent="0.2"/>
    <row r="380" s="8" customFormat="1" ht="15" customHeight="1" x14ac:dyDescent="0.2"/>
    <row r="381" s="8" customFormat="1" ht="15" customHeight="1" x14ac:dyDescent="0.2"/>
    <row r="382" s="8" customFormat="1" ht="15" customHeight="1" x14ac:dyDescent="0.2"/>
    <row r="383" s="8" customFormat="1" ht="15" customHeight="1" x14ac:dyDescent="0.2"/>
    <row r="384" s="8" customFormat="1" ht="15" customHeight="1" x14ac:dyDescent="0.2"/>
    <row r="385" s="8" customFormat="1" ht="15" customHeight="1" x14ac:dyDescent="0.2"/>
    <row r="386" s="8" customFormat="1" ht="15" customHeight="1" x14ac:dyDescent="0.2"/>
    <row r="387" s="8" customFormat="1" ht="15" customHeight="1" x14ac:dyDescent="0.2"/>
    <row r="388" s="8" customFormat="1" ht="15" customHeight="1" x14ac:dyDescent="0.2"/>
    <row r="389" s="8" customFormat="1" ht="15" customHeight="1" x14ac:dyDescent="0.2"/>
    <row r="390" s="8" customFormat="1" ht="15" customHeight="1" x14ac:dyDescent="0.2"/>
    <row r="391" s="8" customFormat="1" ht="15" customHeight="1" x14ac:dyDescent="0.2"/>
    <row r="392" s="8" customFormat="1" ht="15" customHeight="1" x14ac:dyDescent="0.2"/>
    <row r="393" s="8" customFormat="1" ht="15" customHeight="1" x14ac:dyDescent="0.2"/>
    <row r="394" s="8" customFormat="1" ht="15" customHeight="1" x14ac:dyDescent="0.2"/>
    <row r="395" s="8" customFormat="1" ht="15" customHeight="1" x14ac:dyDescent="0.2"/>
    <row r="396" s="8" customFormat="1" ht="15" customHeight="1" x14ac:dyDescent="0.2"/>
    <row r="397" s="8" customFormat="1" ht="15" customHeight="1" x14ac:dyDescent="0.2"/>
    <row r="398" s="8" customFormat="1" ht="15" customHeight="1" x14ac:dyDescent="0.2"/>
    <row r="399" s="8" customFormat="1" ht="15" customHeight="1" x14ac:dyDescent="0.2"/>
    <row r="400" s="8" customFormat="1" ht="15" customHeight="1" x14ac:dyDescent="0.2"/>
    <row r="401" s="8" customFormat="1" ht="15" customHeight="1" x14ac:dyDescent="0.2"/>
    <row r="402" s="8" customFormat="1" ht="15" customHeight="1" x14ac:dyDescent="0.2"/>
    <row r="403" s="8" customFormat="1" ht="15" customHeight="1" x14ac:dyDescent="0.2"/>
    <row r="404" s="8" customFormat="1" ht="15" customHeight="1" x14ac:dyDescent="0.2"/>
    <row r="405" s="8" customFormat="1" ht="15" customHeight="1" x14ac:dyDescent="0.2"/>
    <row r="406" s="8" customFormat="1" ht="15" customHeight="1" x14ac:dyDescent="0.2"/>
    <row r="407" s="8" customFormat="1" ht="15" customHeight="1" x14ac:dyDescent="0.2"/>
    <row r="408" s="8" customFormat="1" ht="15" customHeight="1" x14ac:dyDescent="0.2"/>
    <row r="409" s="8" customFormat="1" ht="15" customHeight="1" x14ac:dyDescent="0.2"/>
    <row r="410" s="8" customFormat="1" ht="15" customHeight="1" x14ac:dyDescent="0.2"/>
    <row r="411" s="8" customFormat="1" ht="15" customHeight="1" x14ac:dyDescent="0.2"/>
    <row r="412" s="8" customFormat="1" ht="15" customHeight="1" x14ac:dyDescent="0.2"/>
    <row r="413" s="8" customFormat="1" ht="15" customHeight="1" x14ac:dyDescent="0.2"/>
    <row r="414" s="8" customFormat="1" ht="15" customHeight="1" x14ac:dyDescent="0.2"/>
    <row r="415" s="8" customFormat="1" ht="15" customHeight="1" x14ac:dyDescent="0.2"/>
    <row r="416" s="8" customFormat="1" ht="15" customHeight="1" x14ac:dyDescent="0.2"/>
    <row r="417" s="8" customFormat="1" ht="15" customHeight="1" x14ac:dyDescent="0.2"/>
    <row r="418" s="8" customFormat="1" ht="15" customHeight="1" x14ac:dyDescent="0.2"/>
    <row r="419" s="8" customFormat="1" ht="15" customHeight="1" x14ac:dyDescent="0.2"/>
    <row r="420" s="8" customFormat="1" ht="15" customHeight="1" x14ac:dyDescent="0.2"/>
    <row r="421" s="8" customFormat="1" ht="15" customHeight="1" x14ac:dyDescent="0.2"/>
    <row r="422" s="8" customFormat="1" ht="15" customHeight="1" x14ac:dyDescent="0.2"/>
    <row r="423" s="8" customFormat="1" ht="15" customHeight="1" x14ac:dyDescent="0.2"/>
    <row r="424" s="8" customFormat="1" ht="15" customHeight="1" x14ac:dyDescent="0.2"/>
    <row r="425" s="8" customFormat="1" ht="15" customHeight="1" x14ac:dyDescent="0.2"/>
    <row r="426" s="8" customFormat="1" ht="15" customHeight="1" x14ac:dyDescent="0.2"/>
    <row r="427" s="8" customFormat="1" ht="15" customHeight="1" x14ac:dyDescent="0.2"/>
    <row r="428" s="8" customFormat="1" ht="15" customHeight="1" x14ac:dyDescent="0.2"/>
    <row r="429" s="8" customFormat="1" ht="15" customHeight="1" x14ac:dyDescent="0.2"/>
    <row r="430" s="8" customFormat="1" ht="15" customHeight="1" x14ac:dyDescent="0.2"/>
    <row r="431" s="8" customFormat="1" ht="15" customHeight="1" x14ac:dyDescent="0.2"/>
    <row r="432" s="8" customFormat="1" ht="15" customHeight="1" x14ac:dyDescent="0.2"/>
    <row r="433" s="8" customFormat="1" ht="15" customHeight="1" x14ac:dyDescent="0.2"/>
    <row r="434" s="8" customFormat="1" ht="15" customHeight="1" x14ac:dyDescent="0.2"/>
    <row r="435" s="8" customFormat="1" ht="15" customHeight="1" x14ac:dyDescent="0.2"/>
    <row r="436" s="8" customFormat="1" ht="15" customHeight="1" x14ac:dyDescent="0.2"/>
    <row r="437" s="8" customFormat="1" ht="15" customHeight="1" x14ac:dyDescent="0.2"/>
    <row r="438" s="8" customFormat="1" ht="15" customHeight="1" x14ac:dyDescent="0.2"/>
    <row r="439" s="8" customFormat="1" ht="15" customHeight="1" x14ac:dyDescent="0.2"/>
    <row r="440" s="8" customFormat="1" ht="15" customHeight="1" x14ac:dyDescent="0.2"/>
    <row r="441" s="8" customFormat="1" ht="15" customHeight="1" x14ac:dyDescent="0.2"/>
    <row r="442" s="8" customFormat="1" ht="15" customHeight="1" x14ac:dyDescent="0.2"/>
    <row r="443" s="8" customFormat="1" ht="15" customHeight="1" x14ac:dyDescent="0.2"/>
    <row r="444" s="8" customFormat="1" ht="15" customHeight="1" x14ac:dyDescent="0.2"/>
    <row r="445" s="8" customFormat="1" ht="15" customHeight="1" x14ac:dyDescent="0.2"/>
    <row r="446" s="8" customFormat="1" ht="15" customHeight="1" x14ac:dyDescent="0.2"/>
    <row r="447" s="8" customFormat="1" ht="15" customHeight="1" x14ac:dyDescent="0.2"/>
    <row r="448" s="8" customFormat="1" ht="15" customHeight="1" x14ac:dyDescent="0.2"/>
    <row r="449" s="8" customFormat="1" ht="15" customHeight="1" x14ac:dyDescent="0.2"/>
    <row r="450" s="8" customFormat="1" ht="15" customHeight="1" x14ac:dyDescent="0.2"/>
    <row r="451" s="8" customFormat="1" ht="15" customHeight="1" x14ac:dyDescent="0.2"/>
    <row r="452" s="8" customFormat="1" ht="15" customHeight="1" x14ac:dyDescent="0.2"/>
    <row r="453" s="8" customFormat="1" ht="15" customHeight="1" x14ac:dyDescent="0.2"/>
    <row r="454" s="8" customFormat="1" ht="15" customHeight="1" x14ac:dyDescent="0.2"/>
  </sheetData>
  <sheetProtection password="CC45" sheet="1" objects="1" scenarios="1" selectLockedCells="1" autoFilter="0"/>
  <autoFilter ref="Q1:Q273" xr:uid="{00000000-0009-0000-0000-000004000000}"/>
  <mergeCells count="540">
    <mergeCell ref="R284:T284"/>
    <mergeCell ref="R285:T285"/>
    <mergeCell ref="R286:T286"/>
    <mergeCell ref="R287:T287"/>
    <mergeCell ref="R288:T288"/>
    <mergeCell ref="R275:T275"/>
    <mergeCell ref="R276:T276"/>
    <mergeCell ref="R277:T277"/>
    <mergeCell ref="R278:T278"/>
    <mergeCell ref="R279:T279"/>
    <mergeCell ref="R280:T280"/>
    <mergeCell ref="R281:T281"/>
    <mergeCell ref="R282:T282"/>
    <mergeCell ref="R283:T283"/>
    <mergeCell ref="R269:T269"/>
    <mergeCell ref="R270:T270"/>
    <mergeCell ref="R271:T271"/>
    <mergeCell ref="R272:T272"/>
    <mergeCell ref="R273:T273"/>
    <mergeCell ref="R274:T274"/>
    <mergeCell ref="R263:T263"/>
    <mergeCell ref="R264:T264"/>
    <mergeCell ref="R265:T265"/>
    <mergeCell ref="R266:T266"/>
    <mergeCell ref="R267:T267"/>
    <mergeCell ref="R268:T268"/>
    <mergeCell ref="B255:G255"/>
    <mergeCell ref="H255:O255"/>
    <mergeCell ref="R259:T259"/>
    <mergeCell ref="R260:T260"/>
    <mergeCell ref="R261:T261"/>
    <mergeCell ref="R262:T262"/>
    <mergeCell ref="B252:G252"/>
    <mergeCell ref="H252:O252"/>
    <mergeCell ref="B253:G253"/>
    <mergeCell ref="H253:O253"/>
    <mergeCell ref="B254:G254"/>
    <mergeCell ref="H254:O254"/>
    <mergeCell ref="B249:G249"/>
    <mergeCell ref="H249:O249"/>
    <mergeCell ref="B250:G250"/>
    <mergeCell ref="H250:O250"/>
    <mergeCell ref="B251:G251"/>
    <mergeCell ref="H251:O251"/>
    <mergeCell ref="B246:G246"/>
    <mergeCell ref="H246:O246"/>
    <mergeCell ref="B247:G247"/>
    <mergeCell ref="H247:O247"/>
    <mergeCell ref="B248:G248"/>
    <mergeCell ref="H248:O248"/>
    <mergeCell ref="B243:G243"/>
    <mergeCell ref="H243:O243"/>
    <mergeCell ref="B244:G244"/>
    <mergeCell ref="H244:O244"/>
    <mergeCell ref="B245:G245"/>
    <mergeCell ref="H245:O245"/>
    <mergeCell ref="B240:G240"/>
    <mergeCell ref="H240:O240"/>
    <mergeCell ref="B241:G241"/>
    <mergeCell ref="H241:O241"/>
    <mergeCell ref="B242:G242"/>
    <mergeCell ref="H242:O242"/>
    <mergeCell ref="B237:G237"/>
    <mergeCell ref="H237:O237"/>
    <mergeCell ref="B238:G238"/>
    <mergeCell ref="H238:O238"/>
    <mergeCell ref="B239:G239"/>
    <mergeCell ref="H239:O239"/>
    <mergeCell ref="B234:G234"/>
    <mergeCell ref="H234:O234"/>
    <mergeCell ref="B235:G235"/>
    <mergeCell ref="H235:O235"/>
    <mergeCell ref="B236:G236"/>
    <mergeCell ref="H236:O236"/>
    <mergeCell ref="B231:G231"/>
    <mergeCell ref="H231:O231"/>
    <mergeCell ref="B232:G232"/>
    <mergeCell ref="H232:O232"/>
    <mergeCell ref="B233:G233"/>
    <mergeCell ref="H233:O233"/>
    <mergeCell ref="B228:G228"/>
    <mergeCell ref="H228:O228"/>
    <mergeCell ref="B229:G229"/>
    <mergeCell ref="H229:O229"/>
    <mergeCell ref="B230:G230"/>
    <mergeCell ref="H230:O230"/>
    <mergeCell ref="B225:G225"/>
    <mergeCell ref="H225:O225"/>
    <mergeCell ref="B226:G226"/>
    <mergeCell ref="H226:O226"/>
    <mergeCell ref="B227:G227"/>
    <mergeCell ref="H227:O227"/>
    <mergeCell ref="B222:G222"/>
    <mergeCell ref="H222:O222"/>
    <mergeCell ref="B223:G223"/>
    <mergeCell ref="H223:O223"/>
    <mergeCell ref="B224:G224"/>
    <mergeCell ref="H224:O224"/>
    <mergeCell ref="B219:G219"/>
    <mergeCell ref="H219:O219"/>
    <mergeCell ref="B220:G220"/>
    <mergeCell ref="H220:O220"/>
    <mergeCell ref="B221:G221"/>
    <mergeCell ref="H221:O221"/>
    <mergeCell ref="B216:G216"/>
    <mergeCell ref="H216:O216"/>
    <mergeCell ref="B217:G217"/>
    <mergeCell ref="H217:O217"/>
    <mergeCell ref="B218:G218"/>
    <mergeCell ref="H218:O218"/>
    <mergeCell ref="B213:G213"/>
    <mergeCell ref="H213:O213"/>
    <mergeCell ref="B214:G214"/>
    <mergeCell ref="H214:O214"/>
    <mergeCell ref="B215:G215"/>
    <mergeCell ref="H215:O215"/>
    <mergeCell ref="B210:G210"/>
    <mergeCell ref="H210:O210"/>
    <mergeCell ref="B211:G211"/>
    <mergeCell ref="H211:O211"/>
    <mergeCell ref="B212:G212"/>
    <mergeCell ref="H212:O212"/>
    <mergeCell ref="B207:G207"/>
    <mergeCell ref="H207:O207"/>
    <mergeCell ref="B208:G208"/>
    <mergeCell ref="H208:O208"/>
    <mergeCell ref="B209:G209"/>
    <mergeCell ref="H209:O209"/>
    <mergeCell ref="B204:G204"/>
    <mergeCell ref="H204:O204"/>
    <mergeCell ref="B205:G205"/>
    <mergeCell ref="H205:O205"/>
    <mergeCell ref="B206:G206"/>
    <mergeCell ref="H206:O206"/>
    <mergeCell ref="B201:G201"/>
    <mergeCell ref="H201:O201"/>
    <mergeCell ref="B202:G202"/>
    <mergeCell ref="H202:O202"/>
    <mergeCell ref="B203:G203"/>
    <mergeCell ref="H203:O203"/>
    <mergeCell ref="B198:G198"/>
    <mergeCell ref="H198:O198"/>
    <mergeCell ref="B199:G199"/>
    <mergeCell ref="H199:O199"/>
    <mergeCell ref="B200:G200"/>
    <mergeCell ref="H200:O200"/>
    <mergeCell ref="B195:G195"/>
    <mergeCell ref="H195:O195"/>
    <mergeCell ref="B196:G196"/>
    <mergeCell ref="H196:O196"/>
    <mergeCell ref="B197:G197"/>
    <mergeCell ref="H197:O197"/>
    <mergeCell ref="B192:G192"/>
    <mergeCell ref="H192:O192"/>
    <mergeCell ref="B193:G193"/>
    <mergeCell ref="H193:O193"/>
    <mergeCell ref="B194:G194"/>
    <mergeCell ref="H194:O194"/>
    <mergeCell ref="B189:G189"/>
    <mergeCell ref="H189:O189"/>
    <mergeCell ref="B190:G190"/>
    <mergeCell ref="H190:O190"/>
    <mergeCell ref="B191:G191"/>
    <mergeCell ref="H191:O191"/>
    <mergeCell ref="B186:G186"/>
    <mergeCell ref="H186:O186"/>
    <mergeCell ref="B187:G187"/>
    <mergeCell ref="H187:O187"/>
    <mergeCell ref="B188:G188"/>
    <mergeCell ref="H188:O188"/>
    <mergeCell ref="B183:G183"/>
    <mergeCell ref="H183:O183"/>
    <mergeCell ref="B184:G184"/>
    <mergeCell ref="H184:O184"/>
    <mergeCell ref="B185:G185"/>
    <mergeCell ref="H185:O185"/>
    <mergeCell ref="B180:G180"/>
    <mergeCell ref="H180:O180"/>
    <mergeCell ref="B181:G181"/>
    <mergeCell ref="H181:O181"/>
    <mergeCell ref="B182:G182"/>
    <mergeCell ref="H182:O182"/>
    <mergeCell ref="B177:G177"/>
    <mergeCell ref="H177:O177"/>
    <mergeCell ref="B178:G178"/>
    <mergeCell ref="H178:O178"/>
    <mergeCell ref="B179:G179"/>
    <mergeCell ref="H179:O179"/>
    <mergeCell ref="B174:G174"/>
    <mergeCell ref="H174:O174"/>
    <mergeCell ref="B175:G175"/>
    <mergeCell ref="H175:O175"/>
    <mergeCell ref="B176:G176"/>
    <mergeCell ref="H176:O176"/>
    <mergeCell ref="B171:G171"/>
    <mergeCell ref="H171:O171"/>
    <mergeCell ref="B172:G172"/>
    <mergeCell ref="H172:O172"/>
    <mergeCell ref="B173:G173"/>
    <mergeCell ref="H173:O173"/>
    <mergeCell ref="B168:G168"/>
    <mergeCell ref="H168:O168"/>
    <mergeCell ref="B169:G169"/>
    <mergeCell ref="H169:O169"/>
    <mergeCell ref="B170:G170"/>
    <mergeCell ref="H170:O170"/>
    <mergeCell ref="B165:G165"/>
    <mergeCell ref="H165:O165"/>
    <mergeCell ref="B166:G166"/>
    <mergeCell ref="H166:O166"/>
    <mergeCell ref="B167:G167"/>
    <mergeCell ref="H167:O167"/>
    <mergeCell ref="B162:G162"/>
    <mergeCell ref="H162:O162"/>
    <mergeCell ref="B163:G163"/>
    <mergeCell ref="H163:O163"/>
    <mergeCell ref="B164:G164"/>
    <mergeCell ref="H164:O164"/>
    <mergeCell ref="B159:G159"/>
    <mergeCell ref="H159:O159"/>
    <mergeCell ref="B160:G160"/>
    <mergeCell ref="H160:O160"/>
    <mergeCell ref="B161:G161"/>
    <mergeCell ref="H161:O161"/>
    <mergeCell ref="B156:G156"/>
    <mergeCell ref="H156:O156"/>
    <mergeCell ref="B157:G157"/>
    <mergeCell ref="H157:O157"/>
    <mergeCell ref="B158:G158"/>
    <mergeCell ref="H158:O158"/>
    <mergeCell ref="B153:G153"/>
    <mergeCell ref="H153:O153"/>
    <mergeCell ref="B154:G154"/>
    <mergeCell ref="H154:O154"/>
    <mergeCell ref="B155:G155"/>
    <mergeCell ref="H155:O155"/>
    <mergeCell ref="B150:G150"/>
    <mergeCell ref="H150:O150"/>
    <mergeCell ref="B151:G151"/>
    <mergeCell ref="H151:O151"/>
    <mergeCell ref="B152:G152"/>
    <mergeCell ref="H152:O152"/>
    <mergeCell ref="B147:G147"/>
    <mergeCell ref="H147:O147"/>
    <mergeCell ref="B148:G148"/>
    <mergeCell ref="H148:O148"/>
    <mergeCell ref="B149:G149"/>
    <mergeCell ref="H149:O149"/>
    <mergeCell ref="B144:G144"/>
    <mergeCell ref="H144:O144"/>
    <mergeCell ref="B145:G145"/>
    <mergeCell ref="H145:O145"/>
    <mergeCell ref="B146:G146"/>
    <mergeCell ref="H146:O146"/>
    <mergeCell ref="B141:G141"/>
    <mergeCell ref="H141:O141"/>
    <mergeCell ref="B142:G142"/>
    <mergeCell ref="H142:O142"/>
    <mergeCell ref="B143:G143"/>
    <mergeCell ref="H143:O143"/>
    <mergeCell ref="B138:G138"/>
    <mergeCell ref="H138:O138"/>
    <mergeCell ref="B139:G139"/>
    <mergeCell ref="H139:O139"/>
    <mergeCell ref="B140:G140"/>
    <mergeCell ref="H140:O140"/>
    <mergeCell ref="B135:G135"/>
    <mergeCell ref="H135:O135"/>
    <mergeCell ref="B136:G136"/>
    <mergeCell ref="H136:O136"/>
    <mergeCell ref="B137:G137"/>
    <mergeCell ref="H137:O137"/>
    <mergeCell ref="B132:G132"/>
    <mergeCell ref="H132:O132"/>
    <mergeCell ref="B133:G133"/>
    <mergeCell ref="H133:O133"/>
    <mergeCell ref="B134:G134"/>
    <mergeCell ref="H134:O134"/>
    <mergeCell ref="B129:G129"/>
    <mergeCell ref="H129:O129"/>
    <mergeCell ref="B130:G130"/>
    <mergeCell ref="H130:O130"/>
    <mergeCell ref="B131:G131"/>
    <mergeCell ref="H131:O131"/>
    <mergeCell ref="B126:G126"/>
    <mergeCell ref="H126:O126"/>
    <mergeCell ref="B127:G127"/>
    <mergeCell ref="H127:O127"/>
    <mergeCell ref="B128:G128"/>
    <mergeCell ref="H128:O128"/>
    <mergeCell ref="B123:G123"/>
    <mergeCell ref="H123:O123"/>
    <mergeCell ref="B124:G124"/>
    <mergeCell ref="H124:O124"/>
    <mergeCell ref="B125:G125"/>
    <mergeCell ref="H125:O125"/>
    <mergeCell ref="B120:G120"/>
    <mergeCell ref="H120:O120"/>
    <mergeCell ref="B121:G121"/>
    <mergeCell ref="H121:O121"/>
    <mergeCell ref="B122:G122"/>
    <mergeCell ref="H122:O122"/>
    <mergeCell ref="B117:G117"/>
    <mergeCell ref="H117:O117"/>
    <mergeCell ref="B118:G118"/>
    <mergeCell ref="H118:O118"/>
    <mergeCell ref="B119:G119"/>
    <mergeCell ref="H119:O119"/>
    <mergeCell ref="B114:G114"/>
    <mergeCell ref="H114:O114"/>
    <mergeCell ref="B115:G115"/>
    <mergeCell ref="H115:O115"/>
    <mergeCell ref="B116:G116"/>
    <mergeCell ref="H116:O116"/>
    <mergeCell ref="B111:G111"/>
    <mergeCell ref="H111:O111"/>
    <mergeCell ref="B112:G112"/>
    <mergeCell ref="H112:O112"/>
    <mergeCell ref="B113:G113"/>
    <mergeCell ref="H113:O113"/>
    <mergeCell ref="B108:G108"/>
    <mergeCell ref="H108:O108"/>
    <mergeCell ref="B109:G109"/>
    <mergeCell ref="H109:O109"/>
    <mergeCell ref="B110:G110"/>
    <mergeCell ref="H110:O110"/>
    <mergeCell ref="B105:G105"/>
    <mergeCell ref="H105:O105"/>
    <mergeCell ref="B106:G106"/>
    <mergeCell ref="H106:O106"/>
    <mergeCell ref="B107:G107"/>
    <mergeCell ref="H107:O107"/>
    <mergeCell ref="B102:G102"/>
    <mergeCell ref="H102:O102"/>
    <mergeCell ref="B103:G103"/>
    <mergeCell ref="H103:O103"/>
    <mergeCell ref="B104:G104"/>
    <mergeCell ref="H104:O104"/>
    <mergeCell ref="B99:G99"/>
    <mergeCell ref="H99:O99"/>
    <mergeCell ref="B100:G100"/>
    <mergeCell ref="H100:O100"/>
    <mergeCell ref="B101:G101"/>
    <mergeCell ref="H101:O101"/>
    <mergeCell ref="B96:G96"/>
    <mergeCell ref="H96:O96"/>
    <mergeCell ref="B97:G97"/>
    <mergeCell ref="H97:O97"/>
    <mergeCell ref="B98:G98"/>
    <mergeCell ref="H98:O98"/>
    <mergeCell ref="B93:G93"/>
    <mergeCell ref="H93:O93"/>
    <mergeCell ref="B94:G94"/>
    <mergeCell ref="H94:O94"/>
    <mergeCell ref="B95:G95"/>
    <mergeCell ref="H95:O95"/>
    <mergeCell ref="B90:G90"/>
    <mergeCell ref="H90:O90"/>
    <mergeCell ref="B91:G91"/>
    <mergeCell ref="H91:O91"/>
    <mergeCell ref="B92:G92"/>
    <mergeCell ref="H92:O92"/>
    <mergeCell ref="B87:G87"/>
    <mergeCell ref="H87:O87"/>
    <mergeCell ref="B88:G88"/>
    <mergeCell ref="H88:O88"/>
    <mergeCell ref="B89:G89"/>
    <mergeCell ref="H89:O89"/>
    <mergeCell ref="B84:G84"/>
    <mergeCell ref="H84:O84"/>
    <mergeCell ref="B85:G85"/>
    <mergeCell ref="H85:O85"/>
    <mergeCell ref="B86:G86"/>
    <mergeCell ref="H86:O86"/>
    <mergeCell ref="B81:G81"/>
    <mergeCell ref="H81:O81"/>
    <mergeCell ref="B82:G82"/>
    <mergeCell ref="H82:O82"/>
    <mergeCell ref="B83:G83"/>
    <mergeCell ref="H83:O83"/>
    <mergeCell ref="B78:G78"/>
    <mergeCell ref="H78:O78"/>
    <mergeCell ref="B79:G79"/>
    <mergeCell ref="H79:O79"/>
    <mergeCell ref="B80:G80"/>
    <mergeCell ref="H80:O80"/>
    <mergeCell ref="B75:G75"/>
    <mergeCell ref="H75:O75"/>
    <mergeCell ref="B76:G76"/>
    <mergeCell ref="H76:O76"/>
    <mergeCell ref="B77:G77"/>
    <mergeCell ref="H77:O77"/>
    <mergeCell ref="B72:G72"/>
    <mergeCell ref="H72:O72"/>
    <mergeCell ref="B73:G73"/>
    <mergeCell ref="H73:O73"/>
    <mergeCell ref="B74:G74"/>
    <mergeCell ref="H74:O74"/>
    <mergeCell ref="B69:G69"/>
    <mergeCell ref="H69:O69"/>
    <mergeCell ref="B70:G70"/>
    <mergeCell ref="H70:O70"/>
    <mergeCell ref="B71:G71"/>
    <mergeCell ref="H71:O71"/>
    <mergeCell ref="B66:G66"/>
    <mergeCell ref="H66:O66"/>
    <mergeCell ref="B67:G67"/>
    <mergeCell ref="H67:O67"/>
    <mergeCell ref="B68:G68"/>
    <mergeCell ref="H68:O68"/>
    <mergeCell ref="B63:G63"/>
    <mergeCell ref="H63:O63"/>
    <mergeCell ref="B64:G64"/>
    <mergeCell ref="H64:O64"/>
    <mergeCell ref="B65:G65"/>
    <mergeCell ref="H65:O65"/>
    <mergeCell ref="B60:G60"/>
    <mergeCell ref="H60:O60"/>
    <mergeCell ref="B61:G61"/>
    <mergeCell ref="H61:O61"/>
    <mergeCell ref="B62:G62"/>
    <mergeCell ref="H62:O62"/>
    <mergeCell ref="B57:G57"/>
    <mergeCell ref="H57:O57"/>
    <mergeCell ref="B58:G58"/>
    <mergeCell ref="H58:O58"/>
    <mergeCell ref="B59:G59"/>
    <mergeCell ref="H59:O59"/>
    <mergeCell ref="B54:G54"/>
    <mergeCell ref="H54:O54"/>
    <mergeCell ref="B55:G55"/>
    <mergeCell ref="H55:O55"/>
    <mergeCell ref="B56:G56"/>
    <mergeCell ref="H56:O56"/>
    <mergeCell ref="B51:G51"/>
    <mergeCell ref="H51:O51"/>
    <mergeCell ref="B52:G52"/>
    <mergeCell ref="H52:O52"/>
    <mergeCell ref="B53:G53"/>
    <mergeCell ref="H53:O53"/>
    <mergeCell ref="B48:G48"/>
    <mergeCell ref="H48:O48"/>
    <mergeCell ref="B49:G49"/>
    <mergeCell ref="H49:O49"/>
    <mergeCell ref="B50:G50"/>
    <mergeCell ref="H50:O50"/>
    <mergeCell ref="B45:G45"/>
    <mergeCell ref="H45:O45"/>
    <mergeCell ref="B46:G46"/>
    <mergeCell ref="H46:O46"/>
    <mergeCell ref="B47:G47"/>
    <mergeCell ref="H47:O47"/>
    <mergeCell ref="B42:G42"/>
    <mergeCell ref="H42:O42"/>
    <mergeCell ref="B43:G43"/>
    <mergeCell ref="H43:O43"/>
    <mergeCell ref="B44:G44"/>
    <mergeCell ref="H44:O44"/>
    <mergeCell ref="B39:G39"/>
    <mergeCell ref="H39:O39"/>
    <mergeCell ref="B40:G40"/>
    <mergeCell ref="H40:O40"/>
    <mergeCell ref="B41:G41"/>
    <mergeCell ref="H41:O41"/>
    <mergeCell ref="B36:G36"/>
    <mergeCell ref="H36:O36"/>
    <mergeCell ref="B37:G37"/>
    <mergeCell ref="H37:O37"/>
    <mergeCell ref="B38:G38"/>
    <mergeCell ref="H38:O38"/>
    <mergeCell ref="B33:G33"/>
    <mergeCell ref="H33:O33"/>
    <mergeCell ref="B34:G34"/>
    <mergeCell ref="H34:O34"/>
    <mergeCell ref="B35:G35"/>
    <mergeCell ref="H35:O35"/>
    <mergeCell ref="B30:G30"/>
    <mergeCell ref="H30:O30"/>
    <mergeCell ref="B31:G31"/>
    <mergeCell ref="H31:O31"/>
    <mergeCell ref="B32:G32"/>
    <mergeCell ref="H32:O32"/>
    <mergeCell ref="B27:G27"/>
    <mergeCell ref="H27:O27"/>
    <mergeCell ref="B28:G28"/>
    <mergeCell ref="H28:O28"/>
    <mergeCell ref="B29:G29"/>
    <mergeCell ref="H29:O29"/>
    <mergeCell ref="B24:G24"/>
    <mergeCell ref="H24:O24"/>
    <mergeCell ref="B25:G25"/>
    <mergeCell ref="H25:O25"/>
    <mergeCell ref="B26:G26"/>
    <mergeCell ref="H26:O26"/>
    <mergeCell ref="B21:G21"/>
    <mergeCell ref="H21:O21"/>
    <mergeCell ref="B22:G22"/>
    <mergeCell ref="H22:O22"/>
    <mergeCell ref="B23:G23"/>
    <mergeCell ref="H23:O23"/>
    <mergeCell ref="B18:G18"/>
    <mergeCell ref="H18:O18"/>
    <mergeCell ref="B19:G19"/>
    <mergeCell ref="H19:O19"/>
    <mergeCell ref="B20:G20"/>
    <mergeCell ref="H20:O20"/>
    <mergeCell ref="B15:G15"/>
    <mergeCell ref="H15:O15"/>
    <mergeCell ref="B16:G16"/>
    <mergeCell ref="H16:O16"/>
    <mergeCell ref="B17:G17"/>
    <mergeCell ref="H17:O17"/>
    <mergeCell ref="B12:G12"/>
    <mergeCell ref="H12:O12"/>
    <mergeCell ref="B13:G13"/>
    <mergeCell ref="H13:O13"/>
    <mergeCell ref="B14:G14"/>
    <mergeCell ref="H14:O14"/>
    <mergeCell ref="B10:G10"/>
    <mergeCell ref="H10:O10"/>
    <mergeCell ref="B11:G11"/>
    <mergeCell ref="H11:O11"/>
    <mergeCell ref="B6:G6"/>
    <mergeCell ref="H6:O6"/>
    <mergeCell ref="AI6:AP7"/>
    <mergeCell ref="B7:G7"/>
    <mergeCell ref="H7:O7"/>
    <mergeCell ref="B8:G8"/>
    <mergeCell ref="H8:O8"/>
    <mergeCell ref="A1:P1"/>
    <mergeCell ref="A2:P2"/>
    <mergeCell ref="V2:Y2"/>
    <mergeCell ref="A3:P3"/>
    <mergeCell ref="AH3:AH5"/>
    <mergeCell ref="G4:I4"/>
    <mergeCell ref="B5:G5"/>
    <mergeCell ref="B9:G9"/>
    <mergeCell ref="H9:O9"/>
    <mergeCell ref="AG3:AG5"/>
    <mergeCell ref="H5:O5"/>
  </mergeCells>
  <conditionalFormatting sqref="AG24:AG255">
    <cfRule type="duplicateValues" dxfId="50" priority="3"/>
    <cfRule type="duplicateValues" dxfId="49" priority="6"/>
  </conditionalFormatting>
  <conditionalFormatting sqref="AH6">
    <cfRule type="expression" dxfId="48" priority="5">
      <formula>$H6="X"</formula>
    </cfRule>
  </conditionalFormatting>
  <conditionalFormatting sqref="AH7:AH255">
    <cfRule type="expression" dxfId="47" priority="4">
      <formula>$H7="X"</formula>
    </cfRule>
  </conditionalFormatting>
  <conditionalFormatting sqref="AG6:AG23">
    <cfRule type="duplicateValues" dxfId="46" priority="1"/>
    <cfRule type="duplicateValues" dxfId="45" priority="2"/>
  </conditionalFormatting>
  <pageMargins left="0.43307086614173229" right="0.35433070866141736" top="0.51181102362204722" bottom="0.51181102362204722"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99FF"/>
  </sheetPr>
  <dimension ref="A1:AP454"/>
  <sheetViews>
    <sheetView showZeros="0" workbookViewId="0">
      <selection activeCell="AH67" sqref="AH67"/>
    </sheetView>
  </sheetViews>
  <sheetFormatPr baseColWidth="10" defaultColWidth="9.1640625" defaultRowHeight="15" x14ac:dyDescent="0.2"/>
  <cols>
    <col min="1" max="1" width="4.6640625" style="10" customWidth="1"/>
    <col min="2" max="7" width="3.6640625" style="8" customWidth="1"/>
    <col min="8" max="11" width="10.6640625" style="8" customWidth="1"/>
    <col min="12" max="15" width="5.6640625" style="8" customWidth="1"/>
    <col min="16" max="16" width="9.6640625" style="8" customWidth="1"/>
    <col min="17" max="17" width="10.33203125" style="8" customWidth="1"/>
    <col min="18" max="18" width="11.1640625" style="8" hidden="1" customWidth="1"/>
    <col min="19" max="19" width="6.33203125" style="8" hidden="1" customWidth="1"/>
    <col min="20" max="20" width="31.83203125" style="8" hidden="1" customWidth="1"/>
    <col min="21" max="21" width="26.83203125" style="8" hidden="1" customWidth="1"/>
    <col min="22" max="22" width="8" style="8" hidden="1" customWidth="1"/>
    <col min="23" max="23" width="7.6640625" style="8" hidden="1" customWidth="1"/>
    <col min="24" max="24" width="30.83203125" style="8" hidden="1" customWidth="1"/>
    <col min="25" max="25" width="5.83203125" style="8" hidden="1" customWidth="1"/>
    <col min="26" max="30" width="4.6640625" style="8" hidden="1" customWidth="1"/>
    <col min="31" max="31" width="11.33203125" style="8" hidden="1" customWidth="1"/>
    <col min="32" max="32" width="7.1640625" style="7" hidden="1" customWidth="1"/>
    <col min="33" max="33" width="7.1640625" style="7" customWidth="1"/>
    <col min="34" max="34" width="11" style="7" customWidth="1"/>
    <col min="35" max="16384" width="9.1640625" style="8"/>
  </cols>
  <sheetData>
    <row r="1" spans="1:42" ht="15" customHeight="1" x14ac:dyDescent="0.2">
      <c r="A1" s="175" t="str">
        <f>Home!$U$8&amp;", "&amp;Home!$F$2&amp;" "&amp;Home!$H$2</f>
        <v>Kent, Match Number 1</v>
      </c>
      <c r="B1" s="175"/>
      <c r="C1" s="175"/>
      <c r="D1" s="175"/>
      <c r="E1" s="175"/>
      <c r="F1" s="175"/>
      <c r="G1" s="175"/>
      <c r="H1" s="175"/>
      <c r="I1" s="175"/>
      <c r="J1" s="175"/>
      <c r="K1" s="175"/>
      <c r="L1" s="175"/>
      <c r="M1" s="175"/>
      <c r="N1" s="175"/>
      <c r="O1" s="175"/>
      <c r="P1" s="175"/>
      <c r="Q1" s="8">
        <v>1</v>
      </c>
      <c r="S1" s="6"/>
      <c r="T1" s="6" t="s">
        <v>699</v>
      </c>
      <c r="U1" s="2" t="str">
        <f>CONCATENATE(T1,"_",T2)</f>
        <v>Junior_Girls</v>
      </c>
      <c r="V1" s="8" t="str">
        <f>T1&amp;" "&amp;T2</f>
        <v>Junior Girls</v>
      </c>
      <c r="W1" s="2"/>
      <c r="X1" s="2"/>
      <c r="Y1" s="2"/>
    </row>
    <row r="2" spans="1:42" ht="25" customHeight="1" x14ac:dyDescent="0.2">
      <c r="A2" s="174" t="str">
        <f>Home!B1</f>
        <v>English Schools' AA Cross Country Cup 2022</v>
      </c>
      <c r="B2" s="174"/>
      <c r="C2" s="174"/>
      <c r="D2" s="174"/>
      <c r="E2" s="174"/>
      <c r="F2" s="174"/>
      <c r="G2" s="174"/>
      <c r="H2" s="174"/>
      <c r="I2" s="174"/>
      <c r="J2" s="174"/>
      <c r="K2" s="174"/>
      <c r="L2" s="174"/>
      <c r="M2" s="174"/>
      <c r="N2" s="174"/>
      <c r="O2" s="174"/>
      <c r="P2" s="174"/>
      <c r="Q2" s="8">
        <v>1</v>
      </c>
      <c r="S2" s="6"/>
      <c r="T2" s="8" t="s">
        <v>705</v>
      </c>
      <c r="V2" s="173"/>
      <c r="W2" s="173"/>
      <c r="X2" s="173"/>
      <c r="Y2" s="173"/>
    </row>
    <row r="3" spans="1:42" ht="24" customHeight="1" x14ac:dyDescent="0.2">
      <c r="A3" s="176" t="e">
        <f>Home!G1&amp;" - "&amp;Home!B2&amp;" - "&amp;Home!U6</f>
        <v>#VALUE!</v>
      </c>
      <c r="B3" s="176"/>
      <c r="C3" s="176"/>
      <c r="D3" s="176"/>
      <c r="E3" s="176"/>
      <c r="F3" s="176"/>
      <c r="G3" s="176"/>
      <c r="H3" s="176"/>
      <c r="I3" s="176"/>
      <c r="J3" s="176"/>
      <c r="K3" s="176"/>
      <c r="L3" s="176"/>
      <c r="M3" s="176"/>
      <c r="N3" s="176"/>
      <c r="O3" s="176"/>
      <c r="P3" s="176"/>
      <c r="Q3" s="8">
        <v>1</v>
      </c>
      <c r="S3" s="6"/>
      <c r="T3" s="6"/>
      <c r="AG3" s="184" t="s">
        <v>709</v>
      </c>
      <c r="AH3" s="180" t="s">
        <v>687</v>
      </c>
    </row>
    <row r="4" spans="1:42" ht="15" customHeight="1" x14ac:dyDescent="0.2">
      <c r="A4" s="10" t="str">
        <f>CONCATENATE(T1," ",T2)</f>
        <v>Junior Girls</v>
      </c>
      <c r="B4" s="10"/>
      <c r="C4" s="10"/>
      <c r="D4" s="10"/>
      <c r="E4" s="10"/>
      <c r="G4" s="182" t="s">
        <v>688</v>
      </c>
      <c r="H4" s="182"/>
      <c r="I4" s="182"/>
      <c r="J4" s="9">
        <v>4</v>
      </c>
      <c r="K4" s="10" t="s">
        <v>689</v>
      </c>
      <c r="L4" s="10"/>
      <c r="M4" s="10"/>
      <c r="N4" s="10"/>
      <c r="O4" s="10"/>
      <c r="P4" s="10"/>
      <c r="Q4" s="8">
        <v>1</v>
      </c>
      <c r="S4" s="6"/>
      <c r="AG4" s="184"/>
      <c r="AH4" s="180"/>
    </row>
    <row r="5" spans="1:42" s="10" customFormat="1" ht="15" customHeight="1" x14ac:dyDescent="0.2">
      <c r="A5" s="10" t="s">
        <v>690</v>
      </c>
      <c r="B5" s="183" t="s">
        <v>682</v>
      </c>
      <c r="C5" s="183"/>
      <c r="D5" s="183"/>
      <c r="E5" s="183"/>
      <c r="F5" s="183"/>
      <c r="G5" s="183"/>
      <c r="H5" s="183" t="s">
        <v>713</v>
      </c>
      <c r="I5" s="183"/>
      <c r="J5" s="183"/>
      <c r="K5" s="183"/>
      <c r="L5" s="183"/>
      <c r="M5" s="183"/>
      <c r="N5" s="183"/>
      <c r="O5" s="183"/>
      <c r="P5" s="10" t="s">
        <v>691</v>
      </c>
      <c r="Q5" s="8">
        <v>1</v>
      </c>
      <c r="R5" s="10" t="s">
        <v>690</v>
      </c>
      <c r="S5" s="2"/>
      <c r="U5" s="2"/>
      <c r="V5" s="2"/>
      <c r="W5" s="2"/>
      <c r="Y5" s="9">
        <v>1</v>
      </c>
      <c r="Z5" s="9">
        <v>2</v>
      </c>
      <c r="AA5" s="9">
        <v>3</v>
      </c>
      <c r="AB5" s="9">
        <v>4</v>
      </c>
      <c r="AC5" s="9" t="s">
        <v>692</v>
      </c>
      <c r="AF5" s="11"/>
      <c r="AG5" s="184"/>
      <c r="AH5" s="181"/>
    </row>
    <row r="6" spans="1:42" s="10" customFormat="1" ht="15" customHeight="1" x14ac:dyDescent="0.2">
      <c r="A6" s="10">
        <f t="shared" ref="A6:A69" si="0">IF(LEFT(P6,1)="D","",R6)</f>
        <v>1</v>
      </c>
      <c r="B6" s="173" t="str">
        <f ca="1">IFERROR(VLOOKUP(AG6,INDIRECT($U$1),2,0),"")</f>
        <v>Sienna Ellis</v>
      </c>
      <c r="C6" s="173"/>
      <c r="D6" s="173"/>
      <c r="E6" s="173"/>
      <c r="F6" s="173"/>
      <c r="G6" s="173"/>
      <c r="H6" s="177" t="str">
        <f ca="1">IFERROR(VLOOKUP(AG6,INDIRECT($U$1),3,0),"")</f>
        <v>Kent College Pembury, Pembury, Kent</v>
      </c>
      <c r="I6" s="177"/>
      <c r="J6" s="177"/>
      <c r="K6" s="177"/>
      <c r="L6" s="177"/>
      <c r="M6" s="177"/>
      <c r="N6" s="177"/>
      <c r="O6" s="177"/>
      <c r="P6" s="13">
        <f t="shared" ref="P6:P69" si="1">IF(AH6="",0,IF(LEFT(AH6,1)="D",AH6,(INT(AH6)*60+(AH6-INT(AH6))*100)/86400))</f>
        <v>6.5162037037037037E-3</v>
      </c>
      <c r="Q6" s="8">
        <f>IF(AG6="","",1)</f>
        <v>1</v>
      </c>
      <c r="R6" s="22">
        <v>1</v>
      </c>
      <c r="S6" s="14">
        <f ca="1">IF(LEFT(AG6,1)="G","",IF(LEFT(P6,1)="D","",IF(H6="","",COUNTIF($T$6:T6,T6))))</f>
        <v>1</v>
      </c>
      <c r="T6" s="14" t="str">
        <f t="shared" ref="T6:T69" ca="1" si="2">IF(LEFT(AG6,1)="G","",IF(LEFT(P6,1)="D","",H6))</f>
        <v>Kent College Pembury, Pembury, Kent</v>
      </c>
      <c r="U6" s="15" t="str">
        <f ca="1">CONCATENATE(T6,S6)</f>
        <v>Kent College Pembury, Pembury, Kent1</v>
      </c>
      <c r="V6" s="14">
        <f t="shared" ref="V6:V69" si="3">A6</f>
        <v>1</v>
      </c>
      <c r="W6" s="14">
        <f ca="1">IF($AF6="","",RANK($AF6,$AF$6:$AF$255,1))</f>
        <v>9</v>
      </c>
      <c r="X6" s="14" t="str">
        <f>IF(Home!J6=0,"",Home!J6)</f>
        <v>Bennett Memorial Diocesan School, Tunbridge Wells, Kent</v>
      </c>
      <c r="Y6" s="16">
        <f t="shared" ref="Y6:AB25" ca="1" si="4">IFERROR(VLOOKUP(CONCATENATE($X6,Y$5),$U$6:$V$255,2,0),"")</f>
        <v>19</v>
      </c>
      <c r="Z6" s="16">
        <f t="shared" ca="1" si="4"/>
        <v>33</v>
      </c>
      <c r="AA6" s="16">
        <f t="shared" ca="1" si="4"/>
        <v>50</v>
      </c>
      <c r="AB6" s="16">
        <f t="shared" ca="1" si="4"/>
        <v>52</v>
      </c>
      <c r="AC6" s="16">
        <f t="shared" ref="AC6:AC69" ca="1" si="5">IF(AB6="","",SUM(Y6:AB6))</f>
        <v>154</v>
      </c>
      <c r="AD6" s="14">
        <f ca="1">IF($AC6="","",RANK($AC6,$AC$6:$AC$255,1))</f>
        <v>9</v>
      </c>
      <c r="AE6" s="17">
        <f ca="1">IF($Y6="","",RANK($Y6,$Y$6:$Y$255,1)/100)</f>
        <v>7.0000000000000007E-2</v>
      </c>
      <c r="AF6" s="18">
        <f ca="1">IF(AD6="","",AD6+AE6)</f>
        <v>9.07</v>
      </c>
      <c r="AG6" s="12">
        <v>111</v>
      </c>
      <c r="AH6" s="19">
        <v>9.23</v>
      </c>
      <c r="AI6" s="178" t="s">
        <v>693</v>
      </c>
      <c r="AJ6" s="179"/>
      <c r="AK6" s="179"/>
      <c r="AL6" s="179"/>
      <c r="AM6" s="179"/>
      <c r="AN6" s="179"/>
      <c r="AO6" s="179"/>
      <c r="AP6" s="179"/>
    </row>
    <row r="7" spans="1:42" s="10" customFormat="1" ht="15" customHeight="1" x14ac:dyDescent="0.2">
      <c r="A7" s="10">
        <f t="shared" si="0"/>
        <v>2</v>
      </c>
      <c r="B7" s="173" t="str">
        <f t="shared" ref="B7:B70" ca="1" si="6">IFERROR(VLOOKUP(AG7,INDIRECT($U$1),2,0),"")</f>
        <v>Kara Bryan</v>
      </c>
      <c r="C7" s="173"/>
      <c r="D7" s="173"/>
      <c r="E7" s="173"/>
      <c r="F7" s="173"/>
      <c r="G7" s="173"/>
      <c r="H7" s="177" t="str">
        <f t="shared" ref="H7:H70" ca="1" si="7">IFERROR(VLOOKUP(AG7,INDIRECT($U$1),3,0),"")</f>
        <v>Bromley High School, Bromley, Kent</v>
      </c>
      <c r="I7" s="177"/>
      <c r="J7" s="177"/>
      <c r="K7" s="177"/>
      <c r="L7" s="177"/>
      <c r="M7" s="177"/>
      <c r="N7" s="177"/>
      <c r="O7" s="177"/>
      <c r="P7" s="13">
        <f t="shared" si="1"/>
        <v>6.6435185185185182E-3</v>
      </c>
      <c r="Q7" s="8">
        <f t="shared" ref="Q7:Q70" si="8">IF(AG7="","",1)</f>
        <v>1</v>
      </c>
      <c r="R7" s="22">
        <v>2</v>
      </c>
      <c r="S7" s="14">
        <f ca="1">IF(LEFT(AG7,1)="G","",IF(LEFT(P7,1)="D","",IF(H7="","",COUNTIF($T$6:T7,T7))))</f>
        <v>1</v>
      </c>
      <c r="T7" s="14" t="str">
        <f t="shared" ca="1" si="2"/>
        <v>Bromley High School, Bromley, Kent</v>
      </c>
      <c r="U7" s="15" t="str">
        <f t="shared" ref="U7:U70" ca="1" si="9">CONCATENATE(T7,S7)</f>
        <v>Bromley High School, Bromley, Kent1</v>
      </c>
      <c r="V7" s="14">
        <f t="shared" si="3"/>
        <v>2</v>
      </c>
      <c r="W7" s="14">
        <f t="shared" ref="W7:W70" ca="1" si="10">IF($AF7="","",RANK($AF7,$AF$6:$AF$255,1))</f>
        <v>2</v>
      </c>
      <c r="X7" s="14" t="str">
        <f>IF(Home!J7=0,"",Home!J7)</f>
        <v>Bromley High School, Bromley, Kent</v>
      </c>
      <c r="Y7" s="16">
        <f t="shared" ca="1" si="4"/>
        <v>2</v>
      </c>
      <c r="Z7" s="16">
        <f t="shared" ca="1" si="4"/>
        <v>7</v>
      </c>
      <c r="AA7" s="16">
        <f t="shared" ca="1" si="4"/>
        <v>14</v>
      </c>
      <c r="AB7" s="16">
        <f t="shared" ca="1" si="4"/>
        <v>21</v>
      </c>
      <c r="AC7" s="16">
        <f t="shared" ca="1" si="5"/>
        <v>44</v>
      </c>
      <c r="AD7" s="14">
        <f t="shared" ref="AD7:AD70" ca="1" si="11">IF($AC7="","",RANK($AC7,$AC$6:$AC$255,1))</f>
        <v>2</v>
      </c>
      <c r="AE7" s="17">
        <f t="shared" ref="AE7:AE70" ca="1" si="12">IF($Y7="","",RANK($Y7,$Y$6:$Y$255,1)/100)</f>
        <v>0.02</v>
      </c>
      <c r="AF7" s="18">
        <f t="shared" ref="AF7:AF70" ca="1" si="13">IF(AD7="","",AD7+AE7)</f>
        <v>2.02</v>
      </c>
      <c r="AG7" s="12">
        <v>13</v>
      </c>
      <c r="AH7" s="19">
        <v>9.34</v>
      </c>
      <c r="AI7" s="178"/>
      <c r="AJ7" s="179"/>
      <c r="AK7" s="179"/>
      <c r="AL7" s="179"/>
      <c r="AM7" s="179"/>
      <c r="AN7" s="179"/>
      <c r="AO7" s="179"/>
      <c r="AP7" s="179"/>
    </row>
    <row r="8" spans="1:42" s="10" customFormat="1" ht="15" customHeight="1" x14ac:dyDescent="0.2">
      <c r="A8" s="10">
        <f t="shared" si="0"/>
        <v>3</v>
      </c>
      <c r="B8" s="173" t="str">
        <f t="shared" ca="1" si="6"/>
        <v xml:space="preserve">Isla Murray </v>
      </c>
      <c r="C8" s="173"/>
      <c r="D8" s="173"/>
      <c r="E8" s="173"/>
      <c r="F8" s="173"/>
      <c r="G8" s="173"/>
      <c r="H8" s="177" t="str">
        <f t="shared" ca="1" si="7"/>
        <v>Weald of Kent Grammar School, Tonbridge, Kent</v>
      </c>
      <c r="I8" s="177"/>
      <c r="J8" s="177"/>
      <c r="K8" s="177"/>
      <c r="L8" s="177"/>
      <c r="M8" s="177"/>
      <c r="N8" s="177"/>
      <c r="O8" s="177"/>
      <c r="P8" s="13">
        <f t="shared" si="1"/>
        <v>6.7129629629629631E-3</v>
      </c>
      <c r="Q8" s="8">
        <f t="shared" si="8"/>
        <v>1</v>
      </c>
      <c r="R8" s="22">
        <v>3</v>
      </c>
      <c r="S8" s="14">
        <f ca="1">IF(LEFT(AG8,1)="G","",IF(LEFT(P8,1)="D","",IF(H8="","",COUNTIF($T$6:T8,T8))))</f>
        <v>1</v>
      </c>
      <c r="T8" s="14" t="str">
        <f t="shared" ca="1" si="2"/>
        <v>Weald of Kent Grammar School, Tonbridge, Kent</v>
      </c>
      <c r="U8" s="15" t="str">
        <f t="shared" ca="1" si="9"/>
        <v>Weald of Kent Grammar School, Tonbridge, Kent1</v>
      </c>
      <c r="V8" s="14">
        <f t="shared" si="3"/>
        <v>3</v>
      </c>
      <c r="W8" s="14">
        <f t="shared" ca="1" si="10"/>
        <v>5</v>
      </c>
      <c r="X8" s="14" t="str">
        <f>IF(Home!J8=0,"",Home!J8)</f>
        <v>Bullers Wood School, Chislehurst, Kent</v>
      </c>
      <c r="Y8" s="16">
        <f t="shared" ca="1" si="4"/>
        <v>11</v>
      </c>
      <c r="Z8" s="16">
        <f t="shared" ca="1" si="4"/>
        <v>17</v>
      </c>
      <c r="AA8" s="16">
        <f t="shared" ca="1" si="4"/>
        <v>18</v>
      </c>
      <c r="AB8" s="16">
        <f t="shared" ca="1" si="4"/>
        <v>28</v>
      </c>
      <c r="AC8" s="16">
        <f t="shared" ca="1" si="5"/>
        <v>74</v>
      </c>
      <c r="AD8" s="14">
        <f t="shared" ca="1" si="11"/>
        <v>5</v>
      </c>
      <c r="AE8" s="17">
        <f ca="1">IF($Y8="","",RANK($Y8,$Y$6:$Y$255,1)/100)</f>
        <v>0.05</v>
      </c>
      <c r="AF8" s="18">
        <f ca="1">IF(AD8="","",AD8+AE8)</f>
        <v>5.05</v>
      </c>
      <c r="AG8" s="12">
        <v>231</v>
      </c>
      <c r="AH8" s="19">
        <v>9.4</v>
      </c>
    </row>
    <row r="9" spans="1:42" s="10" customFormat="1" ht="15" customHeight="1" x14ac:dyDescent="0.2">
      <c r="A9" s="10">
        <f t="shared" si="0"/>
        <v>4</v>
      </c>
      <c r="B9" s="173" t="str">
        <f t="shared" ca="1" si="6"/>
        <v>Isa McLain</v>
      </c>
      <c r="C9" s="173"/>
      <c r="D9" s="173"/>
      <c r="E9" s="173"/>
      <c r="F9" s="173"/>
      <c r="G9" s="173"/>
      <c r="H9" s="177" t="str">
        <f t="shared" ca="1" si="7"/>
        <v>Sevenoaks School, Sevenoaks, Kent</v>
      </c>
      <c r="I9" s="177"/>
      <c r="J9" s="177"/>
      <c r="K9" s="177"/>
      <c r="L9" s="177"/>
      <c r="M9" s="177"/>
      <c r="N9" s="177"/>
      <c r="O9" s="177"/>
      <c r="P9" s="13">
        <f t="shared" si="1"/>
        <v>6.9212962962962961E-3</v>
      </c>
      <c r="Q9" s="8">
        <f t="shared" si="8"/>
        <v>1</v>
      </c>
      <c r="R9" s="22">
        <v>4</v>
      </c>
      <c r="S9" s="14">
        <f ca="1">IF(LEFT(AG9,1)="G","",IF(LEFT(P9,1)="D","",IF(H9="","",COUNTIF($T$6:T9,T9))))</f>
        <v>1</v>
      </c>
      <c r="T9" s="14" t="str">
        <f t="shared" ca="1" si="2"/>
        <v>Sevenoaks School, Sevenoaks, Kent</v>
      </c>
      <c r="U9" s="15" t="str">
        <f t="shared" ca="1" si="9"/>
        <v>Sevenoaks School, Sevenoaks, Kent1</v>
      </c>
      <c r="V9" s="14">
        <f t="shared" si="3"/>
        <v>4</v>
      </c>
      <c r="W9" s="14">
        <f t="shared" ca="1" si="10"/>
        <v>10</v>
      </c>
      <c r="X9" s="14" t="str">
        <f>IF(Home!J9=0,"",Home!J9)</f>
        <v>Chislehurst and Sidcup Grammar School, Sidcup, Kent</v>
      </c>
      <c r="Y9" s="16">
        <f t="shared" ca="1" si="4"/>
        <v>24</v>
      </c>
      <c r="Z9" s="16">
        <f t="shared" ca="1" si="4"/>
        <v>42</v>
      </c>
      <c r="AA9" s="16">
        <f t="shared" ca="1" si="4"/>
        <v>43</v>
      </c>
      <c r="AB9" s="16">
        <f t="shared" ca="1" si="4"/>
        <v>47</v>
      </c>
      <c r="AC9" s="16">
        <f t="shared" ca="1" si="5"/>
        <v>156</v>
      </c>
      <c r="AD9" s="14">
        <f t="shared" ca="1" si="11"/>
        <v>10</v>
      </c>
      <c r="AE9" s="17">
        <f t="shared" ca="1" si="12"/>
        <v>0.08</v>
      </c>
      <c r="AF9" s="18">
        <f t="shared" ca="1" si="13"/>
        <v>10.08</v>
      </c>
      <c r="AG9" s="12">
        <v>147</v>
      </c>
      <c r="AH9" s="19">
        <v>9.58</v>
      </c>
    </row>
    <row r="10" spans="1:42" s="10" customFormat="1" ht="15" customHeight="1" x14ac:dyDescent="0.2">
      <c r="A10" s="10">
        <f t="shared" si="0"/>
        <v>5</v>
      </c>
      <c r="B10" s="173" t="str">
        <f t="shared" ca="1" si="6"/>
        <v xml:space="preserve">Sena Wright </v>
      </c>
      <c r="C10" s="173"/>
      <c r="D10" s="173"/>
      <c r="E10" s="173"/>
      <c r="F10" s="173"/>
      <c r="G10" s="173"/>
      <c r="H10" s="177" t="str">
        <f t="shared" ca="1" si="7"/>
        <v>Weald of Kent Grammar School, Tonbridge, Kent</v>
      </c>
      <c r="I10" s="177"/>
      <c r="J10" s="177"/>
      <c r="K10" s="177"/>
      <c r="L10" s="177"/>
      <c r="M10" s="177"/>
      <c r="N10" s="177"/>
      <c r="O10" s="177"/>
      <c r="P10" s="13">
        <f t="shared" si="1"/>
        <v>6.9444444444444441E-3</v>
      </c>
      <c r="Q10" s="8">
        <f t="shared" si="8"/>
        <v>1</v>
      </c>
      <c r="R10" s="22">
        <v>5</v>
      </c>
      <c r="S10" s="14">
        <f ca="1">IF(LEFT(AG10,1)="G","",IF(LEFT(P10,1)="D","",IF(H10="","",COUNTIF($T$6:T10,T10))))</f>
        <v>2</v>
      </c>
      <c r="T10" s="14" t="str">
        <f t="shared" ca="1" si="2"/>
        <v>Weald of Kent Grammar School, Tonbridge, Kent</v>
      </c>
      <c r="U10" s="15" t="str">
        <f t="shared" ca="1" si="9"/>
        <v>Weald of Kent Grammar School, Tonbridge, Kent2</v>
      </c>
      <c r="V10" s="14">
        <f t="shared" si="3"/>
        <v>5</v>
      </c>
      <c r="W10" s="14">
        <f t="shared" ca="1" si="10"/>
        <v>8</v>
      </c>
      <c r="X10" s="14" t="str">
        <f>IF(Home!J10=0,"",Home!J10)</f>
        <v>Cranbrook School, Cranbrook, Kent</v>
      </c>
      <c r="Y10" s="16">
        <f t="shared" ca="1" si="4"/>
        <v>25</v>
      </c>
      <c r="Z10" s="16">
        <f t="shared" ca="1" si="4"/>
        <v>32</v>
      </c>
      <c r="AA10" s="16">
        <f t="shared" ca="1" si="4"/>
        <v>44</v>
      </c>
      <c r="AB10" s="16">
        <f t="shared" ca="1" si="4"/>
        <v>49</v>
      </c>
      <c r="AC10" s="16">
        <f t="shared" ca="1" si="5"/>
        <v>150</v>
      </c>
      <c r="AD10" s="14">
        <f t="shared" ca="1" si="11"/>
        <v>8</v>
      </c>
      <c r="AE10" s="17">
        <f t="shared" ca="1" si="12"/>
        <v>0.09</v>
      </c>
      <c r="AF10" s="18">
        <f t="shared" ca="1" si="13"/>
        <v>8.09</v>
      </c>
      <c r="AG10" s="12">
        <v>230</v>
      </c>
      <c r="AH10" s="19">
        <v>10</v>
      </c>
    </row>
    <row r="11" spans="1:42" s="10" customFormat="1" ht="15" customHeight="1" x14ac:dyDescent="0.2">
      <c r="A11" s="10">
        <f t="shared" si="0"/>
        <v>6</v>
      </c>
      <c r="B11" s="173" t="str">
        <f t="shared" ca="1" si="6"/>
        <v xml:space="preserve">Holly Calvert </v>
      </c>
      <c r="C11" s="173"/>
      <c r="D11" s="173"/>
      <c r="E11" s="173"/>
      <c r="F11" s="173"/>
      <c r="G11" s="173"/>
      <c r="H11" s="177" t="str">
        <f ca="1">IFERROR(VLOOKUP(AG11,INDIRECT($U$1),3,0),"")</f>
        <v>Weald of Kent Grammar School, Tonbridge, Kent</v>
      </c>
      <c r="I11" s="177"/>
      <c r="J11" s="177"/>
      <c r="K11" s="177"/>
      <c r="L11" s="177"/>
      <c r="M11" s="177"/>
      <c r="N11" s="177"/>
      <c r="O11" s="177"/>
      <c r="P11" s="13">
        <f t="shared" si="1"/>
        <v>7.0486111111111114E-3</v>
      </c>
      <c r="Q11" s="8">
        <f t="shared" si="8"/>
        <v>1</v>
      </c>
      <c r="R11" s="22">
        <v>6</v>
      </c>
      <c r="S11" s="14">
        <f ca="1">IF(LEFT(AG11,1)="G","",IF(LEFT(P11,1)="D","",IF(H11="","",COUNTIF($T$6:T11,T11))))</f>
        <v>3</v>
      </c>
      <c r="T11" s="14" t="str">
        <f t="shared" ca="1" si="2"/>
        <v>Weald of Kent Grammar School, Tonbridge, Kent</v>
      </c>
      <c r="U11" s="15" t="str">
        <f t="shared" ca="1" si="9"/>
        <v>Weald of Kent Grammar School, Tonbridge, Kent3</v>
      </c>
      <c r="V11" s="14">
        <f t="shared" si="3"/>
        <v>6</v>
      </c>
      <c r="W11" s="14">
        <f t="shared" ca="1" si="10"/>
        <v>7</v>
      </c>
      <c r="X11" s="14" t="str">
        <f>IF(Home!J11=0,"",Home!J11)</f>
        <v>Darrick Wood School, Orpington, Kent</v>
      </c>
      <c r="Y11" s="16">
        <f t="shared" ca="1" si="4"/>
        <v>30</v>
      </c>
      <c r="Z11" s="16">
        <f t="shared" ca="1" si="4"/>
        <v>35</v>
      </c>
      <c r="AA11" s="16">
        <f t="shared" ca="1" si="4"/>
        <v>39</v>
      </c>
      <c r="AB11" s="16">
        <f t="shared" ca="1" si="4"/>
        <v>41</v>
      </c>
      <c r="AC11" s="16">
        <f t="shared" ca="1" si="5"/>
        <v>145</v>
      </c>
      <c r="AD11" s="14">
        <f t="shared" ca="1" si="11"/>
        <v>7</v>
      </c>
      <c r="AE11" s="17">
        <f t="shared" ca="1" si="12"/>
        <v>0.1</v>
      </c>
      <c r="AF11" s="18">
        <f t="shared" ca="1" si="13"/>
        <v>7.1</v>
      </c>
      <c r="AG11" s="12">
        <v>229</v>
      </c>
      <c r="AH11" s="19">
        <v>10.09</v>
      </c>
    </row>
    <row r="12" spans="1:42" s="10" customFormat="1" ht="15" customHeight="1" x14ac:dyDescent="0.2">
      <c r="A12" s="10">
        <f t="shared" si="0"/>
        <v>7</v>
      </c>
      <c r="B12" s="173" t="str">
        <f t="shared" ca="1" si="6"/>
        <v>Rowan Pearson</v>
      </c>
      <c r="C12" s="173"/>
      <c r="D12" s="173"/>
      <c r="E12" s="173"/>
      <c r="F12" s="173"/>
      <c r="G12" s="173"/>
      <c r="H12" s="177" t="str">
        <f t="shared" ca="1" si="7"/>
        <v>Bromley High School, Bromley, Kent</v>
      </c>
      <c r="I12" s="177"/>
      <c r="J12" s="177"/>
      <c r="K12" s="177"/>
      <c r="L12" s="177"/>
      <c r="M12" s="177"/>
      <c r="N12" s="177"/>
      <c r="O12" s="177"/>
      <c r="P12" s="13">
        <f t="shared" si="1"/>
        <v>7.0717592592592594E-3</v>
      </c>
      <c r="Q12" s="8">
        <f t="shared" si="8"/>
        <v>1</v>
      </c>
      <c r="R12" s="22">
        <v>7</v>
      </c>
      <c r="S12" s="14">
        <f ca="1">IF(LEFT(AG12,1)="G","",IF(LEFT(P12,1)="D","",IF(H12="","",COUNTIF($T$6:T12,T12))))</f>
        <v>2</v>
      </c>
      <c r="T12" s="14" t="str">
        <f t="shared" ca="1" si="2"/>
        <v>Bromley High School, Bromley, Kent</v>
      </c>
      <c r="U12" s="15" t="str">
        <f t="shared" ca="1" si="9"/>
        <v>Bromley High School, Bromley, Kent2</v>
      </c>
      <c r="V12" s="14">
        <f t="shared" si="3"/>
        <v>7</v>
      </c>
      <c r="W12" s="14" t="str">
        <f t="shared" ca="1" si="10"/>
        <v/>
      </c>
      <c r="X12" s="14" t="str">
        <f>IF(Home!J12=0,"",Home!J12)</f>
        <v>Dartford Grammar School, Dartford, Kent</v>
      </c>
      <c r="Y12" s="16" t="str">
        <f t="shared" ca="1" si="4"/>
        <v/>
      </c>
      <c r="Z12" s="16" t="str">
        <f t="shared" ca="1" si="4"/>
        <v/>
      </c>
      <c r="AA12" s="16" t="str">
        <f t="shared" ca="1" si="4"/>
        <v/>
      </c>
      <c r="AB12" s="16" t="str">
        <f t="shared" ca="1" si="4"/>
        <v/>
      </c>
      <c r="AC12" s="16" t="str">
        <f t="shared" ca="1" si="5"/>
        <v/>
      </c>
      <c r="AD12" s="14" t="str">
        <f t="shared" ca="1" si="11"/>
        <v/>
      </c>
      <c r="AE12" s="17" t="str">
        <f t="shared" ca="1" si="12"/>
        <v/>
      </c>
      <c r="AF12" s="18" t="str">
        <f t="shared" ca="1" si="13"/>
        <v/>
      </c>
      <c r="AG12" s="12">
        <v>16</v>
      </c>
      <c r="AH12" s="19">
        <v>10.11</v>
      </c>
    </row>
    <row r="13" spans="1:42" s="10" customFormat="1" ht="15" customHeight="1" x14ac:dyDescent="0.2">
      <c r="A13" s="10">
        <f t="shared" si="0"/>
        <v>8</v>
      </c>
      <c r="B13" s="173" t="str">
        <f t="shared" ca="1" si="6"/>
        <v>Bea Foster</v>
      </c>
      <c r="C13" s="173"/>
      <c r="D13" s="173"/>
      <c r="E13" s="173"/>
      <c r="F13" s="173"/>
      <c r="G13" s="173"/>
      <c r="H13" s="177" t="str">
        <f t="shared" ca="1" si="7"/>
        <v>Kent College Pembury, Pembury, Kent</v>
      </c>
      <c r="I13" s="177"/>
      <c r="J13" s="177"/>
      <c r="K13" s="177"/>
      <c r="L13" s="177"/>
      <c r="M13" s="177"/>
      <c r="N13" s="177"/>
      <c r="O13" s="177"/>
      <c r="P13" s="13">
        <f t="shared" si="1"/>
        <v>7.0949074074074091E-3</v>
      </c>
      <c r="Q13" s="8">
        <f t="shared" si="8"/>
        <v>1</v>
      </c>
      <c r="R13" s="22">
        <v>8</v>
      </c>
      <c r="S13" s="14">
        <f ca="1">IF(LEFT(AG13,1)="G","",IF(LEFT(P13,1)="D","",IF(H13="","",COUNTIF($T$6:T13,T13))))</f>
        <v>2</v>
      </c>
      <c r="T13" s="14" t="str">
        <f t="shared" ca="1" si="2"/>
        <v>Kent College Pembury, Pembury, Kent</v>
      </c>
      <c r="U13" s="15" t="str">
        <f t="shared" ca="1" si="9"/>
        <v>Kent College Pembury, Pembury, Kent2</v>
      </c>
      <c r="V13" s="14">
        <f t="shared" si="3"/>
        <v>8</v>
      </c>
      <c r="W13" s="14" t="str">
        <f t="shared" ca="1" si="10"/>
        <v/>
      </c>
      <c r="X13" s="14" t="str">
        <f>IF(Home!J13=0,"",Home!J13)</f>
        <v>Dover Grammar School for Boys, Dover, Kent</v>
      </c>
      <c r="Y13" s="16" t="str">
        <f t="shared" ca="1" si="4"/>
        <v/>
      </c>
      <c r="Z13" s="16" t="str">
        <f t="shared" ca="1" si="4"/>
        <v/>
      </c>
      <c r="AA13" s="16" t="str">
        <f t="shared" ca="1" si="4"/>
        <v/>
      </c>
      <c r="AB13" s="16" t="str">
        <f t="shared" ca="1" si="4"/>
        <v/>
      </c>
      <c r="AC13" s="16" t="str">
        <f t="shared" ca="1" si="5"/>
        <v/>
      </c>
      <c r="AD13" s="14" t="str">
        <f t="shared" ca="1" si="11"/>
        <v/>
      </c>
      <c r="AE13" s="17" t="str">
        <f t="shared" ca="1" si="12"/>
        <v/>
      </c>
      <c r="AF13" s="18" t="str">
        <f t="shared" ca="1" si="13"/>
        <v/>
      </c>
      <c r="AG13" s="12">
        <v>110</v>
      </c>
      <c r="AH13" s="19">
        <v>10.130000000000001</v>
      </c>
    </row>
    <row r="14" spans="1:42" s="10" customFormat="1" ht="15" customHeight="1" x14ac:dyDescent="0.2">
      <c r="A14" s="10">
        <f t="shared" si="0"/>
        <v>9</v>
      </c>
      <c r="B14" s="173" t="str">
        <f t="shared" ca="1" si="6"/>
        <v xml:space="preserve">Saskia Taylor </v>
      </c>
      <c r="C14" s="173"/>
      <c r="D14" s="173"/>
      <c r="E14" s="173"/>
      <c r="F14" s="173"/>
      <c r="G14" s="173"/>
      <c r="H14" s="177" t="str">
        <f t="shared" ca="1" si="7"/>
        <v>Sevenoaks School, Sevenoaks, Kent</v>
      </c>
      <c r="I14" s="177"/>
      <c r="J14" s="177"/>
      <c r="K14" s="177"/>
      <c r="L14" s="177"/>
      <c r="M14" s="177"/>
      <c r="N14" s="177"/>
      <c r="O14" s="177"/>
      <c r="P14" s="13">
        <f t="shared" si="1"/>
        <v>7.1412037037037034E-3</v>
      </c>
      <c r="Q14" s="8">
        <f t="shared" si="8"/>
        <v>1</v>
      </c>
      <c r="R14" s="22">
        <v>9</v>
      </c>
      <c r="S14" s="14">
        <f ca="1">IF(LEFT(AG14,1)="G","",IF(LEFT(P14,1)="D","",IF(H14="","",COUNTIF($T$6:T14,T14))))</f>
        <v>2</v>
      </c>
      <c r="T14" s="14" t="str">
        <f t="shared" ca="1" si="2"/>
        <v>Sevenoaks School, Sevenoaks, Kent</v>
      </c>
      <c r="U14" s="15" t="str">
        <f t="shared" ca="1" si="9"/>
        <v>Sevenoaks School, Sevenoaks, Kent2</v>
      </c>
      <c r="V14" s="14">
        <f t="shared" si="3"/>
        <v>9</v>
      </c>
      <c r="W14" s="14">
        <f t="shared" ca="1" si="10"/>
        <v>11</v>
      </c>
      <c r="X14" s="14" t="str">
        <f>IF(Home!J14=0,"",Home!J14)</f>
        <v>Kent College (Canterbury), Canterbury, Kent</v>
      </c>
      <c r="Y14" s="16">
        <f t="shared" ca="1" si="4"/>
        <v>40</v>
      </c>
      <c r="Z14" s="16">
        <f t="shared" ca="1" si="4"/>
        <v>46</v>
      </c>
      <c r="AA14" s="16">
        <f t="shared" ca="1" si="4"/>
        <v>57</v>
      </c>
      <c r="AB14" s="16">
        <f t="shared" ca="1" si="4"/>
        <v>58</v>
      </c>
      <c r="AC14" s="16">
        <f t="shared" ca="1" si="5"/>
        <v>201</v>
      </c>
      <c r="AD14" s="14">
        <f t="shared" ca="1" si="11"/>
        <v>11</v>
      </c>
      <c r="AE14" s="17">
        <f t="shared" ca="1" si="12"/>
        <v>0.11</v>
      </c>
      <c r="AF14" s="18">
        <f t="shared" ca="1" si="13"/>
        <v>11.11</v>
      </c>
      <c r="AG14" s="12">
        <v>146</v>
      </c>
      <c r="AH14" s="19">
        <v>10.17</v>
      </c>
    </row>
    <row r="15" spans="1:42" s="10" customFormat="1" ht="15" customHeight="1" x14ac:dyDescent="0.2">
      <c r="A15" s="10">
        <f t="shared" si="0"/>
        <v>10</v>
      </c>
      <c r="B15" s="173" t="str">
        <f t="shared" ca="1" si="6"/>
        <v>Erin Tuffield</v>
      </c>
      <c r="C15" s="173"/>
      <c r="D15" s="173"/>
      <c r="E15" s="173"/>
      <c r="F15" s="173"/>
      <c r="G15" s="173"/>
      <c r="H15" s="177" t="str">
        <f t="shared" ca="1" si="7"/>
        <v>Kent College Pembury, Pembury, Kent</v>
      </c>
      <c r="I15" s="177"/>
      <c r="J15" s="177"/>
      <c r="K15" s="177"/>
      <c r="L15" s="177"/>
      <c r="M15" s="177"/>
      <c r="N15" s="177"/>
      <c r="O15" s="177"/>
      <c r="P15" s="13">
        <f t="shared" si="1"/>
        <v>7.1643518518518514E-3</v>
      </c>
      <c r="Q15" s="8">
        <f t="shared" si="8"/>
        <v>1</v>
      </c>
      <c r="R15" s="22">
        <v>10</v>
      </c>
      <c r="S15" s="14">
        <f ca="1">IF(LEFT(AG15,1)="G","",IF(LEFT(P15,1)="D","",IF(H15="","",COUNTIF($T$6:T15,T15))))</f>
        <v>3</v>
      </c>
      <c r="T15" s="14" t="str">
        <f t="shared" ca="1" si="2"/>
        <v>Kent College Pembury, Pembury, Kent</v>
      </c>
      <c r="U15" s="15" t="str">
        <f t="shared" ca="1" si="9"/>
        <v>Kent College Pembury, Pembury, Kent3</v>
      </c>
      <c r="V15" s="14">
        <f t="shared" si="3"/>
        <v>10</v>
      </c>
      <c r="W15" s="14">
        <f t="shared" ca="1" si="10"/>
        <v>1</v>
      </c>
      <c r="X15" s="14" t="str">
        <f>IF(Home!J15=0,"",Home!J15)</f>
        <v>Kent College Pembury, Pembury, Kent</v>
      </c>
      <c r="Y15" s="16">
        <f t="shared" ca="1" si="4"/>
        <v>1</v>
      </c>
      <c r="Z15" s="16">
        <f t="shared" ca="1" si="4"/>
        <v>8</v>
      </c>
      <c r="AA15" s="16">
        <f t="shared" ca="1" si="4"/>
        <v>10</v>
      </c>
      <c r="AB15" s="16">
        <f t="shared" ca="1" si="4"/>
        <v>12</v>
      </c>
      <c r="AC15" s="16">
        <f t="shared" ca="1" si="5"/>
        <v>31</v>
      </c>
      <c r="AD15" s="14">
        <f t="shared" ca="1" si="11"/>
        <v>1</v>
      </c>
      <c r="AE15" s="17">
        <f t="shared" ca="1" si="12"/>
        <v>0.01</v>
      </c>
      <c r="AF15" s="18">
        <f t="shared" ca="1" si="13"/>
        <v>1.01</v>
      </c>
      <c r="AG15" s="12">
        <v>112</v>
      </c>
      <c r="AH15" s="19">
        <v>10.19</v>
      </c>
    </row>
    <row r="16" spans="1:42" s="10" customFormat="1" ht="15" customHeight="1" x14ac:dyDescent="0.2">
      <c r="A16" s="10">
        <f t="shared" si="0"/>
        <v>11</v>
      </c>
      <c r="B16" s="173" t="str">
        <f t="shared" ca="1" si="6"/>
        <v>Amelie Ramdeen</v>
      </c>
      <c r="C16" s="173"/>
      <c r="D16" s="173"/>
      <c r="E16" s="173"/>
      <c r="F16" s="173"/>
      <c r="G16" s="173"/>
      <c r="H16" s="177" t="str">
        <f t="shared" ca="1" si="7"/>
        <v>Bullers Wood School, Chislehurst, Kent</v>
      </c>
      <c r="I16" s="177"/>
      <c r="J16" s="177"/>
      <c r="K16" s="177"/>
      <c r="L16" s="177"/>
      <c r="M16" s="177"/>
      <c r="N16" s="177"/>
      <c r="O16" s="177"/>
      <c r="P16" s="13">
        <f t="shared" si="1"/>
        <v>7.175925925925925E-3</v>
      </c>
      <c r="Q16" s="8">
        <f t="shared" si="8"/>
        <v>1</v>
      </c>
      <c r="R16" s="22">
        <v>11</v>
      </c>
      <c r="S16" s="14">
        <f ca="1">IF(LEFT(AG16,1)="G","",IF(LEFT(P16,1)="D","",IF(H16="","",COUNTIF($T$6:T16,T16))))</f>
        <v>1</v>
      </c>
      <c r="T16" s="14" t="str">
        <f t="shared" ca="1" si="2"/>
        <v>Bullers Wood School, Chislehurst, Kent</v>
      </c>
      <c r="U16" s="15" t="str">
        <f t="shared" ca="1" si="9"/>
        <v>Bullers Wood School, Chislehurst, Kent1</v>
      </c>
      <c r="V16" s="14">
        <f t="shared" si="3"/>
        <v>11</v>
      </c>
      <c r="W16" s="14" t="str">
        <f t="shared" ca="1" si="10"/>
        <v/>
      </c>
      <c r="X16" s="14" t="str">
        <f>IF(Home!J16=0,"",Home!J16)</f>
        <v>Langley Park School for Boys, Beckenham, Kent</v>
      </c>
      <c r="Y16" s="16" t="str">
        <f t="shared" ca="1" si="4"/>
        <v/>
      </c>
      <c r="Z16" s="16" t="str">
        <f t="shared" ca="1" si="4"/>
        <v/>
      </c>
      <c r="AA16" s="16" t="str">
        <f t="shared" ca="1" si="4"/>
        <v/>
      </c>
      <c r="AB16" s="16" t="str">
        <f t="shared" ca="1" si="4"/>
        <v/>
      </c>
      <c r="AC16" s="16" t="str">
        <f t="shared" ca="1" si="5"/>
        <v/>
      </c>
      <c r="AD16" s="14" t="str">
        <f t="shared" ca="1" si="11"/>
        <v/>
      </c>
      <c r="AE16" s="17" t="str">
        <f t="shared" ca="1" si="12"/>
        <v/>
      </c>
      <c r="AF16" s="18" t="str">
        <f t="shared" ca="1" si="13"/>
        <v/>
      </c>
      <c r="AG16" s="12">
        <v>25</v>
      </c>
      <c r="AH16" s="19">
        <v>10.199999999999999</v>
      </c>
    </row>
    <row r="17" spans="1:34" s="10" customFormat="1" ht="15" customHeight="1" x14ac:dyDescent="0.2">
      <c r="A17" s="10">
        <f t="shared" si="0"/>
        <v>12</v>
      </c>
      <c r="B17" s="173" t="str">
        <f t="shared" ca="1" si="6"/>
        <v>Jess Evans</v>
      </c>
      <c r="C17" s="173"/>
      <c r="D17" s="173"/>
      <c r="E17" s="173"/>
      <c r="F17" s="173"/>
      <c r="G17" s="173"/>
      <c r="H17" s="177" t="str">
        <f t="shared" ca="1" si="7"/>
        <v>Kent College Pembury, Pembury, Kent</v>
      </c>
      <c r="I17" s="177"/>
      <c r="J17" s="177"/>
      <c r="K17" s="177"/>
      <c r="L17" s="177"/>
      <c r="M17" s="177"/>
      <c r="N17" s="177"/>
      <c r="O17" s="177"/>
      <c r="P17" s="13">
        <f t="shared" si="1"/>
        <v>7.175925925925925E-3</v>
      </c>
      <c r="Q17" s="8">
        <f t="shared" si="8"/>
        <v>1</v>
      </c>
      <c r="R17" s="22">
        <v>12</v>
      </c>
      <c r="S17" s="14">
        <f ca="1">IF(LEFT(AG17,1)="G","",IF(LEFT(P17,1)="D","",IF(H17="","",COUNTIF($T$6:T17,T17))))</f>
        <v>4</v>
      </c>
      <c r="T17" s="14" t="str">
        <f t="shared" ca="1" si="2"/>
        <v>Kent College Pembury, Pembury, Kent</v>
      </c>
      <c r="U17" s="15" t="str">
        <f t="shared" ca="1" si="9"/>
        <v>Kent College Pembury, Pembury, Kent4</v>
      </c>
      <c r="V17" s="14">
        <f t="shared" si="3"/>
        <v>12</v>
      </c>
      <c r="W17" s="14" t="str">
        <f t="shared" ca="1" si="10"/>
        <v/>
      </c>
      <c r="X17" s="14" t="str">
        <f>IF(Home!J17=0,"",Home!J17)</f>
        <v>Maidstone Grammar School, Maidstone, Kent</v>
      </c>
      <c r="Y17" s="16" t="str">
        <f t="shared" ca="1" si="4"/>
        <v/>
      </c>
      <c r="Z17" s="16" t="str">
        <f t="shared" ca="1" si="4"/>
        <v/>
      </c>
      <c r="AA17" s="16" t="str">
        <f t="shared" ca="1" si="4"/>
        <v/>
      </c>
      <c r="AB17" s="16" t="str">
        <f t="shared" ca="1" si="4"/>
        <v/>
      </c>
      <c r="AC17" s="16" t="str">
        <f t="shared" ca="1" si="5"/>
        <v/>
      </c>
      <c r="AD17" s="14" t="str">
        <f t="shared" ca="1" si="11"/>
        <v/>
      </c>
      <c r="AE17" s="17" t="str">
        <f t="shared" ca="1" si="12"/>
        <v/>
      </c>
      <c r="AF17" s="18" t="str">
        <f t="shared" ca="1" si="13"/>
        <v/>
      </c>
      <c r="AG17" s="12">
        <v>114</v>
      </c>
      <c r="AH17" s="19">
        <v>10.199999999999999</v>
      </c>
    </row>
    <row r="18" spans="1:34" s="10" customFormat="1" ht="15" customHeight="1" x14ac:dyDescent="0.2">
      <c r="A18" s="10">
        <f t="shared" si="0"/>
        <v>13</v>
      </c>
      <c r="B18" s="173" t="str">
        <f t="shared" ca="1" si="6"/>
        <v>Elodie Parton</v>
      </c>
      <c r="C18" s="173"/>
      <c r="D18" s="173"/>
      <c r="E18" s="173"/>
      <c r="F18" s="173"/>
      <c r="G18" s="173"/>
      <c r="H18" s="177" t="str">
        <f t="shared" ca="1" si="7"/>
        <v>Kent College Pembury, Pembury, Kent</v>
      </c>
      <c r="I18" s="177"/>
      <c r="J18" s="177"/>
      <c r="K18" s="177"/>
      <c r="L18" s="177"/>
      <c r="M18" s="177"/>
      <c r="N18" s="177"/>
      <c r="O18" s="177"/>
      <c r="P18" s="13">
        <f t="shared" si="1"/>
        <v>7.1875000000000012E-3</v>
      </c>
      <c r="Q18" s="8">
        <f t="shared" si="8"/>
        <v>1</v>
      </c>
      <c r="R18" s="22">
        <v>13</v>
      </c>
      <c r="S18" s="14">
        <f ca="1">IF(LEFT(AG18,1)="G","",IF(LEFT(P18,1)="D","",IF(H18="","",COUNTIF($T$6:T18,T18))))</f>
        <v>5</v>
      </c>
      <c r="T18" s="14" t="str">
        <f t="shared" ca="1" si="2"/>
        <v>Kent College Pembury, Pembury, Kent</v>
      </c>
      <c r="U18" s="15" t="str">
        <f t="shared" ca="1" si="9"/>
        <v>Kent College Pembury, Pembury, Kent5</v>
      </c>
      <c r="V18" s="14">
        <f t="shared" si="3"/>
        <v>13</v>
      </c>
      <c r="W18" s="14">
        <f t="shared" ca="1" si="10"/>
        <v>3</v>
      </c>
      <c r="X18" s="14" t="str">
        <f>IF(Home!J18=0,"",Home!J18)</f>
        <v>Sevenoaks School, Sevenoaks, Kent</v>
      </c>
      <c r="Y18" s="16">
        <f t="shared" ca="1" si="4"/>
        <v>4</v>
      </c>
      <c r="Z18" s="16">
        <f t="shared" ca="1" si="4"/>
        <v>9</v>
      </c>
      <c r="AA18" s="16">
        <f t="shared" ca="1" si="4"/>
        <v>15</v>
      </c>
      <c r="AB18" s="16">
        <f t="shared" ca="1" si="4"/>
        <v>20</v>
      </c>
      <c r="AC18" s="16">
        <f t="shared" ca="1" si="5"/>
        <v>48</v>
      </c>
      <c r="AD18" s="14">
        <f t="shared" ca="1" si="11"/>
        <v>3</v>
      </c>
      <c r="AE18" s="17">
        <f t="shared" ca="1" si="12"/>
        <v>0.04</v>
      </c>
      <c r="AF18" s="18">
        <f t="shared" ca="1" si="13"/>
        <v>3.04</v>
      </c>
      <c r="AG18" s="12">
        <v>109</v>
      </c>
      <c r="AH18" s="19">
        <v>10.210000000000001</v>
      </c>
    </row>
    <row r="19" spans="1:34" s="10" customFormat="1" ht="15" customHeight="1" x14ac:dyDescent="0.2">
      <c r="A19" s="10">
        <f t="shared" si="0"/>
        <v>14</v>
      </c>
      <c r="B19" s="173" t="str">
        <f t="shared" ca="1" si="6"/>
        <v>Freya Person</v>
      </c>
      <c r="C19" s="173"/>
      <c r="D19" s="173"/>
      <c r="E19" s="173"/>
      <c r="F19" s="173"/>
      <c r="G19" s="173"/>
      <c r="H19" s="177" t="str">
        <f t="shared" ca="1" si="7"/>
        <v>Bromley High School, Bromley, Kent</v>
      </c>
      <c r="I19" s="177"/>
      <c r="J19" s="177"/>
      <c r="K19" s="177"/>
      <c r="L19" s="177"/>
      <c r="M19" s="177"/>
      <c r="N19" s="177"/>
      <c r="O19" s="177"/>
      <c r="P19" s="13">
        <f t="shared" si="1"/>
        <v>1.4155092592592592E-2</v>
      </c>
      <c r="Q19" s="8">
        <f t="shared" si="8"/>
        <v>1</v>
      </c>
      <c r="R19" s="22">
        <v>14</v>
      </c>
      <c r="S19" s="14">
        <f ca="1">IF(LEFT(AG19,1)="G","",IF(LEFT(P19,1)="D","",IF(H19="","",COUNTIF($T$6:T19,T19))))</f>
        <v>3</v>
      </c>
      <c r="T19" s="14" t="str">
        <f t="shared" ca="1" si="2"/>
        <v>Bromley High School, Bromley, Kent</v>
      </c>
      <c r="U19" s="15" t="str">
        <f t="shared" ca="1" si="9"/>
        <v>Bromley High School, Bromley, Kent3</v>
      </c>
      <c r="V19" s="14">
        <f t="shared" si="3"/>
        <v>14</v>
      </c>
      <c r="W19" s="14" t="str">
        <f t="shared" ca="1" si="10"/>
        <v/>
      </c>
      <c r="X19" s="14" t="str">
        <f>IF(Home!J19=0,"",Home!J19)</f>
        <v>The Judd School, Tonbridge, Kent</v>
      </c>
      <c r="Y19" s="16" t="str">
        <f t="shared" ca="1" si="4"/>
        <v/>
      </c>
      <c r="Z19" s="16" t="str">
        <f t="shared" ca="1" si="4"/>
        <v/>
      </c>
      <c r="AA19" s="16" t="str">
        <f t="shared" ca="1" si="4"/>
        <v/>
      </c>
      <c r="AB19" s="16" t="str">
        <f t="shared" ca="1" si="4"/>
        <v/>
      </c>
      <c r="AC19" s="16" t="str">
        <f t="shared" ca="1" si="5"/>
        <v/>
      </c>
      <c r="AD19" s="14" t="str">
        <f t="shared" ca="1" si="11"/>
        <v/>
      </c>
      <c r="AE19" s="17" t="str">
        <f t="shared" ca="1" si="12"/>
        <v/>
      </c>
      <c r="AF19" s="18" t="str">
        <f t="shared" ca="1" si="13"/>
        <v/>
      </c>
      <c r="AG19" s="12">
        <v>14</v>
      </c>
      <c r="AH19" s="19">
        <v>20.23</v>
      </c>
    </row>
    <row r="20" spans="1:34" s="10" customFormat="1" ht="15" customHeight="1" x14ac:dyDescent="0.2">
      <c r="A20" s="10">
        <f t="shared" si="0"/>
        <v>15</v>
      </c>
      <c r="B20" s="173" t="str">
        <f t="shared" ca="1" si="6"/>
        <v xml:space="preserve">Hana Maeda </v>
      </c>
      <c r="C20" s="173"/>
      <c r="D20" s="173"/>
      <c r="E20" s="173"/>
      <c r="F20" s="173"/>
      <c r="G20" s="173"/>
      <c r="H20" s="177" t="str">
        <f t="shared" ca="1" si="7"/>
        <v>Sevenoaks School, Sevenoaks, Kent</v>
      </c>
      <c r="I20" s="177"/>
      <c r="J20" s="177"/>
      <c r="K20" s="177"/>
      <c r="L20" s="177"/>
      <c r="M20" s="177"/>
      <c r="N20" s="177"/>
      <c r="O20" s="177"/>
      <c r="P20" s="13">
        <f t="shared" si="1"/>
        <v>1.4166666666666664E-2</v>
      </c>
      <c r="Q20" s="8">
        <f t="shared" si="8"/>
        <v>1</v>
      </c>
      <c r="R20" s="22">
        <v>15</v>
      </c>
      <c r="S20" s="14">
        <f ca="1">IF(LEFT(AG20,1)="G","",IF(LEFT(P20,1)="D","",IF(H20="","",COUNTIF($T$6:T20,T20))))</f>
        <v>3</v>
      </c>
      <c r="T20" s="14" t="str">
        <f t="shared" ca="1" si="2"/>
        <v>Sevenoaks School, Sevenoaks, Kent</v>
      </c>
      <c r="U20" s="15" t="str">
        <f t="shared" ca="1" si="9"/>
        <v>Sevenoaks School, Sevenoaks, Kent3</v>
      </c>
      <c r="V20" s="14">
        <f t="shared" si="3"/>
        <v>15</v>
      </c>
      <c r="W20" s="14" t="str">
        <f t="shared" ca="1" si="10"/>
        <v/>
      </c>
      <c r="X20" s="14" t="str">
        <f>IF(Home!J20=0,"",Home!J20)</f>
        <v>The New Beacon School, Sevenoaks, Kent</v>
      </c>
      <c r="Y20" s="16" t="str">
        <f t="shared" ca="1" si="4"/>
        <v/>
      </c>
      <c r="Z20" s="16" t="str">
        <f t="shared" ca="1" si="4"/>
        <v/>
      </c>
      <c r="AA20" s="16" t="str">
        <f t="shared" ca="1" si="4"/>
        <v/>
      </c>
      <c r="AB20" s="16" t="str">
        <f t="shared" ca="1" si="4"/>
        <v/>
      </c>
      <c r="AC20" s="16" t="str">
        <f t="shared" ca="1" si="5"/>
        <v/>
      </c>
      <c r="AD20" s="14" t="str">
        <f t="shared" ca="1" si="11"/>
        <v/>
      </c>
      <c r="AE20" s="17" t="str">
        <f t="shared" ca="1" si="12"/>
        <v/>
      </c>
      <c r="AF20" s="18" t="str">
        <f t="shared" ca="1" si="13"/>
        <v/>
      </c>
      <c r="AG20" s="12">
        <v>148</v>
      </c>
      <c r="AH20" s="19">
        <v>20.239999999999998</v>
      </c>
    </row>
    <row r="21" spans="1:34" s="10" customFormat="1" ht="15" customHeight="1" x14ac:dyDescent="0.2">
      <c r="A21" s="10">
        <f t="shared" si="0"/>
        <v>16</v>
      </c>
      <c r="B21" s="173" t="str">
        <f t="shared" ca="1" si="6"/>
        <v>Sophie Anderson</v>
      </c>
      <c r="C21" s="173"/>
      <c r="D21" s="173"/>
      <c r="E21" s="173"/>
      <c r="F21" s="173"/>
      <c r="G21" s="173"/>
      <c r="H21" s="177" t="str">
        <f t="shared" ca="1" si="7"/>
        <v>Walthamstow Hall, Sevenoaks, Kent</v>
      </c>
      <c r="I21" s="177"/>
      <c r="J21" s="177"/>
      <c r="K21" s="177"/>
      <c r="L21" s="177"/>
      <c r="M21" s="177"/>
      <c r="N21" s="177"/>
      <c r="O21" s="177"/>
      <c r="P21" s="13">
        <f t="shared" si="1"/>
        <v>7.2337962962962963E-3</v>
      </c>
      <c r="Q21" s="8">
        <f t="shared" si="8"/>
        <v>1</v>
      </c>
      <c r="R21" s="22">
        <v>16</v>
      </c>
      <c r="S21" s="14">
        <f ca="1">IF(LEFT(AG21,1)="G","",IF(LEFT(P21,1)="D","",IF(H21="","",COUNTIF($T$6:T21,T21))))</f>
        <v>1</v>
      </c>
      <c r="T21" s="14" t="str">
        <f t="shared" ca="1" si="2"/>
        <v>Walthamstow Hall, Sevenoaks, Kent</v>
      </c>
      <c r="U21" s="15" t="str">
        <f t="shared" ca="1" si="9"/>
        <v>Walthamstow Hall, Sevenoaks, Kent1</v>
      </c>
      <c r="V21" s="14">
        <f t="shared" si="3"/>
        <v>16</v>
      </c>
      <c r="W21" s="14" t="str">
        <f t="shared" ca="1" si="10"/>
        <v/>
      </c>
      <c r="X21" s="14" t="str">
        <f>IF(Home!J21=0,"",Home!J21)</f>
        <v>The Skinners' School, Tunbridge Wells, Kent</v>
      </c>
      <c r="Y21" s="16" t="str">
        <f t="shared" ca="1" si="4"/>
        <v/>
      </c>
      <c r="Z21" s="16" t="str">
        <f t="shared" ca="1" si="4"/>
        <v/>
      </c>
      <c r="AA21" s="16" t="str">
        <f t="shared" ca="1" si="4"/>
        <v/>
      </c>
      <c r="AB21" s="16" t="str">
        <f t="shared" ca="1" si="4"/>
        <v/>
      </c>
      <c r="AC21" s="16" t="str">
        <f t="shared" ca="1" si="5"/>
        <v/>
      </c>
      <c r="AD21" s="14" t="str">
        <f t="shared" ca="1" si="11"/>
        <v/>
      </c>
      <c r="AE21" s="17" t="str">
        <f t="shared" ca="1" si="12"/>
        <v/>
      </c>
      <c r="AF21" s="18" t="str">
        <f t="shared" ca="1" si="13"/>
        <v/>
      </c>
      <c r="AG21" s="12">
        <v>218</v>
      </c>
      <c r="AH21" s="19">
        <v>10.25</v>
      </c>
    </row>
    <row r="22" spans="1:34" s="10" customFormat="1" ht="15" customHeight="1" x14ac:dyDescent="0.2">
      <c r="A22" s="10">
        <f t="shared" si="0"/>
        <v>17</v>
      </c>
      <c r="B22" s="173" t="str">
        <f t="shared" ca="1" si="6"/>
        <v>Georgia Craig-Lucking</v>
      </c>
      <c r="C22" s="173"/>
      <c r="D22" s="173"/>
      <c r="E22" s="173"/>
      <c r="F22" s="173"/>
      <c r="G22" s="173"/>
      <c r="H22" s="177" t="str">
        <f t="shared" ca="1" si="7"/>
        <v>Bullers Wood School, Chislehurst, Kent</v>
      </c>
      <c r="I22" s="177"/>
      <c r="J22" s="177"/>
      <c r="K22" s="177"/>
      <c r="L22" s="177"/>
      <c r="M22" s="177"/>
      <c r="N22" s="177"/>
      <c r="O22" s="177"/>
      <c r="P22" s="13">
        <f t="shared" si="1"/>
        <v>7.2569444444444443E-3</v>
      </c>
      <c r="Q22" s="8">
        <f t="shared" si="8"/>
        <v>1</v>
      </c>
      <c r="R22" s="22">
        <v>17</v>
      </c>
      <c r="S22" s="14">
        <f ca="1">IF(LEFT(AG22,1)="G","",IF(LEFT(P22,1)="D","",IF(H22="","",COUNTIF($T$6:T22,T22))))</f>
        <v>2</v>
      </c>
      <c r="T22" s="14" t="str">
        <f t="shared" ca="1" si="2"/>
        <v>Bullers Wood School, Chislehurst, Kent</v>
      </c>
      <c r="U22" s="15" t="str">
        <f t="shared" ca="1" si="9"/>
        <v>Bullers Wood School, Chislehurst, Kent2</v>
      </c>
      <c r="V22" s="14">
        <f t="shared" si="3"/>
        <v>17</v>
      </c>
      <c r="W22" s="14" t="str">
        <f t="shared" ca="1" si="10"/>
        <v/>
      </c>
      <c r="X22" s="14" t="str">
        <f>IF(Home!J22=0,"",Home!J22)</f>
        <v>Tonbridge Grammar School, Tonbridge, Kent</v>
      </c>
      <c r="Y22" s="16" t="str">
        <f t="shared" ca="1" si="4"/>
        <v/>
      </c>
      <c r="Z22" s="16" t="str">
        <f t="shared" ca="1" si="4"/>
        <v/>
      </c>
      <c r="AA22" s="16" t="str">
        <f t="shared" ca="1" si="4"/>
        <v/>
      </c>
      <c r="AB22" s="16" t="str">
        <f t="shared" ca="1" si="4"/>
        <v/>
      </c>
      <c r="AC22" s="16" t="str">
        <f t="shared" ca="1" si="5"/>
        <v/>
      </c>
      <c r="AD22" s="14" t="str">
        <f t="shared" ca="1" si="11"/>
        <v/>
      </c>
      <c r="AE22" s="17" t="str">
        <f t="shared" ca="1" si="12"/>
        <v/>
      </c>
      <c r="AF22" s="18" t="str">
        <f t="shared" ca="1" si="13"/>
        <v/>
      </c>
      <c r="AG22" s="12">
        <v>28</v>
      </c>
      <c r="AH22" s="19">
        <v>10.27</v>
      </c>
    </row>
    <row r="23" spans="1:34" s="10" customFormat="1" ht="15" customHeight="1" x14ac:dyDescent="0.2">
      <c r="A23" s="10">
        <f t="shared" si="0"/>
        <v>18</v>
      </c>
      <c r="B23" s="173" t="str">
        <f t="shared" ca="1" si="6"/>
        <v>Amelia Craig-Lucking</v>
      </c>
      <c r="C23" s="173"/>
      <c r="D23" s="173"/>
      <c r="E23" s="173"/>
      <c r="F23" s="173"/>
      <c r="G23" s="173"/>
      <c r="H23" s="177" t="str">
        <f t="shared" ca="1" si="7"/>
        <v>Bullers Wood School, Chislehurst, Kent</v>
      </c>
      <c r="I23" s="177"/>
      <c r="J23" s="177"/>
      <c r="K23" s="177"/>
      <c r="L23" s="177"/>
      <c r="M23" s="177"/>
      <c r="N23" s="177"/>
      <c r="O23" s="177"/>
      <c r="P23" s="13">
        <f t="shared" si="1"/>
        <v>7.2569444444444443E-3</v>
      </c>
      <c r="Q23" s="8">
        <f t="shared" si="8"/>
        <v>1</v>
      </c>
      <c r="R23" s="22">
        <v>18</v>
      </c>
      <c r="S23" s="14">
        <f ca="1">IF(LEFT(AG23,1)="G","",IF(LEFT(P23,1)="D","",IF(H23="","",COUNTIF($T$6:T23,T23))))</f>
        <v>3</v>
      </c>
      <c r="T23" s="14" t="str">
        <f t="shared" ca="1" si="2"/>
        <v>Bullers Wood School, Chislehurst, Kent</v>
      </c>
      <c r="U23" s="15" t="str">
        <f t="shared" ca="1" si="9"/>
        <v>Bullers Wood School, Chislehurst, Kent3</v>
      </c>
      <c r="V23" s="14">
        <f t="shared" si="3"/>
        <v>18</v>
      </c>
      <c r="W23" s="14" t="str">
        <f t="shared" ca="1" si="10"/>
        <v/>
      </c>
      <c r="X23" s="14" t="str">
        <f>IF(Home!J23=0,"",Home!J23)</f>
        <v>Tunbridge Wells grammar school for boys, Tunbridge Wells, Kent</v>
      </c>
      <c r="Y23" s="16" t="str">
        <f t="shared" ca="1" si="4"/>
        <v/>
      </c>
      <c r="Z23" s="16" t="str">
        <f t="shared" ca="1" si="4"/>
        <v/>
      </c>
      <c r="AA23" s="16" t="str">
        <f t="shared" ca="1" si="4"/>
        <v/>
      </c>
      <c r="AB23" s="16" t="str">
        <f t="shared" ca="1" si="4"/>
        <v/>
      </c>
      <c r="AC23" s="16" t="str">
        <f t="shared" ca="1" si="5"/>
        <v/>
      </c>
      <c r="AD23" s="14" t="str">
        <f t="shared" ca="1" si="11"/>
        <v/>
      </c>
      <c r="AE23" s="17" t="str">
        <f t="shared" ca="1" si="12"/>
        <v/>
      </c>
      <c r="AF23" s="18" t="str">
        <f t="shared" ca="1" si="13"/>
        <v/>
      </c>
      <c r="AG23" s="12">
        <v>27</v>
      </c>
      <c r="AH23" s="19">
        <v>10.27</v>
      </c>
    </row>
    <row r="24" spans="1:34" s="10" customFormat="1" ht="15" customHeight="1" x14ac:dyDescent="0.2">
      <c r="A24" s="10">
        <f t="shared" si="0"/>
        <v>19</v>
      </c>
      <c r="B24" s="173" t="str">
        <f t="shared" ca="1" si="6"/>
        <v>Maya Ping</v>
      </c>
      <c r="C24" s="173"/>
      <c r="D24" s="173"/>
      <c r="E24" s="173"/>
      <c r="F24" s="173"/>
      <c r="G24" s="173"/>
      <c r="H24" s="177" t="str">
        <f t="shared" ca="1" si="7"/>
        <v>Bennett Memorial Diocesan School, Tunbridge Wells, Kent</v>
      </c>
      <c r="I24" s="177"/>
      <c r="J24" s="177"/>
      <c r="K24" s="177"/>
      <c r="L24" s="177"/>
      <c r="M24" s="177"/>
      <c r="N24" s="177"/>
      <c r="O24" s="177"/>
      <c r="P24" s="13">
        <f t="shared" si="1"/>
        <v>7.268518518518517E-3</v>
      </c>
      <c r="Q24" s="8">
        <f t="shared" si="8"/>
        <v>1</v>
      </c>
      <c r="R24" s="22">
        <v>19</v>
      </c>
      <c r="S24" s="14">
        <f ca="1">IF(LEFT(AG24,1)="G","",IF(LEFT(P24,1)="D","",IF(H24="","",COUNTIF($T$6:T24,T24))))</f>
        <v>1</v>
      </c>
      <c r="T24" s="14" t="str">
        <f t="shared" ca="1" si="2"/>
        <v>Bennett Memorial Diocesan School, Tunbridge Wells, Kent</v>
      </c>
      <c r="U24" s="15" t="str">
        <f t="shared" ca="1" si="9"/>
        <v>Bennett Memorial Diocesan School, Tunbridge Wells, Kent1</v>
      </c>
      <c r="V24" s="14">
        <f t="shared" si="3"/>
        <v>19</v>
      </c>
      <c r="W24" s="14">
        <f t="shared" ca="1" si="10"/>
        <v>6</v>
      </c>
      <c r="X24" s="14" t="str">
        <f>IF(Home!J24=0,"",Home!J24)</f>
        <v>Walthamstow Hall, Sevenoaks, Kent</v>
      </c>
      <c r="Y24" s="16">
        <f t="shared" ca="1" si="4"/>
        <v>16</v>
      </c>
      <c r="Z24" s="16">
        <f t="shared" ca="1" si="4"/>
        <v>22</v>
      </c>
      <c r="AA24" s="16">
        <f t="shared" ca="1" si="4"/>
        <v>23</v>
      </c>
      <c r="AB24" s="16">
        <f t="shared" ca="1" si="4"/>
        <v>29</v>
      </c>
      <c r="AC24" s="16">
        <f t="shared" ca="1" si="5"/>
        <v>90</v>
      </c>
      <c r="AD24" s="14">
        <f t="shared" ca="1" si="11"/>
        <v>6</v>
      </c>
      <c r="AE24" s="17">
        <f t="shared" ca="1" si="12"/>
        <v>0.06</v>
      </c>
      <c r="AF24" s="18">
        <f t="shared" ca="1" si="13"/>
        <v>6.06</v>
      </c>
      <c r="AG24" s="12">
        <v>1</v>
      </c>
      <c r="AH24" s="19">
        <v>10.28</v>
      </c>
    </row>
    <row r="25" spans="1:34" s="10" customFormat="1" ht="15" customHeight="1" x14ac:dyDescent="0.2">
      <c r="A25" s="10">
        <f t="shared" si="0"/>
        <v>20</v>
      </c>
      <c r="B25" s="173" t="str">
        <f t="shared" ca="1" si="6"/>
        <v>Ruby Marriage</v>
      </c>
      <c r="C25" s="173"/>
      <c r="D25" s="173"/>
      <c r="E25" s="173"/>
      <c r="F25" s="173"/>
      <c r="G25" s="173"/>
      <c r="H25" s="177" t="str">
        <f t="shared" ca="1" si="7"/>
        <v>Sevenoaks School, Sevenoaks, Kent</v>
      </c>
      <c r="I25" s="177"/>
      <c r="J25" s="177"/>
      <c r="K25" s="177"/>
      <c r="L25" s="177"/>
      <c r="M25" s="177"/>
      <c r="N25" s="177"/>
      <c r="O25" s="177"/>
      <c r="P25" s="13">
        <f t="shared" si="1"/>
        <v>7.3379629629629628E-3</v>
      </c>
      <c r="Q25" s="8">
        <f t="shared" si="8"/>
        <v>1</v>
      </c>
      <c r="R25" s="22">
        <v>20</v>
      </c>
      <c r="S25" s="14">
        <f ca="1">IF(LEFT(AG25,1)="G","",IF(LEFT(P25,1)="D","",IF(H25="","",COUNTIF($T$6:T25,T25))))</f>
        <v>4</v>
      </c>
      <c r="T25" s="14" t="str">
        <f t="shared" ca="1" si="2"/>
        <v>Sevenoaks School, Sevenoaks, Kent</v>
      </c>
      <c r="U25" s="15" t="str">
        <f t="shared" ca="1" si="9"/>
        <v>Sevenoaks School, Sevenoaks, Kent4</v>
      </c>
      <c r="V25" s="14">
        <f t="shared" si="3"/>
        <v>20</v>
      </c>
      <c r="W25" s="14">
        <f t="shared" ca="1" si="10"/>
        <v>4</v>
      </c>
      <c r="X25" s="14" t="str">
        <f>IF(Home!J25=0,"",Home!J25)</f>
        <v>Weald of Kent Grammar School, Tonbridge, Kent</v>
      </c>
      <c r="Y25" s="16">
        <f t="shared" ca="1" si="4"/>
        <v>3</v>
      </c>
      <c r="Z25" s="16">
        <f t="shared" ca="1" si="4"/>
        <v>5</v>
      </c>
      <c r="AA25" s="16">
        <f t="shared" ca="1" si="4"/>
        <v>6</v>
      </c>
      <c r="AB25" s="16">
        <f t="shared" ca="1" si="4"/>
        <v>48</v>
      </c>
      <c r="AC25" s="16">
        <f t="shared" ca="1" si="5"/>
        <v>62</v>
      </c>
      <c r="AD25" s="14">
        <f t="shared" ca="1" si="11"/>
        <v>4</v>
      </c>
      <c r="AE25" s="17">
        <f t="shared" ca="1" si="12"/>
        <v>0.03</v>
      </c>
      <c r="AF25" s="18">
        <f t="shared" ca="1" si="13"/>
        <v>4.03</v>
      </c>
      <c r="AG25" s="12">
        <v>152</v>
      </c>
      <c r="AH25" s="19">
        <v>10.34</v>
      </c>
    </row>
    <row r="26" spans="1:34" s="10" customFormat="1" ht="15" customHeight="1" x14ac:dyDescent="0.2">
      <c r="A26" s="10">
        <f t="shared" si="0"/>
        <v>21</v>
      </c>
      <c r="B26" s="173" t="str">
        <f t="shared" ca="1" si="6"/>
        <v>Sophia Hine</v>
      </c>
      <c r="C26" s="173"/>
      <c r="D26" s="173"/>
      <c r="E26" s="173"/>
      <c r="F26" s="173"/>
      <c r="G26" s="173"/>
      <c r="H26" s="177" t="str">
        <f t="shared" ca="1" si="7"/>
        <v>Bromley High School, Bromley, Kent</v>
      </c>
      <c r="I26" s="177"/>
      <c r="J26" s="177"/>
      <c r="K26" s="177"/>
      <c r="L26" s="177"/>
      <c r="M26" s="177"/>
      <c r="N26" s="177"/>
      <c r="O26" s="177"/>
      <c r="P26" s="13">
        <f t="shared" si="1"/>
        <v>7.4074074074074077E-3</v>
      </c>
      <c r="Q26" s="8">
        <f t="shared" si="8"/>
        <v>1</v>
      </c>
      <c r="R26" s="22">
        <v>21</v>
      </c>
      <c r="S26" s="14">
        <f ca="1">IF(LEFT(AG26,1)="G","",IF(LEFT(P26,1)="D","",IF(H26="","",COUNTIF($T$6:T26,T26))))</f>
        <v>4</v>
      </c>
      <c r="T26" s="14" t="str">
        <f t="shared" ca="1" si="2"/>
        <v>Bromley High School, Bromley, Kent</v>
      </c>
      <c r="U26" s="15" t="str">
        <f t="shared" ca="1" si="9"/>
        <v>Bromley High School, Bromley, Kent4</v>
      </c>
      <c r="V26" s="14">
        <f t="shared" si="3"/>
        <v>21</v>
      </c>
      <c r="W26" s="14" t="str">
        <f t="shared" ca="1" si="10"/>
        <v/>
      </c>
      <c r="X26" s="14" t="str">
        <f>IF(Home!J26=0,"",Home!J26)</f>
        <v>Yardley Court, Tonbridge, Kent</v>
      </c>
      <c r="Y26" s="16" t="str">
        <f t="shared" ref="Y26:AB45" ca="1" si="14">IFERROR(VLOOKUP(CONCATENATE($X26,Y$5),$U$6:$V$255,2,0),"")</f>
        <v/>
      </c>
      <c r="Z26" s="16" t="str">
        <f t="shared" ca="1" si="14"/>
        <v/>
      </c>
      <c r="AA26" s="16" t="str">
        <f t="shared" ca="1" si="14"/>
        <v/>
      </c>
      <c r="AB26" s="16" t="str">
        <f t="shared" ca="1" si="14"/>
        <v/>
      </c>
      <c r="AC26" s="16" t="str">
        <f t="shared" ca="1" si="5"/>
        <v/>
      </c>
      <c r="AD26" s="14" t="str">
        <f t="shared" ca="1" si="11"/>
        <v/>
      </c>
      <c r="AE26" s="17" t="str">
        <f t="shared" ca="1" si="12"/>
        <v/>
      </c>
      <c r="AF26" s="18" t="str">
        <f t="shared" ca="1" si="13"/>
        <v/>
      </c>
      <c r="AG26" s="12">
        <v>15</v>
      </c>
      <c r="AH26" s="19">
        <v>10.4</v>
      </c>
    </row>
    <row r="27" spans="1:34" s="10" customFormat="1" ht="15" customHeight="1" x14ac:dyDescent="0.2">
      <c r="A27" s="10">
        <f t="shared" si="0"/>
        <v>22</v>
      </c>
      <c r="B27" s="173" t="str">
        <f t="shared" ca="1" si="6"/>
        <v>Amber Iqbal</v>
      </c>
      <c r="C27" s="173"/>
      <c r="D27" s="173"/>
      <c r="E27" s="173"/>
      <c r="F27" s="173"/>
      <c r="G27" s="173"/>
      <c r="H27" s="177" t="str">
        <f t="shared" ca="1" si="7"/>
        <v>Walthamstow Hall, Sevenoaks, Kent</v>
      </c>
      <c r="I27" s="177"/>
      <c r="J27" s="177"/>
      <c r="K27" s="177"/>
      <c r="L27" s="177"/>
      <c r="M27" s="177"/>
      <c r="N27" s="177"/>
      <c r="O27" s="177"/>
      <c r="P27" s="13">
        <f t="shared" si="1"/>
        <v>7.4537037037037037E-3</v>
      </c>
      <c r="Q27" s="8">
        <f t="shared" si="8"/>
        <v>1</v>
      </c>
      <c r="R27" s="22">
        <v>22</v>
      </c>
      <c r="S27" s="14">
        <f ca="1">IF(LEFT(AG27,1)="G","",IF(LEFT(P27,1)="D","",IF(H27="","",COUNTIF($T$6:T27,T27))))</f>
        <v>2</v>
      </c>
      <c r="T27" s="14" t="str">
        <f t="shared" ca="1" si="2"/>
        <v>Walthamstow Hall, Sevenoaks, Kent</v>
      </c>
      <c r="U27" s="15" t="str">
        <f t="shared" ca="1" si="9"/>
        <v>Walthamstow Hall, Sevenoaks, Kent2</v>
      </c>
      <c r="V27" s="14">
        <f t="shared" si="3"/>
        <v>22</v>
      </c>
      <c r="W27" s="14" t="str">
        <f t="shared" ca="1" si="10"/>
        <v/>
      </c>
      <c r="X27" s="14" t="str">
        <f>IF(Home!J27=0,"",Home!J27)</f>
        <v/>
      </c>
      <c r="Y27" s="16" t="str">
        <f t="shared" ca="1" si="14"/>
        <v/>
      </c>
      <c r="Z27" s="16" t="str">
        <f t="shared" ca="1" si="14"/>
        <v/>
      </c>
      <c r="AA27" s="16" t="str">
        <f t="shared" ca="1" si="14"/>
        <v/>
      </c>
      <c r="AB27" s="16" t="str">
        <f t="shared" ca="1" si="14"/>
        <v/>
      </c>
      <c r="AC27" s="16" t="str">
        <f t="shared" ca="1" si="5"/>
        <v/>
      </c>
      <c r="AD27" s="14" t="str">
        <f t="shared" ca="1" si="11"/>
        <v/>
      </c>
      <c r="AE27" s="17" t="str">
        <f t="shared" ca="1" si="12"/>
        <v/>
      </c>
      <c r="AF27" s="18" t="str">
        <f t="shared" ca="1" si="13"/>
        <v/>
      </c>
      <c r="AG27" s="12">
        <v>220</v>
      </c>
      <c r="AH27" s="19">
        <v>10.44</v>
      </c>
    </row>
    <row r="28" spans="1:34" s="10" customFormat="1" ht="15" customHeight="1" x14ac:dyDescent="0.2">
      <c r="A28" s="10">
        <f t="shared" si="0"/>
        <v>23</v>
      </c>
      <c r="B28" s="173" t="str">
        <f t="shared" ca="1" si="6"/>
        <v>Elsa McGilchrist</v>
      </c>
      <c r="C28" s="173"/>
      <c r="D28" s="173"/>
      <c r="E28" s="173"/>
      <c r="F28" s="173"/>
      <c r="G28" s="173"/>
      <c r="H28" s="177" t="str">
        <f t="shared" ca="1" si="7"/>
        <v>Walthamstow Hall, Sevenoaks, Kent</v>
      </c>
      <c r="I28" s="177"/>
      <c r="J28" s="177"/>
      <c r="K28" s="177"/>
      <c r="L28" s="177"/>
      <c r="M28" s="177"/>
      <c r="N28" s="177"/>
      <c r="O28" s="177"/>
      <c r="P28" s="13">
        <f t="shared" si="1"/>
        <v>7.5347222222222222E-3</v>
      </c>
      <c r="Q28" s="8">
        <f t="shared" si="8"/>
        <v>1</v>
      </c>
      <c r="R28" s="22">
        <v>23</v>
      </c>
      <c r="S28" s="14">
        <f ca="1">IF(LEFT(AG28,1)="G","",IF(LEFT(P28,1)="D","",IF(H28="","",COUNTIF($T$6:T28,T28))))</f>
        <v>3</v>
      </c>
      <c r="T28" s="14" t="str">
        <f t="shared" ca="1" si="2"/>
        <v>Walthamstow Hall, Sevenoaks, Kent</v>
      </c>
      <c r="U28" s="15" t="str">
        <f t="shared" ca="1" si="9"/>
        <v>Walthamstow Hall, Sevenoaks, Kent3</v>
      </c>
      <c r="V28" s="14">
        <f t="shared" si="3"/>
        <v>23</v>
      </c>
      <c r="W28" s="14" t="str">
        <f t="shared" ca="1" si="10"/>
        <v/>
      </c>
      <c r="X28" s="14" t="str">
        <f>IF(Home!J28=0,"",Home!J28)</f>
        <v/>
      </c>
      <c r="Y28" s="16" t="str">
        <f t="shared" ca="1" si="14"/>
        <v/>
      </c>
      <c r="Z28" s="16" t="str">
        <f t="shared" ca="1" si="14"/>
        <v/>
      </c>
      <c r="AA28" s="16" t="str">
        <f t="shared" ca="1" si="14"/>
        <v/>
      </c>
      <c r="AB28" s="16" t="str">
        <f t="shared" ca="1" si="14"/>
        <v/>
      </c>
      <c r="AC28" s="16" t="str">
        <f t="shared" ca="1" si="5"/>
        <v/>
      </c>
      <c r="AD28" s="14" t="str">
        <f t="shared" ca="1" si="11"/>
        <v/>
      </c>
      <c r="AE28" s="17" t="str">
        <f t="shared" ca="1" si="12"/>
        <v/>
      </c>
      <c r="AF28" s="18" t="str">
        <f t="shared" ca="1" si="13"/>
        <v/>
      </c>
      <c r="AG28" s="12">
        <v>219</v>
      </c>
      <c r="AH28" s="19">
        <v>10.51</v>
      </c>
    </row>
    <row r="29" spans="1:34" s="10" customFormat="1" ht="15" customHeight="1" x14ac:dyDescent="0.2">
      <c r="A29" s="10">
        <f t="shared" si="0"/>
        <v>24</v>
      </c>
      <c r="B29" s="173" t="str">
        <f t="shared" ca="1" si="6"/>
        <v>Lois Woollard</v>
      </c>
      <c r="C29" s="173"/>
      <c r="D29" s="173"/>
      <c r="E29" s="173"/>
      <c r="F29" s="173"/>
      <c r="G29" s="173"/>
      <c r="H29" s="177" t="str">
        <f t="shared" ca="1" si="7"/>
        <v>Chislehurst and Sidcup Grammar School, Sidcup, Kent</v>
      </c>
      <c r="I29" s="177"/>
      <c r="J29" s="177"/>
      <c r="K29" s="177"/>
      <c r="L29" s="177"/>
      <c r="M29" s="177"/>
      <c r="N29" s="177"/>
      <c r="O29" s="177"/>
      <c r="P29" s="13">
        <f t="shared" si="1"/>
        <v>7.5694444444444429E-3</v>
      </c>
      <c r="Q29" s="8">
        <f t="shared" si="8"/>
        <v>1</v>
      </c>
      <c r="R29" s="22">
        <v>24</v>
      </c>
      <c r="S29" s="14">
        <f ca="1">IF(LEFT(AG29,1)="G","",IF(LEFT(P29,1)="D","",IF(H29="","",COUNTIF($T$6:T29,T29))))</f>
        <v>1</v>
      </c>
      <c r="T29" s="14" t="str">
        <f t="shared" ca="1" si="2"/>
        <v>Chislehurst and Sidcup Grammar School, Sidcup, Kent</v>
      </c>
      <c r="U29" s="15" t="str">
        <f t="shared" ca="1" si="9"/>
        <v>Chislehurst and Sidcup Grammar School, Sidcup, Kent1</v>
      </c>
      <c r="V29" s="14">
        <f t="shared" si="3"/>
        <v>24</v>
      </c>
      <c r="W29" s="14" t="str">
        <f t="shared" ca="1" si="10"/>
        <v/>
      </c>
      <c r="X29" s="14" t="str">
        <f>IF(Home!J29=0,"",Home!J29)</f>
        <v/>
      </c>
      <c r="Y29" s="16" t="str">
        <f t="shared" ca="1" si="14"/>
        <v/>
      </c>
      <c r="Z29" s="16" t="str">
        <f t="shared" ca="1" si="14"/>
        <v/>
      </c>
      <c r="AA29" s="16" t="str">
        <f t="shared" ca="1" si="14"/>
        <v/>
      </c>
      <c r="AB29" s="16" t="str">
        <f t="shared" ca="1" si="14"/>
        <v/>
      </c>
      <c r="AC29" s="16" t="str">
        <f t="shared" ca="1" si="5"/>
        <v/>
      </c>
      <c r="AD29" s="14" t="str">
        <f t="shared" ca="1" si="11"/>
        <v/>
      </c>
      <c r="AE29" s="17" t="str">
        <f t="shared" ca="1" si="12"/>
        <v/>
      </c>
      <c r="AF29" s="18" t="str">
        <f t="shared" ca="1" si="13"/>
        <v/>
      </c>
      <c r="AG29" s="12">
        <v>39</v>
      </c>
      <c r="AH29" s="19">
        <v>10.54</v>
      </c>
    </row>
    <row r="30" spans="1:34" s="10" customFormat="1" ht="15" customHeight="1" x14ac:dyDescent="0.2">
      <c r="A30" s="10">
        <f t="shared" si="0"/>
        <v>25</v>
      </c>
      <c r="B30" s="173" t="str">
        <f t="shared" ca="1" si="6"/>
        <v>Lyra Hinves</v>
      </c>
      <c r="C30" s="173"/>
      <c r="D30" s="173"/>
      <c r="E30" s="173"/>
      <c r="F30" s="173"/>
      <c r="G30" s="173"/>
      <c r="H30" s="177" t="str">
        <f t="shared" ca="1" si="7"/>
        <v>Cranbrook School, Cranbrook, Kent</v>
      </c>
      <c r="I30" s="177"/>
      <c r="J30" s="177"/>
      <c r="K30" s="177"/>
      <c r="L30" s="177"/>
      <c r="M30" s="177"/>
      <c r="N30" s="177"/>
      <c r="O30" s="177"/>
      <c r="P30" s="13">
        <f t="shared" si="1"/>
        <v>7.5925925925925926E-3</v>
      </c>
      <c r="Q30" s="8">
        <f t="shared" si="8"/>
        <v>1</v>
      </c>
      <c r="R30" s="22">
        <v>25</v>
      </c>
      <c r="S30" s="14">
        <f ca="1">IF(LEFT(AG30,1)="G","",IF(LEFT(P30,1)="D","",IF(H30="","",COUNTIF($T$6:T30,T30))))</f>
        <v>1</v>
      </c>
      <c r="T30" s="14" t="str">
        <f t="shared" ca="1" si="2"/>
        <v>Cranbrook School, Cranbrook, Kent</v>
      </c>
      <c r="U30" s="15" t="str">
        <f t="shared" ca="1" si="9"/>
        <v>Cranbrook School, Cranbrook, Kent1</v>
      </c>
      <c r="V30" s="14">
        <f t="shared" si="3"/>
        <v>25</v>
      </c>
      <c r="W30" s="14" t="str">
        <f t="shared" ca="1" si="10"/>
        <v/>
      </c>
      <c r="X30" s="14" t="str">
        <f>IF(Home!J30=0,"",Home!J30)</f>
        <v/>
      </c>
      <c r="Y30" s="16" t="str">
        <f t="shared" ca="1" si="14"/>
        <v/>
      </c>
      <c r="Z30" s="16" t="str">
        <f t="shared" ca="1" si="14"/>
        <v/>
      </c>
      <c r="AA30" s="16" t="str">
        <f t="shared" ca="1" si="14"/>
        <v/>
      </c>
      <c r="AB30" s="16" t="str">
        <f t="shared" ca="1" si="14"/>
        <v/>
      </c>
      <c r="AC30" s="16" t="str">
        <f t="shared" ca="1" si="5"/>
        <v/>
      </c>
      <c r="AD30" s="14" t="str">
        <f t="shared" ca="1" si="11"/>
        <v/>
      </c>
      <c r="AE30" s="17" t="str">
        <f t="shared" ca="1" si="12"/>
        <v/>
      </c>
      <c r="AF30" s="18" t="str">
        <f t="shared" ca="1" si="13"/>
        <v/>
      </c>
      <c r="AG30" s="12">
        <v>51</v>
      </c>
      <c r="AH30" s="19">
        <v>10.56</v>
      </c>
    </row>
    <row r="31" spans="1:34" s="10" customFormat="1" ht="15" customHeight="1" x14ac:dyDescent="0.2">
      <c r="A31" s="10">
        <f t="shared" si="0"/>
        <v>26</v>
      </c>
      <c r="B31" s="173" t="str">
        <f t="shared" ca="1" si="6"/>
        <v xml:space="preserve">Laura Jobke </v>
      </c>
      <c r="C31" s="173"/>
      <c r="D31" s="173"/>
      <c r="E31" s="173"/>
      <c r="F31" s="173"/>
      <c r="G31" s="173"/>
      <c r="H31" s="177" t="str">
        <f t="shared" ca="1" si="7"/>
        <v>Sevenoaks School, Sevenoaks, Kent</v>
      </c>
      <c r="I31" s="177"/>
      <c r="J31" s="177"/>
      <c r="K31" s="177"/>
      <c r="L31" s="177"/>
      <c r="M31" s="177"/>
      <c r="N31" s="177"/>
      <c r="O31" s="177"/>
      <c r="P31" s="13">
        <f t="shared" si="1"/>
        <v>7.6041666666666671E-3</v>
      </c>
      <c r="Q31" s="8">
        <f t="shared" si="8"/>
        <v>1</v>
      </c>
      <c r="R31" s="22">
        <v>26</v>
      </c>
      <c r="S31" s="14">
        <f ca="1">IF(LEFT(AG31,1)="G","",IF(LEFT(P31,1)="D","",IF(H31="","",COUNTIF($T$6:T31,T31))))</f>
        <v>5</v>
      </c>
      <c r="T31" s="14" t="str">
        <f t="shared" ca="1" si="2"/>
        <v>Sevenoaks School, Sevenoaks, Kent</v>
      </c>
      <c r="U31" s="15" t="str">
        <f t="shared" ca="1" si="9"/>
        <v>Sevenoaks School, Sevenoaks, Kent5</v>
      </c>
      <c r="V31" s="14">
        <f t="shared" si="3"/>
        <v>26</v>
      </c>
      <c r="W31" s="14" t="str">
        <f t="shared" ca="1" si="10"/>
        <v/>
      </c>
      <c r="X31" s="14" t="str">
        <f>IF(Home!J31=0,"",Home!J31)</f>
        <v/>
      </c>
      <c r="Y31" s="16" t="str">
        <f t="shared" ca="1" si="14"/>
        <v/>
      </c>
      <c r="Z31" s="16" t="str">
        <f t="shared" ca="1" si="14"/>
        <v/>
      </c>
      <c r="AA31" s="16" t="str">
        <f t="shared" ca="1" si="14"/>
        <v/>
      </c>
      <c r="AB31" s="16" t="str">
        <f t="shared" ca="1" si="14"/>
        <v/>
      </c>
      <c r="AC31" s="16" t="str">
        <f t="shared" ca="1" si="5"/>
        <v/>
      </c>
      <c r="AD31" s="14" t="str">
        <f t="shared" ca="1" si="11"/>
        <v/>
      </c>
      <c r="AE31" s="17" t="str">
        <f t="shared" ca="1" si="12"/>
        <v/>
      </c>
      <c r="AF31" s="18" t="str">
        <f t="shared" ca="1" si="13"/>
        <v/>
      </c>
      <c r="AG31" s="12">
        <v>145</v>
      </c>
      <c r="AH31" s="19">
        <v>10.57</v>
      </c>
    </row>
    <row r="32" spans="1:34" s="10" customFormat="1" ht="15" customHeight="1" x14ac:dyDescent="0.2">
      <c r="A32" s="10">
        <f t="shared" si="0"/>
        <v>27</v>
      </c>
      <c r="B32" s="173" t="str">
        <f t="shared" ca="1" si="6"/>
        <v xml:space="preserve">Jemima Wellesley </v>
      </c>
      <c r="C32" s="173"/>
      <c r="D32" s="173"/>
      <c r="E32" s="173"/>
      <c r="F32" s="173"/>
      <c r="G32" s="173"/>
      <c r="H32" s="177" t="str">
        <f t="shared" ca="1" si="7"/>
        <v>Sevenoaks School, Sevenoaks, Kent</v>
      </c>
      <c r="I32" s="177"/>
      <c r="J32" s="177"/>
      <c r="K32" s="177"/>
      <c r="L32" s="177"/>
      <c r="M32" s="177"/>
      <c r="N32" s="177"/>
      <c r="O32" s="177"/>
      <c r="P32" s="13">
        <f t="shared" si="1"/>
        <v>7.6620370370370366E-3</v>
      </c>
      <c r="Q32" s="8">
        <f t="shared" si="8"/>
        <v>1</v>
      </c>
      <c r="R32" s="22">
        <v>27</v>
      </c>
      <c r="S32" s="14">
        <f ca="1">IF(LEFT(AG32,1)="G","",IF(LEFT(P32,1)="D","",IF(H32="","",COUNTIF($T$6:T32,T32))))</f>
        <v>6</v>
      </c>
      <c r="T32" s="14" t="str">
        <f t="shared" ca="1" si="2"/>
        <v>Sevenoaks School, Sevenoaks, Kent</v>
      </c>
      <c r="U32" s="15" t="str">
        <f t="shared" ca="1" si="9"/>
        <v>Sevenoaks School, Sevenoaks, Kent6</v>
      </c>
      <c r="V32" s="14">
        <f t="shared" si="3"/>
        <v>27</v>
      </c>
      <c r="W32" s="14" t="str">
        <f t="shared" ca="1" si="10"/>
        <v/>
      </c>
      <c r="X32" s="14" t="str">
        <f>IF(Home!J32=0,"",Home!J32)</f>
        <v/>
      </c>
      <c r="Y32" s="16" t="str">
        <f t="shared" ca="1" si="14"/>
        <v/>
      </c>
      <c r="Z32" s="16" t="str">
        <f t="shared" ca="1" si="14"/>
        <v/>
      </c>
      <c r="AA32" s="16" t="str">
        <f t="shared" ca="1" si="14"/>
        <v/>
      </c>
      <c r="AB32" s="16" t="str">
        <f t="shared" ca="1" si="14"/>
        <v/>
      </c>
      <c r="AC32" s="16" t="str">
        <f t="shared" ca="1" si="5"/>
        <v/>
      </c>
      <c r="AD32" s="14" t="str">
        <f t="shared" ca="1" si="11"/>
        <v/>
      </c>
      <c r="AE32" s="17" t="str">
        <f t="shared" ca="1" si="12"/>
        <v/>
      </c>
      <c r="AF32" s="18" t="str">
        <f t="shared" ca="1" si="13"/>
        <v/>
      </c>
      <c r="AG32" s="12">
        <v>150</v>
      </c>
      <c r="AH32" s="19">
        <v>11.02</v>
      </c>
    </row>
    <row r="33" spans="1:34" s="10" customFormat="1" ht="15" customHeight="1" x14ac:dyDescent="0.2">
      <c r="A33" s="10">
        <f t="shared" si="0"/>
        <v>28</v>
      </c>
      <c r="B33" s="173" t="str">
        <f t="shared" ca="1" si="6"/>
        <v>Jasmine Fahy</v>
      </c>
      <c r="C33" s="173"/>
      <c r="D33" s="173"/>
      <c r="E33" s="173"/>
      <c r="F33" s="173"/>
      <c r="G33" s="173"/>
      <c r="H33" s="177" t="str">
        <f t="shared" ca="1" si="7"/>
        <v>Bullers Wood School, Chislehurst, Kent</v>
      </c>
      <c r="I33" s="177"/>
      <c r="J33" s="177"/>
      <c r="K33" s="177"/>
      <c r="L33" s="177"/>
      <c r="M33" s="177"/>
      <c r="N33" s="177"/>
      <c r="O33" s="177"/>
      <c r="P33" s="13">
        <f t="shared" si="1"/>
        <v>7.7314814814814815E-3</v>
      </c>
      <c r="Q33" s="8">
        <f t="shared" si="8"/>
        <v>1</v>
      </c>
      <c r="R33" s="22">
        <v>28</v>
      </c>
      <c r="S33" s="14">
        <f ca="1">IF(LEFT(AG33,1)="G","",IF(LEFT(P33,1)="D","",IF(H33="","",COUNTIF($T$6:T33,T33))))</f>
        <v>4</v>
      </c>
      <c r="T33" s="14" t="str">
        <f t="shared" ca="1" si="2"/>
        <v>Bullers Wood School, Chislehurst, Kent</v>
      </c>
      <c r="U33" s="15" t="str">
        <f t="shared" ca="1" si="9"/>
        <v>Bullers Wood School, Chislehurst, Kent4</v>
      </c>
      <c r="V33" s="14">
        <f t="shared" si="3"/>
        <v>28</v>
      </c>
      <c r="W33" s="14" t="str">
        <f t="shared" ca="1" si="10"/>
        <v/>
      </c>
      <c r="X33" s="14" t="str">
        <f>IF(Home!J33=0,"",Home!J33)</f>
        <v/>
      </c>
      <c r="Y33" s="16" t="str">
        <f t="shared" ca="1" si="14"/>
        <v/>
      </c>
      <c r="Z33" s="16" t="str">
        <f t="shared" ca="1" si="14"/>
        <v/>
      </c>
      <c r="AA33" s="16" t="str">
        <f t="shared" ca="1" si="14"/>
        <v/>
      </c>
      <c r="AB33" s="16" t="str">
        <f t="shared" ca="1" si="14"/>
        <v/>
      </c>
      <c r="AC33" s="16" t="str">
        <f t="shared" ca="1" si="5"/>
        <v/>
      </c>
      <c r="AD33" s="14" t="str">
        <f t="shared" ca="1" si="11"/>
        <v/>
      </c>
      <c r="AE33" s="17" t="str">
        <f t="shared" ca="1" si="12"/>
        <v/>
      </c>
      <c r="AF33" s="18" t="str">
        <f t="shared" ca="1" si="13"/>
        <v/>
      </c>
      <c r="AG33" s="12">
        <v>26</v>
      </c>
      <c r="AH33" s="19">
        <v>11.08</v>
      </c>
    </row>
    <row r="34" spans="1:34" s="10" customFormat="1" ht="15" customHeight="1" x14ac:dyDescent="0.2">
      <c r="A34" s="10">
        <f t="shared" si="0"/>
        <v>29</v>
      </c>
      <c r="B34" s="173" t="str">
        <f t="shared" ca="1" si="6"/>
        <v>Annabel Hofmann</v>
      </c>
      <c r="C34" s="173"/>
      <c r="D34" s="173"/>
      <c r="E34" s="173"/>
      <c r="F34" s="173"/>
      <c r="G34" s="173"/>
      <c r="H34" s="177" t="str">
        <f t="shared" ca="1" si="7"/>
        <v>Walthamstow Hall, Sevenoaks, Kent</v>
      </c>
      <c r="I34" s="177"/>
      <c r="J34" s="177"/>
      <c r="K34" s="177"/>
      <c r="L34" s="177"/>
      <c r="M34" s="177"/>
      <c r="N34" s="177"/>
      <c r="O34" s="177"/>
      <c r="P34" s="13">
        <f t="shared" si="1"/>
        <v>7.766203703703704E-3</v>
      </c>
      <c r="Q34" s="8">
        <f t="shared" si="8"/>
        <v>1</v>
      </c>
      <c r="R34" s="22">
        <v>29</v>
      </c>
      <c r="S34" s="14">
        <f ca="1">IF(LEFT(AG34,1)="G","",IF(LEFT(P34,1)="D","",IF(H34="","",COUNTIF($T$6:T34,T34))))</f>
        <v>4</v>
      </c>
      <c r="T34" s="14" t="str">
        <f t="shared" ca="1" si="2"/>
        <v>Walthamstow Hall, Sevenoaks, Kent</v>
      </c>
      <c r="U34" s="15" t="str">
        <f t="shared" ca="1" si="9"/>
        <v>Walthamstow Hall, Sevenoaks, Kent4</v>
      </c>
      <c r="V34" s="14">
        <f t="shared" si="3"/>
        <v>29</v>
      </c>
      <c r="W34" s="14" t="str">
        <f t="shared" ca="1" si="10"/>
        <v/>
      </c>
      <c r="X34" s="14" t="str">
        <f>IF(Home!J34=0,"",Home!J34)</f>
        <v/>
      </c>
      <c r="Y34" s="16" t="str">
        <f t="shared" ca="1" si="14"/>
        <v/>
      </c>
      <c r="Z34" s="16" t="str">
        <f t="shared" ca="1" si="14"/>
        <v/>
      </c>
      <c r="AA34" s="16" t="str">
        <f t="shared" ca="1" si="14"/>
        <v/>
      </c>
      <c r="AB34" s="16" t="str">
        <f t="shared" ca="1" si="14"/>
        <v/>
      </c>
      <c r="AC34" s="16" t="str">
        <f t="shared" ca="1" si="5"/>
        <v/>
      </c>
      <c r="AD34" s="14" t="str">
        <f t="shared" ca="1" si="11"/>
        <v/>
      </c>
      <c r="AE34" s="17" t="str">
        <f t="shared" ca="1" si="12"/>
        <v/>
      </c>
      <c r="AF34" s="18" t="str">
        <f t="shared" ca="1" si="13"/>
        <v/>
      </c>
      <c r="AG34" s="12">
        <v>221</v>
      </c>
      <c r="AH34" s="19">
        <v>11.11</v>
      </c>
    </row>
    <row r="35" spans="1:34" s="10" customFormat="1" ht="15" customHeight="1" x14ac:dyDescent="0.2">
      <c r="A35" s="10">
        <f t="shared" si="0"/>
        <v>30</v>
      </c>
      <c r="B35" s="173" t="str">
        <f t="shared" ca="1" si="6"/>
        <v>Isabella weatherley</v>
      </c>
      <c r="C35" s="173"/>
      <c r="D35" s="173"/>
      <c r="E35" s="173"/>
      <c r="F35" s="173"/>
      <c r="G35" s="173"/>
      <c r="H35" s="177" t="str">
        <f t="shared" ca="1" si="7"/>
        <v>Darrick Wood School, Orpington, Kent</v>
      </c>
      <c r="I35" s="177"/>
      <c r="J35" s="177"/>
      <c r="K35" s="177"/>
      <c r="L35" s="177"/>
      <c r="M35" s="177"/>
      <c r="N35" s="177"/>
      <c r="O35" s="177"/>
      <c r="P35" s="13">
        <f t="shared" si="1"/>
        <v>7.7893518518518529E-3</v>
      </c>
      <c r="Q35" s="8">
        <f t="shared" si="8"/>
        <v>1</v>
      </c>
      <c r="R35" s="22">
        <v>30</v>
      </c>
      <c r="S35" s="14">
        <f ca="1">IF(LEFT(AG35,1)="G","",IF(LEFT(P35,1)="D","",IF(H35="","",COUNTIF($T$6:T35,T35))))</f>
        <v>1</v>
      </c>
      <c r="T35" s="14" t="str">
        <f t="shared" ca="1" si="2"/>
        <v>Darrick Wood School, Orpington, Kent</v>
      </c>
      <c r="U35" s="15" t="str">
        <f t="shared" ca="1" si="9"/>
        <v>Darrick Wood School, Orpington, Kent1</v>
      </c>
      <c r="V35" s="14">
        <f t="shared" si="3"/>
        <v>30</v>
      </c>
      <c r="W35" s="14" t="str">
        <f t="shared" ca="1" si="10"/>
        <v/>
      </c>
      <c r="X35" s="14" t="str">
        <f>IF(Home!J35=0,"",Home!J35)</f>
        <v/>
      </c>
      <c r="Y35" s="16" t="str">
        <f t="shared" ca="1" si="14"/>
        <v/>
      </c>
      <c r="Z35" s="16" t="str">
        <f t="shared" ca="1" si="14"/>
        <v/>
      </c>
      <c r="AA35" s="16" t="str">
        <f t="shared" ca="1" si="14"/>
        <v/>
      </c>
      <c r="AB35" s="16" t="str">
        <f t="shared" ca="1" si="14"/>
        <v/>
      </c>
      <c r="AC35" s="16" t="str">
        <f t="shared" ca="1" si="5"/>
        <v/>
      </c>
      <c r="AD35" s="14" t="str">
        <f t="shared" ca="1" si="11"/>
        <v/>
      </c>
      <c r="AE35" s="17" t="str">
        <f t="shared" ca="1" si="12"/>
        <v/>
      </c>
      <c r="AF35" s="18" t="str">
        <f t="shared" ca="1" si="13"/>
        <v/>
      </c>
      <c r="AG35" s="12">
        <v>62</v>
      </c>
      <c r="AH35" s="19">
        <v>11.13</v>
      </c>
    </row>
    <row r="36" spans="1:34" s="10" customFormat="1" ht="15" customHeight="1" x14ac:dyDescent="0.2">
      <c r="A36" s="10">
        <f t="shared" si="0"/>
        <v>31</v>
      </c>
      <c r="B36" s="173" t="str">
        <f t="shared" ca="1" si="6"/>
        <v>Alexia Barnard</v>
      </c>
      <c r="C36" s="173"/>
      <c r="D36" s="173"/>
      <c r="E36" s="173"/>
      <c r="F36" s="173"/>
      <c r="G36" s="173"/>
      <c r="H36" s="177" t="str">
        <f t="shared" ca="1" si="7"/>
        <v>Walthamstow Hall, Sevenoaks, Kent</v>
      </c>
      <c r="I36" s="177"/>
      <c r="J36" s="177"/>
      <c r="K36" s="177"/>
      <c r="L36" s="177"/>
      <c r="M36" s="177"/>
      <c r="N36" s="177"/>
      <c r="O36" s="177"/>
      <c r="P36" s="13">
        <f t="shared" si="1"/>
        <v>7.7893518518518529E-3</v>
      </c>
      <c r="Q36" s="8">
        <f t="shared" si="8"/>
        <v>1</v>
      </c>
      <c r="R36" s="22">
        <v>31</v>
      </c>
      <c r="S36" s="14">
        <f ca="1">IF(LEFT(AG36,1)="G","",IF(LEFT(P36,1)="D","",IF(H36="","",COUNTIF($T$6:T36,T36))))</f>
        <v>5</v>
      </c>
      <c r="T36" s="14" t="str">
        <f t="shared" ca="1" si="2"/>
        <v>Walthamstow Hall, Sevenoaks, Kent</v>
      </c>
      <c r="U36" s="15" t="str">
        <f t="shared" ca="1" si="9"/>
        <v>Walthamstow Hall, Sevenoaks, Kent5</v>
      </c>
      <c r="V36" s="14">
        <f t="shared" si="3"/>
        <v>31</v>
      </c>
      <c r="W36" s="14" t="str">
        <f t="shared" ca="1" si="10"/>
        <v/>
      </c>
      <c r="X36" s="14" t="str">
        <f>IF(Home!J36=0,"",Home!J36)</f>
        <v/>
      </c>
      <c r="Y36" s="16" t="str">
        <f t="shared" ca="1" si="14"/>
        <v/>
      </c>
      <c r="Z36" s="16" t="str">
        <f t="shared" ca="1" si="14"/>
        <v/>
      </c>
      <c r="AA36" s="16" t="str">
        <f t="shared" ca="1" si="14"/>
        <v/>
      </c>
      <c r="AB36" s="16" t="str">
        <f t="shared" ca="1" si="14"/>
        <v/>
      </c>
      <c r="AC36" s="16" t="str">
        <f t="shared" ca="1" si="5"/>
        <v/>
      </c>
      <c r="AD36" s="14" t="str">
        <f t="shared" ca="1" si="11"/>
        <v/>
      </c>
      <c r="AE36" s="17" t="str">
        <f t="shared" ca="1" si="12"/>
        <v/>
      </c>
      <c r="AF36" s="18" t="str">
        <f t="shared" ca="1" si="13"/>
        <v/>
      </c>
      <c r="AG36" s="12">
        <v>217</v>
      </c>
      <c r="AH36" s="19">
        <v>11.13</v>
      </c>
    </row>
    <row r="37" spans="1:34" s="10" customFormat="1" ht="15" customHeight="1" x14ac:dyDescent="0.2">
      <c r="A37" s="10">
        <f t="shared" si="0"/>
        <v>32</v>
      </c>
      <c r="B37" s="173" t="str">
        <f t="shared" ca="1" si="6"/>
        <v>Bella Barstow</v>
      </c>
      <c r="C37" s="173"/>
      <c r="D37" s="173"/>
      <c r="E37" s="173"/>
      <c r="F37" s="173"/>
      <c r="G37" s="173"/>
      <c r="H37" s="177" t="str">
        <f t="shared" ca="1" si="7"/>
        <v>Cranbrook School, Cranbrook, Kent</v>
      </c>
      <c r="I37" s="177"/>
      <c r="J37" s="177"/>
      <c r="K37" s="177"/>
      <c r="L37" s="177"/>
      <c r="M37" s="177"/>
      <c r="N37" s="177"/>
      <c r="O37" s="177"/>
      <c r="P37" s="13">
        <f t="shared" si="1"/>
        <v>7.8009259259259256E-3</v>
      </c>
      <c r="Q37" s="8">
        <f t="shared" si="8"/>
        <v>1</v>
      </c>
      <c r="R37" s="22">
        <v>32</v>
      </c>
      <c r="S37" s="14">
        <f ca="1">IF(LEFT(AG37,1)="G","",IF(LEFT(P37,1)="D","",IF(H37="","",COUNTIF($T$6:T37,T37))))</f>
        <v>2</v>
      </c>
      <c r="T37" s="14" t="str">
        <f t="shared" ca="1" si="2"/>
        <v>Cranbrook School, Cranbrook, Kent</v>
      </c>
      <c r="U37" s="15" t="str">
        <f t="shared" ca="1" si="9"/>
        <v>Cranbrook School, Cranbrook, Kent2</v>
      </c>
      <c r="V37" s="14">
        <f t="shared" si="3"/>
        <v>32</v>
      </c>
      <c r="W37" s="14" t="str">
        <f t="shared" ca="1" si="10"/>
        <v/>
      </c>
      <c r="X37" s="14" t="str">
        <f>IF(Home!J37=0,"",Home!J37)</f>
        <v/>
      </c>
      <c r="Y37" s="16" t="str">
        <f t="shared" ca="1" si="14"/>
        <v/>
      </c>
      <c r="Z37" s="16" t="str">
        <f t="shared" ca="1" si="14"/>
        <v/>
      </c>
      <c r="AA37" s="16" t="str">
        <f t="shared" ca="1" si="14"/>
        <v/>
      </c>
      <c r="AB37" s="16" t="str">
        <f t="shared" ca="1" si="14"/>
        <v/>
      </c>
      <c r="AC37" s="16" t="str">
        <f t="shared" ca="1" si="5"/>
        <v/>
      </c>
      <c r="AD37" s="14" t="str">
        <f t="shared" ca="1" si="11"/>
        <v/>
      </c>
      <c r="AE37" s="17" t="str">
        <f t="shared" ca="1" si="12"/>
        <v/>
      </c>
      <c r="AF37" s="18" t="str">
        <f t="shared" ca="1" si="13"/>
        <v/>
      </c>
      <c r="AG37" s="12">
        <v>49</v>
      </c>
      <c r="AH37" s="19">
        <v>11.14</v>
      </c>
    </row>
    <row r="38" spans="1:34" s="10" customFormat="1" ht="15" customHeight="1" x14ac:dyDescent="0.2">
      <c r="A38" s="10">
        <f t="shared" si="0"/>
        <v>33</v>
      </c>
      <c r="B38" s="173" t="str">
        <f t="shared" ca="1" si="6"/>
        <v>Imogen Else</v>
      </c>
      <c r="C38" s="173"/>
      <c r="D38" s="173"/>
      <c r="E38" s="173"/>
      <c r="F38" s="173"/>
      <c r="G38" s="173"/>
      <c r="H38" s="177" t="str">
        <f t="shared" ca="1" si="7"/>
        <v>Bennett Memorial Diocesan School, Tunbridge Wells, Kent</v>
      </c>
      <c r="I38" s="177"/>
      <c r="J38" s="177"/>
      <c r="K38" s="177"/>
      <c r="L38" s="177"/>
      <c r="M38" s="177"/>
      <c r="N38" s="177"/>
      <c r="O38" s="177"/>
      <c r="P38" s="13">
        <f t="shared" si="1"/>
        <v>7.8125E-3</v>
      </c>
      <c r="Q38" s="8">
        <f t="shared" si="8"/>
        <v>1</v>
      </c>
      <c r="R38" s="22">
        <v>33</v>
      </c>
      <c r="S38" s="14">
        <f ca="1">IF(LEFT(AG38,1)="G","",IF(LEFT(P38,1)="D","",IF(H38="","",COUNTIF($T$6:T38,T38))))</f>
        <v>2</v>
      </c>
      <c r="T38" s="14" t="str">
        <f t="shared" ca="1" si="2"/>
        <v>Bennett Memorial Diocesan School, Tunbridge Wells, Kent</v>
      </c>
      <c r="U38" s="15" t="str">
        <f t="shared" ca="1" si="9"/>
        <v>Bennett Memorial Diocesan School, Tunbridge Wells, Kent2</v>
      </c>
      <c r="V38" s="14">
        <f t="shared" si="3"/>
        <v>33</v>
      </c>
      <c r="W38" s="14" t="str">
        <f t="shared" ca="1" si="10"/>
        <v/>
      </c>
      <c r="X38" s="14" t="str">
        <f>IF(Home!J38=0,"",Home!J38)</f>
        <v/>
      </c>
      <c r="Y38" s="16" t="str">
        <f t="shared" ca="1" si="14"/>
        <v/>
      </c>
      <c r="Z38" s="16" t="str">
        <f t="shared" ca="1" si="14"/>
        <v/>
      </c>
      <c r="AA38" s="16" t="str">
        <f t="shared" ca="1" si="14"/>
        <v/>
      </c>
      <c r="AB38" s="16" t="str">
        <f t="shared" ca="1" si="14"/>
        <v/>
      </c>
      <c r="AC38" s="16" t="str">
        <f t="shared" ca="1" si="5"/>
        <v/>
      </c>
      <c r="AD38" s="14" t="str">
        <f t="shared" ca="1" si="11"/>
        <v/>
      </c>
      <c r="AE38" s="17" t="str">
        <f t="shared" ca="1" si="12"/>
        <v/>
      </c>
      <c r="AF38" s="18" t="str">
        <f t="shared" ca="1" si="13"/>
        <v/>
      </c>
      <c r="AG38" s="12">
        <v>5</v>
      </c>
      <c r="AH38" s="19">
        <v>11.15</v>
      </c>
    </row>
    <row r="39" spans="1:34" s="10" customFormat="1" ht="15" customHeight="1" x14ac:dyDescent="0.2">
      <c r="A39" s="10">
        <f t="shared" si="0"/>
        <v>34</v>
      </c>
      <c r="B39" s="173" t="str">
        <f t="shared" ca="1" si="6"/>
        <v>Mariana Caceres-Camilooga</v>
      </c>
      <c r="C39" s="173"/>
      <c r="D39" s="173"/>
      <c r="E39" s="173"/>
      <c r="F39" s="173"/>
      <c r="G39" s="173"/>
      <c r="H39" s="177" t="str">
        <f t="shared" ca="1" si="7"/>
        <v>Bromley High School, Bromley, Kent</v>
      </c>
      <c r="I39" s="177"/>
      <c r="J39" s="177"/>
      <c r="K39" s="177"/>
      <c r="L39" s="177"/>
      <c r="M39" s="177"/>
      <c r="N39" s="177"/>
      <c r="O39" s="177"/>
      <c r="P39" s="13">
        <f t="shared" si="1"/>
        <v>7.8356481481481489E-3</v>
      </c>
      <c r="Q39" s="8">
        <f t="shared" si="8"/>
        <v>1</v>
      </c>
      <c r="R39" s="22">
        <v>34</v>
      </c>
      <c r="S39" s="14">
        <f ca="1">IF(LEFT(AG39,1)="G","",IF(LEFT(P39,1)="D","",IF(H39="","",COUNTIF($T$6:T39,T39))))</f>
        <v>5</v>
      </c>
      <c r="T39" s="14" t="str">
        <f t="shared" ca="1" si="2"/>
        <v>Bromley High School, Bromley, Kent</v>
      </c>
      <c r="U39" s="15" t="str">
        <f t="shared" ca="1" si="9"/>
        <v>Bromley High School, Bromley, Kent5</v>
      </c>
      <c r="V39" s="14">
        <f t="shared" si="3"/>
        <v>34</v>
      </c>
      <c r="W39" s="14" t="str">
        <f t="shared" ca="1" si="10"/>
        <v/>
      </c>
      <c r="X39" s="14" t="str">
        <f>IF(Home!J39=0,"",Home!J39)</f>
        <v/>
      </c>
      <c r="Y39" s="16" t="str">
        <f t="shared" ca="1" si="14"/>
        <v/>
      </c>
      <c r="Z39" s="16" t="str">
        <f t="shared" ca="1" si="14"/>
        <v/>
      </c>
      <c r="AA39" s="16" t="str">
        <f t="shared" ca="1" si="14"/>
        <v/>
      </c>
      <c r="AB39" s="16" t="str">
        <f t="shared" ca="1" si="14"/>
        <v/>
      </c>
      <c r="AC39" s="16" t="str">
        <f t="shared" ca="1" si="5"/>
        <v/>
      </c>
      <c r="AD39" s="14" t="str">
        <f t="shared" ca="1" si="11"/>
        <v/>
      </c>
      <c r="AE39" s="17" t="str">
        <f t="shared" ca="1" si="12"/>
        <v/>
      </c>
      <c r="AF39" s="18" t="str">
        <f t="shared" ca="1" si="13"/>
        <v/>
      </c>
      <c r="AG39" s="12">
        <v>17</v>
      </c>
      <c r="AH39" s="19">
        <v>11.17</v>
      </c>
    </row>
    <row r="40" spans="1:34" s="10" customFormat="1" ht="15" customHeight="1" x14ac:dyDescent="0.2">
      <c r="A40" s="10">
        <f t="shared" si="0"/>
        <v>35</v>
      </c>
      <c r="B40" s="173" t="str">
        <f t="shared" ca="1" si="6"/>
        <v>Ida Waite</v>
      </c>
      <c r="C40" s="173"/>
      <c r="D40" s="173"/>
      <c r="E40" s="173"/>
      <c r="F40" s="173"/>
      <c r="G40" s="173"/>
      <c r="H40" s="177" t="str">
        <f t="shared" ca="1" si="7"/>
        <v>Darrick Wood School, Orpington, Kent</v>
      </c>
      <c r="I40" s="177"/>
      <c r="J40" s="177"/>
      <c r="K40" s="177"/>
      <c r="L40" s="177"/>
      <c r="M40" s="177"/>
      <c r="N40" s="177"/>
      <c r="O40" s="177"/>
      <c r="P40" s="13">
        <f t="shared" si="1"/>
        <v>7.8935185185185202E-3</v>
      </c>
      <c r="Q40" s="8">
        <f t="shared" si="8"/>
        <v>1</v>
      </c>
      <c r="R40" s="22">
        <v>35</v>
      </c>
      <c r="S40" s="14">
        <f ca="1">IF(LEFT(AG40,1)="G","",IF(LEFT(P40,1)="D","",IF(H40="","",COUNTIF($T$6:T40,T40))))</f>
        <v>2</v>
      </c>
      <c r="T40" s="14" t="str">
        <f t="shared" ca="1" si="2"/>
        <v>Darrick Wood School, Orpington, Kent</v>
      </c>
      <c r="U40" s="15" t="str">
        <f t="shared" ca="1" si="9"/>
        <v>Darrick Wood School, Orpington, Kent2</v>
      </c>
      <c r="V40" s="14">
        <f t="shared" si="3"/>
        <v>35</v>
      </c>
      <c r="W40" s="14" t="str">
        <f t="shared" ca="1" si="10"/>
        <v/>
      </c>
      <c r="X40" s="14" t="str">
        <f>IF(Home!J40=0,"",Home!J40)</f>
        <v/>
      </c>
      <c r="Y40" s="16" t="str">
        <f t="shared" ca="1" si="14"/>
        <v/>
      </c>
      <c r="Z40" s="16" t="str">
        <f t="shared" ca="1" si="14"/>
        <v/>
      </c>
      <c r="AA40" s="16" t="str">
        <f t="shared" ca="1" si="14"/>
        <v/>
      </c>
      <c r="AB40" s="16" t="str">
        <f t="shared" ca="1" si="14"/>
        <v/>
      </c>
      <c r="AC40" s="16" t="str">
        <f t="shared" ca="1" si="5"/>
        <v/>
      </c>
      <c r="AD40" s="14" t="str">
        <f t="shared" ca="1" si="11"/>
        <v/>
      </c>
      <c r="AE40" s="17" t="str">
        <f t="shared" ca="1" si="12"/>
        <v/>
      </c>
      <c r="AF40" s="18" t="str">
        <f t="shared" ca="1" si="13"/>
        <v/>
      </c>
      <c r="AG40" s="12">
        <v>61</v>
      </c>
      <c r="AH40" s="19">
        <v>11.22</v>
      </c>
    </row>
    <row r="41" spans="1:34" s="10" customFormat="1" ht="15" customHeight="1" x14ac:dyDescent="0.2">
      <c r="A41" s="10">
        <f t="shared" si="0"/>
        <v>36</v>
      </c>
      <c r="B41" s="173" t="str">
        <f t="shared" ca="1" si="6"/>
        <v>Rowan Pearson</v>
      </c>
      <c r="C41" s="173"/>
      <c r="D41" s="173"/>
      <c r="E41" s="173"/>
      <c r="F41" s="173"/>
      <c r="G41" s="173"/>
      <c r="H41" s="177" t="str">
        <f t="shared" ca="1" si="7"/>
        <v>Bromley High School, Bromley, Kent</v>
      </c>
      <c r="I41" s="177"/>
      <c r="J41" s="177"/>
      <c r="K41" s="177"/>
      <c r="L41" s="177"/>
      <c r="M41" s="177"/>
      <c r="N41" s="177"/>
      <c r="O41" s="177"/>
      <c r="P41" s="13">
        <f t="shared" si="1"/>
        <v>7.9976851851851858E-3</v>
      </c>
      <c r="Q41" s="8">
        <f t="shared" si="8"/>
        <v>1</v>
      </c>
      <c r="R41" s="22">
        <v>36</v>
      </c>
      <c r="S41" s="14">
        <f ca="1">IF(LEFT(AG41,1)="G","",IF(LEFT(P41,1)="D","",IF(H41="","",COUNTIF($T$6:T41,T41))))</f>
        <v>6</v>
      </c>
      <c r="T41" s="14" t="str">
        <f t="shared" ca="1" si="2"/>
        <v>Bromley High School, Bromley, Kent</v>
      </c>
      <c r="U41" s="15" t="str">
        <f t="shared" ca="1" si="9"/>
        <v>Bromley High School, Bromley, Kent6</v>
      </c>
      <c r="V41" s="14">
        <f t="shared" si="3"/>
        <v>36</v>
      </c>
      <c r="W41" s="14" t="str">
        <f t="shared" ca="1" si="10"/>
        <v/>
      </c>
      <c r="X41" s="14" t="str">
        <f>IF(Home!J41=0,"",Home!J41)</f>
        <v/>
      </c>
      <c r="Y41" s="16" t="str">
        <f t="shared" ca="1" si="14"/>
        <v/>
      </c>
      <c r="Z41" s="16" t="str">
        <f t="shared" ca="1" si="14"/>
        <v/>
      </c>
      <c r="AA41" s="16" t="str">
        <f t="shared" ca="1" si="14"/>
        <v/>
      </c>
      <c r="AB41" s="16" t="str">
        <f t="shared" ca="1" si="14"/>
        <v/>
      </c>
      <c r="AC41" s="16" t="str">
        <f t="shared" ca="1" si="5"/>
        <v/>
      </c>
      <c r="AD41" s="14" t="str">
        <f t="shared" ca="1" si="11"/>
        <v/>
      </c>
      <c r="AE41" s="17" t="str">
        <f t="shared" ca="1" si="12"/>
        <v/>
      </c>
      <c r="AF41" s="18" t="str">
        <f t="shared" ca="1" si="13"/>
        <v/>
      </c>
      <c r="AG41" s="12">
        <v>16</v>
      </c>
      <c r="AH41" s="19">
        <v>11.31</v>
      </c>
    </row>
    <row r="42" spans="1:34" s="10" customFormat="1" ht="15" customHeight="1" x14ac:dyDescent="0.2">
      <c r="A42" s="10">
        <f t="shared" si="0"/>
        <v>37</v>
      </c>
      <c r="B42" s="173" t="str">
        <f t="shared" ca="1" si="6"/>
        <v>Francesca Newman</v>
      </c>
      <c r="C42" s="173"/>
      <c r="D42" s="173"/>
      <c r="E42" s="173"/>
      <c r="F42" s="173"/>
      <c r="G42" s="173"/>
      <c r="H42" s="177" t="str">
        <f t="shared" ca="1" si="7"/>
        <v>Bromley High School, Bromley, Kent</v>
      </c>
      <c r="I42" s="177"/>
      <c r="J42" s="177"/>
      <c r="K42" s="177"/>
      <c r="L42" s="177"/>
      <c r="M42" s="177"/>
      <c r="N42" s="177"/>
      <c r="O42" s="177"/>
      <c r="P42" s="13">
        <f t="shared" si="1"/>
        <v>8.0555555555555554E-3</v>
      </c>
      <c r="Q42" s="8">
        <f t="shared" si="8"/>
        <v>1</v>
      </c>
      <c r="R42" s="22">
        <v>37</v>
      </c>
      <c r="S42" s="14">
        <f ca="1">IF(LEFT(AG42,1)="G","",IF(LEFT(P42,1)="D","",IF(H42="","",COUNTIF($T$6:T42,T42))))</f>
        <v>7</v>
      </c>
      <c r="T42" s="14" t="str">
        <f t="shared" ca="1" si="2"/>
        <v>Bromley High School, Bromley, Kent</v>
      </c>
      <c r="U42" s="15" t="str">
        <f t="shared" ca="1" si="9"/>
        <v>Bromley High School, Bromley, Kent7</v>
      </c>
      <c r="V42" s="14">
        <f t="shared" si="3"/>
        <v>37</v>
      </c>
      <c r="W42" s="14" t="str">
        <f t="shared" ca="1" si="10"/>
        <v/>
      </c>
      <c r="X42" s="14" t="str">
        <f>IF(Home!J42=0,"",Home!J42)</f>
        <v/>
      </c>
      <c r="Y42" s="16" t="str">
        <f t="shared" ca="1" si="14"/>
        <v/>
      </c>
      <c r="Z42" s="16" t="str">
        <f t="shared" ca="1" si="14"/>
        <v/>
      </c>
      <c r="AA42" s="16" t="str">
        <f t="shared" ca="1" si="14"/>
        <v/>
      </c>
      <c r="AB42" s="16" t="str">
        <f t="shared" ca="1" si="14"/>
        <v/>
      </c>
      <c r="AC42" s="16" t="str">
        <f t="shared" ca="1" si="5"/>
        <v/>
      </c>
      <c r="AD42" s="14" t="str">
        <f t="shared" ca="1" si="11"/>
        <v/>
      </c>
      <c r="AE42" s="17" t="str">
        <f t="shared" ca="1" si="12"/>
        <v/>
      </c>
      <c r="AF42" s="18" t="str">
        <f t="shared" ca="1" si="13"/>
        <v/>
      </c>
      <c r="AG42" s="12">
        <v>18</v>
      </c>
      <c r="AH42" s="19">
        <v>11.36</v>
      </c>
    </row>
    <row r="43" spans="1:34" s="10" customFormat="1" ht="15" customHeight="1" x14ac:dyDescent="0.2">
      <c r="A43" s="10">
        <f t="shared" si="0"/>
        <v>38</v>
      </c>
      <c r="B43" s="173" t="str">
        <f t="shared" ca="1" si="6"/>
        <v>Isabel Froud</v>
      </c>
      <c r="C43" s="173"/>
      <c r="D43" s="173"/>
      <c r="E43" s="173"/>
      <c r="F43" s="173"/>
      <c r="G43" s="173"/>
      <c r="H43" s="177" t="str">
        <f t="shared" ca="1" si="7"/>
        <v>Walthamstow Hall, Sevenoaks, Kent</v>
      </c>
      <c r="I43" s="177"/>
      <c r="J43" s="177"/>
      <c r="K43" s="177"/>
      <c r="L43" s="177"/>
      <c r="M43" s="177"/>
      <c r="N43" s="177"/>
      <c r="O43" s="177"/>
      <c r="P43" s="13">
        <f t="shared" si="1"/>
        <v>8.067129629629629E-3</v>
      </c>
      <c r="Q43" s="8">
        <f t="shared" si="8"/>
        <v>1</v>
      </c>
      <c r="R43" s="22">
        <v>38</v>
      </c>
      <c r="S43" s="14">
        <f ca="1">IF(LEFT(AG43,1)="G","",IF(LEFT(P43,1)="D","",IF(H43="","",COUNTIF($T$6:T43,T43))))</f>
        <v>6</v>
      </c>
      <c r="T43" s="14" t="str">
        <f t="shared" ca="1" si="2"/>
        <v>Walthamstow Hall, Sevenoaks, Kent</v>
      </c>
      <c r="U43" s="15" t="str">
        <f t="shared" ca="1" si="9"/>
        <v>Walthamstow Hall, Sevenoaks, Kent6</v>
      </c>
      <c r="V43" s="14">
        <f t="shared" si="3"/>
        <v>38</v>
      </c>
      <c r="W43" s="14" t="str">
        <f t="shared" ca="1" si="10"/>
        <v/>
      </c>
      <c r="X43" s="14" t="str">
        <f>IF(Home!J43=0,"",Home!J43)</f>
        <v/>
      </c>
      <c r="Y43" s="16" t="str">
        <f t="shared" ca="1" si="14"/>
        <v/>
      </c>
      <c r="Z43" s="16" t="str">
        <f t="shared" ca="1" si="14"/>
        <v/>
      </c>
      <c r="AA43" s="16" t="str">
        <f t="shared" ca="1" si="14"/>
        <v/>
      </c>
      <c r="AB43" s="16" t="str">
        <f t="shared" ca="1" si="14"/>
        <v/>
      </c>
      <c r="AC43" s="16" t="str">
        <f t="shared" ca="1" si="5"/>
        <v/>
      </c>
      <c r="AD43" s="14" t="str">
        <f t="shared" ca="1" si="11"/>
        <v/>
      </c>
      <c r="AE43" s="17" t="str">
        <f t="shared" ca="1" si="12"/>
        <v/>
      </c>
      <c r="AF43" s="18" t="str">
        <f t="shared" ca="1" si="13"/>
        <v/>
      </c>
      <c r="AG43" s="12">
        <v>222</v>
      </c>
      <c r="AH43" s="19">
        <v>11.37</v>
      </c>
    </row>
    <row r="44" spans="1:34" s="10" customFormat="1" ht="15" customHeight="1" x14ac:dyDescent="0.2">
      <c r="A44" s="10">
        <f t="shared" si="0"/>
        <v>39</v>
      </c>
      <c r="B44" s="173" t="str">
        <f t="shared" ca="1" si="6"/>
        <v>Helena Strelcova</v>
      </c>
      <c r="C44" s="173"/>
      <c r="D44" s="173"/>
      <c r="E44" s="173"/>
      <c r="F44" s="173"/>
      <c r="G44" s="173"/>
      <c r="H44" s="177" t="str">
        <f t="shared" ca="1" si="7"/>
        <v>Darrick Wood School, Orpington, Kent</v>
      </c>
      <c r="I44" s="177"/>
      <c r="J44" s="177"/>
      <c r="K44" s="177"/>
      <c r="L44" s="177"/>
      <c r="M44" s="177"/>
      <c r="N44" s="177"/>
      <c r="O44" s="177"/>
      <c r="P44" s="13">
        <f t="shared" si="1"/>
        <v>8.0787037037037043E-3</v>
      </c>
      <c r="Q44" s="8">
        <f t="shared" si="8"/>
        <v>1</v>
      </c>
      <c r="R44" s="22">
        <v>39</v>
      </c>
      <c r="S44" s="14">
        <f ca="1">IF(LEFT(AG44,1)="G","",IF(LEFT(P44,1)="D","",IF(H44="","",COUNTIF($T$6:T44,T44))))</f>
        <v>3</v>
      </c>
      <c r="T44" s="14" t="str">
        <f t="shared" ca="1" si="2"/>
        <v>Darrick Wood School, Orpington, Kent</v>
      </c>
      <c r="U44" s="15" t="str">
        <f t="shared" ca="1" si="9"/>
        <v>Darrick Wood School, Orpington, Kent3</v>
      </c>
      <c r="V44" s="14">
        <f t="shared" si="3"/>
        <v>39</v>
      </c>
      <c r="W44" s="14" t="str">
        <f t="shared" ca="1" si="10"/>
        <v/>
      </c>
      <c r="X44" s="14" t="str">
        <f>IF(Home!J44=0,"",Home!J44)</f>
        <v/>
      </c>
      <c r="Y44" s="16" t="str">
        <f t="shared" ca="1" si="14"/>
        <v/>
      </c>
      <c r="Z44" s="16" t="str">
        <f t="shared" ca="1" si="14"/>
        <v/>
      </c>
      <c r="AA44" s="16" t="str">
        <f t="shared" ca="1" si="14"/>
        <v/>
      </c>
      <c r="AB44" s="16" t="str">
        <f t="shared" ca="1" si="14"/>
        <v/>
      </c>
      <c r="AC44" s="16" t="str">
        <f t="shared" ca="1" si="5"/>
        <v/>
      </c>
      <c r="AD44" s="14" t="str">
        <f t="shared" ca="1" si="11"/>
        <v/>
      </c>
      <c r="AE44" s="17" t="str">
        <f t="shared" ca="1" si="12"/>
        <v/>
      </c>
      <c r="AF44" s="18" t="str">
        <f t="shared" ca="1" si="13"/>
        <v/>
      </c>
      <c r="AG44" s="12">
        <v>63</v>
      </c>
      <c r="AH44" s="19">
        <v>11.38</v>
      </c>
    </row>
    <row r="45" spans="1:34" s="10" customFormat="1" ht="15" customHeight="1" x14ac:dyDescent="0.2">
      <c r="A45" s="10">
        <f t="shared" si="0"/>
        <v>40</v>
      </c>
      <c r="B45" s="173" t="str">
        <f t="shared" ca="1" si="6"/>
        <v>Hester Liddicott</v>
      </c>
      <c r="C45" s="173"/>
      <c r="D45" s="173"/>
      <c r="E45" s="173"/>
      <c r="F45" s="173"/>
      <c r="G45" s="173"/>
      <c r="H45" s="177" t="str">
        <f t="shared" ca="1" si="7"/>
        <v>Kent College (Canterbury), Canterbury, Kent</v>
      </c>
      <c r="I45" s="177"/>
      <c r="J45" s="177"/>
      <c r="K45" s="177"/>
      <c r="L45" s="177"/>
      <c r="M45" s="177"/>
      <c r="N45" s="177"/>
      <c r="O45" s="177"/>
      <c r="P45" s="13">
        <f t="shared" si="1"/>
        <v>8.1018518518518514E-3</v>
      </c>
      <c r="Q45" s="8">
        <f t="shared" si="8"/>
        <v>1</v>
      </c>
      <c r="R45" s="22">
        <v>40</v>
      </c>
      <c r="S45" s="14">
        <f ca="1">IF(LEFT(AG45,1)="G","",IF(LEFT(P45,1)="D","",IF(H45="","",COUNTIF($T$6:T45,T45))))</f>
        <v>1</v>
      </c>
      <c r="T45" s="14" t="str">
        <f t="shared" ca="1" si="2"/>
        <v>Kent College (Canterbury), Canterbury, Kent</v>
      </c>
      <c r="U45" s="15" t="str">
        <f t="shared" ca="1" si="9"/>
        <v>Kent College (Canterbury), Canterbury, Kent1</v>
      </c>
      <c r="V45" s="14">
        <f t="shared" si="3"/>
        <v>40</v>
      </c>
      <c r="W45" s="14" t="str">
        <f t="shared" ca="1" si="10"/>
        <v/>
      </c>
      <c r="X45" s="14" t="str">
        <f>IF(Home!J45=0,"",Home!J45)</f>
        <v/>
      </c>
      <c r="Y45" s="16" t="str">
        <f t="shared" ca="1" si="14"/>
        <v/>
      </c>
      <c r="Z45" s="16" t="str">
        <f t="shared" ca="1" si="14"/>
        <v/>
      </c>
      <c r="AA45" s="16" t="str">
        <f t="shared" ca="1" si="14"/>
        <v/>
      </c>
      <c r="AB45" s="16" t="str">
        <f t="shared" ca="1" si="14"/>
        <v/>
      </c>
      <c r="AC45" s="16" t="str">
        <f t="shared" ca="1" si="5"/>
        <v/>
      </c>
      <c r="AD45" s="14" t="str">
        <f t="shared" ca="1" si="11"/>
        <v/>
      </c>
      <c r="AE45" s="17" t="str">
        <f t="shared" ca="1" si="12"/>
        <v/>
      </c>
      <c r="AF45" s="18" t="str">
        <f t="shared" ca="1" si="13"/>
        <v/>
      </c>
      <c r="AG45" s="12">
        <v>97</v>
      </c>
      <c r="AH45" s="19">
        <v>11.4</v>
      </c>
    </row>
    <row r="46" spans="1:34" s="10" customFormat="1" ht="15" customHeight="1" x14ac:dyDescent="0.2">
      <c r="A46" s="10">
        <f t="shared" si="0"/>
        <v>41</v>
      </c>
      <c r="B46" s="173" t="str">
        <f t="shared" ca="1" si="6"/>
        <v>Evie Burland</v>
      </c>
      <c r="C46" s="173"/>
      <c r="D46" s="173"/>
      <c r="E46" s="173"/>
      <c r="F46" s="173"/>
      <c r="G46" s="173"/>
      <c r="H46" s="177" t="str">
        <f t="shared" ca="1" si="7"/>
        <v>Darrick Wood School, Orpington, Kent</v>
      </c>
      <c r="I46" s="177"/>
      <c r="J46" s="177"/>
      <c r="K46" s="177"/>
      <c r="L46" s="177"/>
      <c r="M46" s="177"/>
      <c r="N46" s="177"/>
      <c r="O46" s="177"/>
      <c r="P46" s="13">
        <f t="shared" si="1"/>
        <v>8.1828703703703716E-3</v>
      </c>
      <c r="Q46" s="8">
        <f t="shared" si="8"/>
        <v>1</v>
      </c>
      <c r="R46" s="22">
        <v>41</v>
      </c>
      <c r="S46" s="14">
        <f ca="1">IF(LEFT(AG46,1)="G","",IF(LEFT(P46,1)="D","",IF(H46="","",COUNTIF($T$6:T46,T46))))</f>
        <v>4</v>
      </c>
      <c r="T46" s="14" t="str">
        <f t="shared" ca="1" si="2"/>
        <v>Darrick Wood School, Orpington, Kent</v>
      </c>
      <c r="U46" s="15" t="str">
        <f t="shared" ca="1" si="9"/>
        <v>Darrick Wood School, Orpington, Kent4</v>
      </c>
      <c r="V46" s="14">
        <f t="shared" si="3"/>
        <v>41</v>
      </c>
      <c r="W46" s="14" t="str">
        <f t="shared" ca="1" si="10"/>
        <v/>
      </c>
      <c r="X46" s="14" t="str">
        <f>IF(Home!J46=0,"",Home!J46)</f>
        <v>Total Entries by age group</v>
      </c>
      <c r="Y46" s="16" t="str">
        <f t="shared" ref="Y46:AB65" ca="1" si="15">IFERROR(VLOOKUP(CONCATENATE($X46,Y$5),$U$6:$V$255,2,0),"")</f>
        <v/>
      </c>
      <c r="Z46" s="16" t="str">
        <f t="shared" ca="1" si="15"/>
        <v/>
      </c>
      <c r="AA46" s="16" t="str">
        <f t="shared" ca="1" si="15"/>
        <v/>
      </c>
      <c r="AB46" s="16" t="str">
        <f t="shared" ca="1" si="15"/>
        <v/>
      </c>
      <c r="AC46" s="16" t="str">
        <f t="shared" ca="1" si="5"/>
        <v/>
      </c>
      <c r="AD46" s="14" t="str">
        <f t="shared" ca="1" si="11"/>
        <v/>
      </c>
      <c r="AE46" s="17" t="str">
        <f t="shared" ca="1" si="12"/>
        <v/>
      </c>
      <c r="AF46" s="18" t="str">
        <f t="shared" ca="1" si="13"/>
        <v/>
      </c>
      <c r="AG46" s="12">
        <v>66</v>
      </c>
      <c r="AH46" s="19">
        <v>11.47</v>
      </c>
    </row>
    <row r="47" spans="1:34" s="10" customFormat="1" ht="15" customHeight="1" x14ac:dyDescent="0.2">
      <c r="A47" s="10">
        <f t="shared" si="0"/>
        <v>42</v>
      </c>
      <c r="B47" s="173" t="str">
        <f t="shared" ca="1" si="6"/>
        <v>Melody Beake</v>
      </c>
      <c r="C47" s="173"/>
      <c r="D47" s="173"/>
      <c r="E47" s="173"/>
      <c r="F47" s="173"/>
      <c r="G47" s="173"/>
      <c r="H47" s="177" t="str">
        <f t="shared" ca="1" si="7"/>
        <v>Chislehurst and Sidcup Grammar School, Sidcup, Kent</v>
      </c>
      <c r="I47" s="177"/>
      <c r="J47" s="177"/>
      <c r="K47" s="177"/>
      <c r="L47" s="177"/>
      <c r="M47" s="177"/>
      <c r="N47" s="177"/>
      <c r="O47" s="177"/>
      <c r="P47" s="13">
        <f t="shared" si="1"/>
        <v>8.1944444444444452E-3</v>
      </c>
      <c r="Q47" s="8">
        <f t="shared" si="8"/>
        <v>1</v>
      </c>
      <c r="R47" s="22">
        <v>42</v>
      </c>
      <c r="S47" s="14">
        <f ca="1">IF(LEFT(AG47,1)="G","",IF(LEFT(P47,1)="D","",IF(H47="","",COUNTIF($T$6:T47,T47))))</f>
        <v>2</v>
      </c>
      <c r="T47" s="14" t="str">
        <f t="shared" ca="1" si="2"/>
        <v>Chislehurst and Sidcup Grammar School, Sidcup, Kent</v>
      </c>
      <c r="U47" s="15" t="str">
        <f t="shared" ca="1" si="9"/>
        <v>Chislehurst and Sidcup Grammar School, Sidcup, Kent2</v>
      </c>
      <c r="V47" s="14">
        <f t="shared" si="3"/>
        <v>42</v>
      </c>
      <c r="W47" s="14" t="str">
        <f t="shared" ca="1" si="10"/>
        <v/>
      </c>
      <c r="X47" s="14" t="str">
        <f>IF(Home!J47=0,"",Home!J47)</f>
        <v/>
      </c>
      <c r="Y47" s="16" t="str">
        <f t="shared" ca="1" si="15"/>
        <v/>
      </c>
      <c r="Z47" s="16" t="str">
        <f t="shared" ca="1" si="15"/>
        <v/>
      </c>
      <c r="AA47" s="16" t="str">
        <f t="shared" ca="1" si="15"/>
        <v/>
      </c>
      <c r="AB47" s="16" t="str">
        <f t="shared" ca="1" si="15"/>
        <v/>
      </c>
      <c r="AC47" s="16" t="str">
        <f t="shared" ca="1" si="5"/>
        <v/>
      </c>
      <c r="AD47" s="14" t="str">
        <f t="shared" ca="1" si="11"/>
        <v/>
      </c>
      <c r="AE47" s="17" t="str">
        <f t="shared" ca="1" si="12"/>
        <v/>
      </c>
      <c r="AF47" s="18" t="str">
        <f t="shared" ca="1" si="13"/>
        <v/>
      </c>
      <c r="AG47" s="12">
        <v>40</v>
      </c>
      <c r="AH47" s="19">
        <v>11.48</v>
      </c>
    </row>
    <row r="48" spans="1:34" s="10" customFormat="1" ht="15" customHeight="1" x14ac:dyDescent="0.2">
      <c r="A48" s="10">
        <f t="shared" si="0"/>
        <v>43</v>
      </c>
      <c r="B48" s="173" t="str">
        <f t="shared" ca="1" si="6"/>
        <v>Alice Huilne</v>
      </c>
      <c r="C48" s="173"/>
      <c r="D48" s="173"/>
      <c r="E48" s="173"/>
      <c r="F48" s="173"/>
      <c r="G48" s="173"/>
      <c r="H48" s="177" t="str">
        <f t="shared" ca="1" si="7"/>
        <v>Chislehurst and Sidcup Grammar School, Sidcup, Kent</v>
      </c>
      <c r="I48" s="177"/>
      <c r="J48" s="177"/>
      <c r="K48" s="177"/>
      <c r="L48" s="177"/>
      <c r="M48" s="177"/>
      <c r="N48" s="177"/>
      <c r="O48" s="177"/>
      <c r="P48" s="13">
        <f t="shared" si="1"/>
        <v>8.2638888888888883E-3</v>
      </c>
      <c r="Q48" s="8">
        <f t="shared" si="8"/>
        <v>1</v>
      </c>
      <c r="R48" s="22">
        <v>43</v>
      </c>
      <c r="S48" s="14">
        <f ca="1">IF(LEFT(AG48,1)="G","",IF(LEFT(P48,1)="D","",IF(H48="","",COUNTIF($T$6:T48,T48))))</f>
        <v>3</v>
      </c>
      <c r="T48" s="14" t="str">
        <f t="shared" ca="1" si="2"/>
        <v>Chislehurst and Sidcup Grammar School, Sidcup, Kent</v>
      </c>
      <c r="U48" s="15" t="str">
        <f t="shared" ca="1" si="9"/>
        <v>Chislehurst and Sidcup Grammar School, Sidcup, Kent3</v>
      </c>
      <c r="V48" s="14">
        <f t="shared" si="3"/>
        <v>43</v>
      </c>
      <c r="W48" s="14" t="str">
        <f t="shared" ca="1" si="10"/>
        <v/>
      </c>
      <c r="X48" s="14" t="str">
        <f>IF(Home!J48=0,"",Home!J48)</f>
        <v/>
      </c>
      <c r="Y48" s="16" t="str">
        <f t="shared" ca="1" si="15"/>
        <v/>
      </c>
      <c r="Z48" s="16" t="str">
        <f t="shared" ca="1" si="15"/>
        <v/>
      </c>
      <c r="AA48" s="16" t="str">
        <f t="shared" ca="1" si="15"/>
        <v/>
      </c>
      <c r="AB48" s="16" t="str">
        <f t="shared" ca="1" si="15"/>
        <v/>
      </c>
      <c r="AC48" s="16" t="str">
        <f t="shared" ca="1" si="5"/>
        <v/>
      </c>
      <c r="AD48" s="14" t="str">
        <f t="shared" ca="1" si="11"/>
        <v/>
      </c>
      <c r="AE48" s="17" t="str">
        <f t="shared" ca="1" si="12"/>
        <v/>
      </c>
      <c r="AF48" s="18" t="str">
        <f t="shared" ca="1" si="13"/>
        <v/>
      </c>
      <c r="AG48" s="12">
        <v>37</v>
      </c>
      <c r="AH48" s="19">
        <v>11.54</v>
      </c>
    </row>
    <row r="49" spans="1:34" s="10" customFormat="1" ht="15" customHeight="1" x14ac:dyDescent="0.2">
      <c r="A49" s="10">
        <f t="shared" si="0"/>
        <v>44</v>
      </c>
      <c r="B49" s="173" t="str">
        <f t="shared" ca="1" si="6"/>
        <v>Cece Morris</v>
      </c>
      <c r="C49" s="173"/>
      <c r="D49" s="173"/>
      <c r="E49" s="173"/>
      <c r="F49" s="173"/>
      <c r="G49" s="173"/>
      <c r="H49" s="177" t="str">
        <f t="shared" ca="1" si="7"/>
        <v>Cranbrook School, Cranbrook, Kent</v>
      </c>
      <c r="I49" s="177"/>
      <c r="J49" s="177"/>
      <c r="K49" s="177"/>
      <c r="L49" s="177"/>
      <c r="M49" s="177"/>
      <c r="N49" s="177"/>
      <c r="O49" s="177"/>
      <c r="P49" s="13">
        <f t="shared" si="1"/>
        <v>8.2638888888888883E-3</v>
      </c>
      <c r="Q49" s="8">
        <f t="shared" si="8"/>
        <v>1</v>
      </c>
      <c r="R49" s="22">
        <v>44</v>
      </c>
      <c r="S49" s="14">
        <f ca="1">IF(LEFT(AG49,1)="G","",IF(LEFT(P49,1)="D","",IF(H49="","",COUNTIF($T$6:T49,T49))))</f>
        <v>3</v>
      </c>
      <c r="T49" s="14" t="str">
        <f t="shared" ca="1" si="2"/>
        <v>Cranbrook School, Cranbrook, Kent</v>
      </c>
      <c r="U49" s="15" t="str">
        <f t="shared" ca="1" si="9"/>
        <v>Cranbrook School, Cranbrook, Kent3</v>
      </c>
      <c r="V49" s="14">
        <f t="shared" si="3"/>
        <v>44</v>
      </c>
      <c r="W49" s="14" t="str">
        <f t="shared" ca="1" si="10"/>
        <v/>
      </c>
      <c r="X49" s="14" t="str">
        <f>IF(Home!J49=0,"",Home!J49)</f>
        <v/>
      </c>
      <c r="Y49" s="16" t="str">
        <f t="shared" ca="1" si="15"/>
        <v/>
      </c>
      <c r="Z49" s="16" t="str">
        <f t="shared" ca="1" si="15"/>
        <v/>
      </c>
      <c r="AA49" s="16" t="str">
        <f t="shared" ca="1" si="15"/>
        <v/>
      </c>
      <c r="AB49" s="16" t="str">
        <f t="shared" ca="1" si="15"/>
        <v/>
      </c>
      <c r="AC49" s="16" t="str">
        <f t="shared" ca="1" si="5"/>
        <v/>
      </c>
      <c r="AD49" s="14" t="str">
        <f t="shared" ca="1" si="11"/>
        <v/>
      </c>
      <c r="AE49" s="17" t="str">
        <f t="shared" ca="1" si="12"/>
        <v/>
      </c>
      <c r="AF49" s="18" t="str">
        <f t="shared" ca="1" si="13"/>
        <v/>
      </c>
      <c r="AG49" s="12">
        <v>52</v>
      </c>
      <c r="AH49" s="19">
        <v>11.54</v>
      </c>
    </row>
    <row r="50" spans="1:34" s="10" customFormat="1" ht="15" customHeight="1" x14ac:dyDescent="0.2">
      <c r="A50" s="10">
        <f t="shared" si="0"/>
        <v>45</v>
      </c>
      <c r="B50" s="173" t="str">
        <f t="shared" ca="1" si="6"/>
        <v>Poppy Adams</v>
      </c>
      <c r="C50" s="173"/>
      <c r="D50" s="173"/>
      <c r="E50" s="173"/>
      <c r="F50" s="173"/>
      <c r="G50" s="173"/>
      <c r="H50" s="177" t="str">
        <f t="shared" ca="1" si="7"/>
        <v>Darrick Wood School, Orpington, Kent</v>
      </c>
      <c r="I50" s="177"/>
      <c r="J50" s="177"/>
      <c r="K50" s="177"/>
      <c r="L50" s="177"/>
      <c r="M50" s="177"/>
      <c r="N50" s="177"/>
      <c r="O50" s="177"/>
      <c r="P50" s="13">
        <f t="shared" si="1"/>
        <v>8.3101851851851843E-3</v>
      </c>
      <c r="Q50" s="8">
        <f t="shared" si="8"/>
        <v>1</v>
      </c>
      <c r="R50" s="22">
        <v>45</v>
      </c>
      <c r="S50" s="14">
        <f ca="1">IF(LEFT(AG50,1)="G","",IF(LEFT(P50,1)="D","",IF(H50="","",COUNTIF($T$6:T50,T50))))</f>
        <v>5</v>
      </c>
      <c r="T50" s="14" t="str">
        <f t="shared" ca="1" si="2"/>
        <v>Darrick Wood School, Orpington, Kent</v>
      </c>
      <c r="U50" s="15" t="str">
        <f t="shared" ca="1" si="9"/>
        <v>Darrick Wood School, Orpington, Kent5</v>
      </c>
      <c r="V50" s="14">
        <f t="shared" si="3"/>
        <v>45</v>
      </c>
      <c r="W50" s="14" t="str">
        <f t="shared" ca="1" si="10"/>
        <v/>
      </c>
      <c r="X50" s="14" t="str">
        <f>IF(Home!J50=0,"",Home!J50)</f>
        <v/>
      </c>
      <c r="Y50" s="16" t="str">
        <f t="shared" ca="1" si="15"/>
        <v/>
      </c>
      <c r="Z50" s="16" t="str">
        <f t="shared" ca="1" si="15"/>
        <v/>
      </c>
      <c r="AA50" s="16" t="str">
        <f t="shared" ca="1" si="15"/>
        <v/>
      </c>
      <c r="AB50" s="16" t="str">
        <f t="shared" ca="1" si="15"/>
        <v/>
      </c>
      <c r="AC50" s="16" t="str">
        <f t="shared" ca="1" si="5"/>
        <v/>
      </c>
      <c r="AD50" s="14" t="str">
        <f t="shared" ca="1" si="11"/>
        <v/>
      </c>
      <c r="AE50" s="17" t="str">
        <f t="shared" ca="1" si="12"/>
        <v/>
      </c>
      <c r="AF50" s="18" t="str">
        <f t="shared" ca="1" si="13"/>
        <v/>
      </c>
      <c r="AG50" s="12">
        <v>65</v>
      </c>
      <c r="AH50" s="19">
        <v>11.58</v>
      </c>
    </row>
    <row r="51" spans="1:34" s="10" customFormat="1" ht="15" customHeight="1" x14ac:dyDescent="0.2">
      <c r="A51" s="10">
        <f t="shared" si="0"/>
        <v>46</v>
      </c>
      <c r="B51" s="173" t="str">
        <f t="shared" ca="1" si="6"/>
        <v>Isabella Goodman</v>
      </c>
      <c r="C51" s="173"/>
      <c r="D51" s="173"/>
      <c r="E51" s="173"/>
      <c r="F51" s="173"/>
      <c r="G51" s="173"/>
      <c r="H51" s="177" t="str">
        <f t="shared" ca="1" si="7"/>
        <v>Kent College (Canterbury), Canterbury, Kent</v>
      </c>
      <c r="I51" s="177"/>
      <c r="J51" s="177"/>
      <c r="K51" s="177"/>
      <c r="L51" s="177"/>
      <c r="M51" s="177"/>
      <c r="N51" s="177"/>
      <c r="O51" s="177"/>
      <c r="P51" s="13">
        <f t="shared" si="1"/>
        <v>8.4143518518518517E-3</v>
      </c>
      <c r="Q51" s="8">
        <f t="shared" si="8"/>
        <v>1</v>
      </c>
      <c r="R51" s="22">
        <v>46</v>
      </c>
      <c r="S51" s="14">
        <f ca="1">IF(LEFT(AG51,1)="G","",IF(LEFT(P51,1)="D","",IF(H51="","",COUNTIF($T$6:T51,T51))))</f>
        <v>2</v>
      </c>
      <c r="T51" s="14" t="str">
        <f t="shared" ca="1" si="2"/>
        <v>Kent College (Canterbury), Canterbury, Kent</v>
      </c>
      <c r="U51" s="15" t="str">
        <f t="shared" ca="1" si="9"/>
        <v>Kent College (Canterbury), Canterbury, Kent2</v>
      </c>
      <c r="V51" s="14">
        <f t="shared" si="3"/>
        <v>46</v>
      </c>
      <c r="W51" s="14" t="str">
        <f t="shared" ca="1" si="10"/>
        <v/>
      </c>
      <c r="X51" s="14" t="str">
        <f>IF(Home!J51=0,"",Home!J51)</f>
        <v/>
      </c>
      <c r="Y51" s="16" t="str">
        <f t="shared" ca="1" si="15"/>
        <v/>
      </c>
      <c r="Z51" s="16" t="str">
        <f t="shared" ca="1" si="15"/>
        <v/>
      </c>
      <c r="AA51" s="16" t="str">
        <f t="shared" ca="1" si="15"/>
        <v/>
      </c>
      <c r="AB51" s="16" t="str">
        <f t="shared" ca="1" si="15"/>
        <v/>
      </c>
      <c r="AC51" s="16" t="str">
        <f t="shared" ca="1" si="5"/>
        <v/>
      </c>
      <c r="AD51" s="14" t="str">
        <f t="shared" ca="1" si="11"/>
        <v/>
      </c>
      <c r="AE51" s="17" t="str">
        <f t="shared" ca="1" si="12"/>
        <v/>
      </c>
      <c r="AF51" s="18" t="str">
        <f t="shared" ca="1" si="13"/>
        <v/>
      </c>
      <c r="AG51" s="12">
        <v>101</v>
      </c>
      <c r="AH51" s="19">
        <v>12.07</v>
      </c>
    </row>
    <row r="52" spans="1:34" s="10" customFormat="1" ht="15" customHeight="1" x14ac:dyDescent="0.2">
      <c r="A52" s="10">
        <f t="shared" si="0"/>
        <v>47</v>
      </c>
      <c r="B52" s="173" t="str">
        <f t="shared" ca="1" si="6"/>
        <v>Martyna Zurawska</v>
      </c>
      <c r="C52" s="173"/>
      <c r="D52" s="173"/>
      <c r="E52" s="173"/>
      <c r="F52" s="173"/>
      <c r="G52" s="173"/>
      <c r="H52" s="177" t="str">
        <f t="shared" ca="1" si="7"/>
        <v>Chislehurst and Sidcup Grammar School, Sidcup, Kent</v>
      </c>
      <c r="I52" s="177"/>
      <c r="J52" s="177"/>
      <c r="K52" s="177"/>
      <c r="L52" s="177"/>
      <c r="M52" s="177"/>
      <c r="N52" s="177"/>
      <c r="O52" s="177"/>
      <c r="P52" s="13">
        <f t="shared" si="1"/>
        <v>8.4837962962962983E-3</v>
      </c>
      <c r="Q52" s="8">
        <f t="shared" si="8"/>
        <v>1</v>
      </c>
      <c r="R52" s="22">
        <v>47</v>
      </c>
      <c r="S52" s="14">
        <f ca="1">IF(LEFT(AG52,1)="G","",IF(LEFT(P52,1)="D","",IF(H52="","",COUNTIF($T$6:T52,T52))))</f>
        <v>4</v>
      </c>
      <c r="T52" s="14" t="str">
        <f t="shared" ca="1" si="2"/>
        <v>Chislehurst and Sidcup Grammar School, Sidcup, Kent</v>
      </c>
      <c r="U52" s="15" t="str">
        <f t="shared" ca="1" si="9"/>
        <v>Chislehurst and Sidcup Grammar School, Sidcup, Kent4</v>
      </c>
      <c r="V52" s="14">
        <f t="shared" si="3"/>
        <v>47</v>
      </c>
      <c r="W52" s="14" t="str">
        <f t="shared" ca="1" si="10"/>
        <v/>
      </c>
      <c r="X52" s="14" t="str">
        <f>IF(Home!J52=0,"",Home!J52)</f>
        <v/>
      </c>
      <c r="Y52" s="16" t="str">
        <f t="shared" ca="1" si="15"/>
        <v/>
      </c>
      <c r="Z52" s="16" t="str">
        <f t="shared" ca="1" si="15"/>
        <v/>
      </c>
      <c r="AA52" s="16" t="str">
        <f t="shared" ca="1" si="15"/>
        <v/>
      </c>
      <c r="AB52" s="16" t="str">
        <f t="shared" ca="1" si="15"/>
        <v/>
      </c>
      <c r="AC52" s="16" t="str">
        <f t="shared" ca="1" si="5"/>
        <v/>
      </c>
      <c r="AD52" s="14" t="str">
        <f t="shared" ca="1" si="11"/>
        <v/>
      </c>
      <c r="AE52" s="17" t="str">
        <f t="shared" ca="1" si="12"/>
        <v/>
      </c>
      <c r="AF52" s="18" t="str">
        <f t="shared" ca="1" si="13"/>
        <v/>
      </c>
      <c r="AG52" s="12">
        <v>41</v>
      </c>
      <c r="AH52" s="19">
        <v>12.13</v>
      </c>
    </row>
    <row r="53" spans="1:34" s="10" customFormat="1" ht="15" customHeight="1" x14ac:dyDescent="0.2">
      <c r="A53" s="10">
        <f t="shared" si="0"/>
        <v>48</v>
      </c>
      <c r="B53" s="173" t="str">
        <f t="shared" ca="1" si="6"/>
        <v xml:space="preserve">Elsa Billingham </v>
      </c>
      <c r="C53" s="173"/>
      <c r="D53" s="173"/>
      <c r="E53" s="173"/>
      <c r="F53" s="173"/>
      <c r="G53" s="173"/>
      <c r="H53" s="177" t="str">
        <f t="shared" ca="1" si="7"/>
        <v>Weald of Kent Grammar School, Tonbridge, Kent</v>
      </c>
      <c r="I53" s="177"/>
      <c r="J53" s="177"/>
      <c r="K53" s="177"/>
      <c r="L53" s="177"/>
      <c r="M53" s="177"/>
      <c r="N53" s="177"/>
      <c r="O53" s="177"/>
      <c r="P53" s="13">
        <f t="shared" si="1"/>
        <v>8.5069444444444437E-3</v>
      </c>
      <c r="Q53" s="8">
        <f t="shared" si="8"/>
        <v>1</v>
      </c>
      <c r="R53" s="22">
        <v>48</v>
      </c>
      <c r="S53" s="14">
        <f ca="1">IF(LEFT(AG53,1)="G","",IF(LEFT(P53,1)="D","",IF(H53="","",COUNTIF($T$6:T53,T53))))</f>
        <v>4</v>
      </c>
      <c r="T53" s="14" t="str">
        <f t="shared" ca="1" si="2"/>
        <v>Weald of Kent Grammar School, Tonbridge, Kent</v>
      </c>
      <c r="U53" s="15" t="str">
        <f t="shared" ca="1" si="9"/>
        <v>Weald of Kent Grammar School, Tonbridge, Kent4</v>
      </c>
      <c r="V53" s="14">
        <f t="shared" si="3"/>
        <v>48</v>
      </c>
      <c r="W53" s="14" t="str">
        <f t="shared" ca="1" si="10"/>
        <v/>
      </c>
      <c r="X53" s="14" t="str">
        <f>IF(Home!J53=0,"",Home!J53)</f>
        <v/>
      </c>
      <c r="Y53" s="16" t="str">
        <f t="shared" ca="1" si="15"/>
        <v/>
      </c>
      <c r="Z53" s="16" t="str">
        <f t="shared" ca="1" si="15"/>
        <v/>
      </c>
      <c r="AA53" s="16" t="str">
        <f t="shared" ca="1" si="15"/>
        <v/>
      </c>
      <c r="AB53" s="16" t="str">
        <f t="shared" ca="1" si="15"/>
        <v/>
      </c>
      <c r="AC53" s="16" t="str">
        <f t="shared" ca="1" si="5"/>
        <v/>
      </c>
      <c r="AD53" s="14" t="str">
        <f t="shared" ca="1" si="11"/>
        <v/>
      </c>
      <c r="AE53" s="17" t="str">
        <f t="shared" ca="1" si="12"/>
        <v/>
      </c>
      <c r="AF53" s="18" t="str">
        <f t="shared" ca="1" si="13"/>
        <v/>
      </c>
      <c r="AG53" s="12">
        <v>233</v>
      </c>
      <c r="AH53" s="19">
        <v>12.15</v>
      </c>
    </row>
    <row r="54" spans="1:34" s="10" customFormat="1" ht="15" customHeight="1" x14ac:dyDescent="0.2">
      <c r="A54" s="10">
        <f t="shared" si="0"/>
        <v>49</v>
      </c>
      <c r="B54" s="173" t="str">
        <f t="shared" ca="1" si="6"/>
        <v>Milly Gann</v>
      </c>
      <c r="C54" s="173"/>
      <c r="D54" s="173"/>
      <c r="E54" s="173"/>
      <c r="F54" s="173"/>
      <c r="G54" s="173"/>
      <c r="H54" s="177" t="str">
        <f t="shared" ca="1" si="7"/>
        <v>Cranbrook School, Cranbrook, Kent</v>
      </c>
      <c r="I54" s="177"/>
      <c r="J54" s="177"/>
      <c r="K54" s="177"/>
      <c r="L54" s="177"/>
      <c r="M54" s="177"/>
      <c r="N54" s="177"/>
      <c r="O54" s="177"/>
      <c r="P54" s="13">
        <f t="shared" si="1"/>
        <v>8.5416666666666662E-3</v>
      </c>
      <c r="Q54" s="8">
        <f t="shared" si="8"/>
        <v>1</v>
      </c>
      <c r="R54" s="22">
        <v>49</v>
      </c>
      <c r="S54" s="14">
        <f ca="1">IF(LEFT(AG54,1)="G","",IF(LEFT(P54,1)="D","",IF(H54="","",COUNTIF($T$6:T54,T54))))</f>
        <v>4</v>
      </c>
      <c r="T54" s="14" t="str">
        <f t="shared" ca="1" si="2"/>
        <v>Cranbrook School, Cranbrook, Kent</v>
      </c>
      <c r="U54" s="15" t="str">
        <f t="shared" ca="1" si="9"/>
        <v>Cranbrook School, Cranbrook, Kent4</v>
      </c>
      <c r="V54" s="14">
        <f t="shared" si="3"/>
        <v>49</v>
      </c>
      <c r="W54" s="14" t="str">
        <f t="shared" ca="1" si="10"/>
        <v/>
      </c>
      <c r="X54" s="14" t="str">
        <f>IF(Home!J54=0,"",Home!J54)</f>
        <v/>
      </c>
      <c r="Y54" s="16" t="str">
        <f t="shared" ca="1" si="15"/>
        <v/>
      </c>
      <c r="Z54" s="16" t="str">
        <f t="shared" ca="1" si="15"/>
        <v/>
      </c>
      <c r="AA54" s="16" t="str">
        <f t="shared" ca="1" si="15"/>
        <v/>
      </c>
      <c r="AB54" s="16" t="str">
        <f t="shared" ca="1" si="15"/>
        <v/>
      </c>
      <c r="AC54" s="16" t="str">
        <f t="shared" ca="1" si="5"/>
        <v/>
      </c>
      <c r="AD54" s="14" t="str">
        <f t="shared" ca="1" si="11"/>
        <v/>
      </c>
      <c r="AE54" s="17" t="str">
        <f t="shared" ca="1" si="12"/>
        <v/>
      </c>
      <c r="AF54" s="18" t="str">
        <f t="shared" ca="1" si="13"/>
        <v/>
      </c>
      <c r="AG54" s="12">
        <v>50</v>
      </c>
      <c r="AH54" s="19">
        <v>12.18</v>
      </c>
    </row>
    <row r="55" spans="1:34" s="10" customFormat="1" ht="15" customHeight="1" x14ac:dyDescent="0.2">
      <c r="A55" s="10">
        <f t="shared" si="0"/>
        <v>50</v>
      </c>
      <c r="B55" s="173" t="str">
        <f t="shared" ca="1" si="6"/>
        <v>Isla Shurme</v>
      </c>
      <c r="C55" s="173"/>
      <c r="D55" s="173"/>
      <c r="E55" s="173"/>
      <c r="F55" s="173"/>
      <c r="G55" s="173"/>
      <c r="H55" s="177" t="str">
        <f t="shared" ca="1" si="7"/>
        <v>Bennett Memorial Diocesan School, Tunbridge Wells, Kent</v>
      </c>
      <c r="I55" s="177"/>
      <c r="J55" s="177"/>
      <c r="K55" s="177"/>
      <c r="L55" s="177"/>
      <c r="M55" s="177"/>
      <c r="N55" s="177"/>
      <c r="O55" s="177"/>
      <c r="P55" s="13">
        <f t="shared" si="1"/>
        <v>8.611111111111111E-3</v>
      </c>
      <c r="Q55" s="8">
        <f t="shared" si="8"/>
        <v>1</v>
      </c>
      <c r="R55" s="22">
        <v>50</v>
      </c>
      <c r="S55" s="14">
        <f ca="1">IF(LEFT(AG55,1)="G","",IF(LEFT(P55,1)="D","",IF(H55="","",COUNTIF($T$6:T55,T55))))</f>
        <v>3</v>
      </c>
      <c r="T55" s="14" t="str">
        <f t="shared" ca="1" si="2"/>
        <v>Bennett Memorial Diocesan School, Tunbridge Wells, Kent</v>
      </c>
      <c r="U55" s="15" t="str">
        <f t="shared" ca="1" si="9"/>
        <v>Bennett Memorial Diocesan School, Tunbridge Wells, Kent3</v>
      </c>
      <c r="V55" s="14">
        <f t="shared" si="3"/>
        <v>50</v>
      </c>
      <c r="W55" s="14" t="str">
        <f t="shared" ca="1" si="10"/>
        <v/>
      </c>
      <c r="X55" s="14" t="str">
        <f>IF(Home!J55=0,"",Home!J55)</f>
        <v/>
      </c>
      <c r="Y55" s="16" t="str">
        <f t="shared" ca="1" si="15"/>
        <v/>
      </c>
      <c r="Z55" s="16" t="str">
        <f t="shared" ca="1" si="15"/>
        <v/>
      </c>
      <c r="AA55" s="16" t="str">
        <f t="shared" ca="1" si="15"/>
        <v/>
      </c>
      <c r="AB55" s="16" t="str">
        <f t="shared" ca="1" si="15"/>
        <v/>
      </c>
      <c r="AC55" s="16" t="str">
        <f t="shared" ca="1" si="5"/>
        <v/>
      </c>
      <c r="AD55" s="14" t="str">
        <f t="shared" ca="1" si="11"/>
        <v/>
      </c>
      <c r="AE55" s="17" t="str">
        <f t="shared" ca="1" si="12"/>
        <v/>
      </c>
      <c r="AF55" s="18" t="str">
        <f t="shared" ca="1" si="13"/>
        <v/>
      </c>
      <c r="AG55" s="12">
        <v>2</v>
      </c>
      <c r="AH55" s="19">
        <v>12.24</v>
      </c>
    </row>
    <row r="56" spans="1:34" s="10" customFormat="1" ht="15" customHeight="1" x14ac:dyDescent="0.2">
      <c r="A56" s="10">
        <f t="shared" si="0"/>
        <v>51</v>
      </c>
      <c r="B56" s="173" t="str">
        <f t="shared" ca="1" si="6"/>
        <v>Sophia Whitcombe</v>
      </c>
      <c r="C56" s="173"/>
      <c r="D56" s="173"/>
      <c r="E56" s="173"/>
      <c r="F56" s="173"/>
      <c r="G56" s="173"/>
      <c r="H56" s="177" t="str">
        <f t="shared" ca="1" si="7"/>
        <v>Darrick Wood School, Orpington, Kent</v>
      </c>
      <c r="I56" s="177"/>
      <c r="J56" s="177"/>
      <c r="K56" s="177"/>
      <c r="L56" s="177"/>
      <c r="M56" s="177"/>
      <c r="N56" s="177"/>
      <c r="O56" s="177"/>
      <c r="P56" s="13">
        <f t="shared" si="1"/>
        <v>8.7962962962962968E-3</v>
      </c>
      <c r="Q56" s="8">
        <f t="shared" si="8"/>
        <v>1</v>
      </c>
      <c r="R56" s="22">
        <v>51</v>
      </c>
      <c r="S56" s="14">
        <f ca="1">IF(LEFT(AG56,1)="G","",IF(LEFT(P56,1)="D","",IF(H56="","",COUNTIF($T$6:T56,T56))))</f>
        <v>6</v>
      </c>
      <c r="T56" s="14" t="str">
        <f t="shared" ca="1" si="2"/>
        <v>Darrick Wood School, Orpington, Kent</v>
      </c>
      <c r="U56" s="15" t="str">
        <f t="shared" ca="1" si="9"/>
        <v>Darrick Wood School, Orpington, Kent6</v>
      </c>
      <c r="V56" s="14">
        <f t="shared" si="3"/>
        <v>51</v>
      </c>
      <c r="W56" s="14" t="str">
        <f t="shared" ca="1" si="10"/>
        <v/>
      </c>
      <c r="X56" s="14" t="str">
        <f>IF(Home!J56=0,"",Home!J56)</f>
        <v/>
      </c>
      <c r="Y56" s="16" t="str">
        <f t="shared" ca="1" si="15"/>
        <v/>
      </c>
      <c r="Z56" s="16" t="str">
        <f t="shared" ca="1" si="15"/>
        <v/>
      </c>
      <c r="AA56" s="16" t="str">
        <f t="shared" ca="1" si="15"/>
        <v/>
      </c>
      <c r="AB56" s="16" t="str">
        <f t="shared" ca="1" si="15"/>
        <v/>
      </c>
      <c r="AC56" s="16" t="str">
        <f t="shared" ca="1" si="5"/>
        <v/>
      </c>
      <c r="AD56" s="14" t="str">
        <f t="shared" ca="1" si="11"/>
        <v/>
      </c>
      <c r="AE56" s="17" t="str">
        <f t="shared" ca="1" si="12"/>
        <v/>
      </c>
      <c r="AF56" s="18" t="str">
        <f t="shared" ca="1" si="13"/>
        <v/>
      </c>
      <c r="AG56" s="12">
        <v>67</v>
      </c>
      <c r="AH56" s="19">
        <v>12.4</v>
      </c>
    </row>
    <row r="57" spans="1:34" s="10" customFormat="1" ht="15" customHeight="1" x14ac:dyDescent="0.2">
      <c r="A57" s="10">
        <f t="shared" si="0"/>
        <v>52</v>
      </c>
      <c r="B57" s="173" t="str">
        <f t="shared" ca="1" si="6"/>
        <v>Charlotte Youds</v>
      </c>
      <c r="C57" s="173"/>
      <c r="D57" s="173"/>
      <c r="E57" s="173"/>
      <c r="F57" s="173"/>
      <c r="G57" s="173"/>
      <c r="H57" s="177" t="str">
        <f t="shared" ca="1" si="7"/>
        <v>Bennett Memorial Diocesan School, Tunbridge Wells, Kent</v>
      </c>
      <c r="I57" s="177"/>
      <c r="J57" s="177"/>
      <c r="K57" s="177"/>
      <c r="L57" s="177"/>
      <c r="M57" s="177"/>
      <c r="N57" s="177"/>
      <c r="O57" s="177"/>
      <c r="P57" s="13">
        <f t="shared" si="1"/>
        <v>8.8888888888888889E-3</v>
      </c>
      <c r="Q57" s="8">
        <f t="shared" si="8"/>
        <v>1</v>
      </c>
      <c r="R57" s="22">
        <v>52</v>
      </c>
      <c r="S57" s="14">
        <f ca="1">IF(LEFT(AG57,1)="G","",IF(LEFT(P57,1)="D","",IF(H57="","",COUNTIF($T$6:T57,T57))))</f>
        <v>4</v>
      </c>
      <c r="T57" s="14" t="str">
        <f t="shared" ca="1" si="2"/>
        <v>Bennett Memorial Diocesan School, Tunbridge Wells, Kent</v>
      </c>
      <c r="U57" s="15" t="str">
        <f t="shared" ca="1" si="9"/>
        <v>Bennett Memorial Diocesan School, Tunbridge Wells, Kent4</v>
      </c>
      <c r="V57" s="14">
        <f t="shared" si="3"/>
        <v>52</v>
      </c>
      <c r="W57" s="14" t="str">
        <f t="shared" ca="1" si="10"/>
        <v/>
      </c>
      <c r="X57" s="14" t="str">
        <f>IF(Home!J57=0,"",Home!J57)</f>
        <v/>
      </c>
      <c r="Y57" s="16" t="str">
        <f t="shared" ca="1" si="15"/>
        <v/>
      </c>
      <c r="Z57" s="16" t="str">
        <f t="shared" ca="1" si="15"/>
        <v/>
      </c>
      <c r="AA57" s="16" t="str">
        <f t="shared" ca="1" si="15"/>
        <v/>
      </c>
      <c r="AB57" s="16" t="str">
        <f t="shared" ca="1" si="15"/>
        <v/>
      </c>
      <c r="AC57" s="16" t="str">
        <f t="shared" ca="1" si="5"/>
        <v/>
      </c>
      <c r="AD57" s="14" t="str">
        <f t="shared" ca="1" si="11"/>
        <v/>
      </c>
      <c r="AE57" s="17" t="str">
        <f t="shared" ca="1" si="12"/>
        <v/>
      </c>
      <c r="AF57" s="18" t="str">
        <f t="shared" ca="1" si="13"/>
        <v/>
      </c>
      <c r="AG57" s="12">
        <v>4</v>
      </c>
      <c r="AH57" s="19">
        <v>12.48</v>
      </c>
    </row>
    <row r="58" spans="1:34" s="10" customFormat="1" ht="15" customHeight="1" x14ac:dyDescent="0.2">
      <c r="A58" s="10">
        <f t="shared" si="0"/>
        <v>53</v>
      </c>
      <c r="B58" s="173" t="str">
        <f t="shared" ca="1" si="6"/>
        <v>Gabia Ramirez</v>
      </c>
      <c r="C58" s="173"/>
      <c r="D58" s="173"/>
      <c r="E58" s="173"/>
      <c r="F58" s="173"/>
      <c r="G58" s="173"/>
      <c r="H58" s="177" t="str">
        <f t="shared" ca="1" si="7"/>
        <v>Chislehurst and Sidcup Grammar School, Sidcup, Kent</v>
      </c>
      <c r="I58" s="177"/>
      <c r="J58" s="177"/>
      <c r="K58" s="177"/>
      <c r="L58" s="177"/>
      <c r="M58" s="177"/>
      <c r="N58" s="177"/>
      <c r="O58" s="177"/>
      <c r="P58" s="13">
        <f t="shared" si="1"/>
        <v>8.9699074074074091E-3</v>
      </c>
      <c r="Q58" s="8">
        <f t="shared" si="8"/>
        <v>1</v>
      </c>
      <c r="R58" s="22">
        <v>53</v>
      </c>
      <c r="S58" s="14">
        <f ca="1">IF(LEFT(AG58,1)="G","",IF(LEFT(P58,1)="D","",IF(H58="","",COUNTIF($T$6:T58,T58))))</f>
        <v>5</v>
      </c>
      <c r="T58" s="14" t="str">
        <f t="shared" ca="1" si="2"/>
        <v>Chislehurst and Sidcup Grammar School, Sidcup, Kent</v>
      </c>
      <c r="U58" s="15" t="str">
        <f t="shared" ca="1" si="9"/>
        <v>Chislehurst and Sidcup Grammar School, Sidcup, Kent5</v>
      </c>
      <c r="V58" s="14">
        <f t="shared" si="3"/>
        <v>53</v>
      </c>
      <c r="W58" s="14" t="str">
        <f t="shared" ca="1" si="10"/>
        <v/>
      </c>
      <c r="X58" s="14" t="str">
        <f>IF(Home!J58=0,"",Home!J58)</f>
        <v/>
      </c>
      <c r="Y58" s="16" t="str">
        <f t="shared" ca="1" si="15"/>
        <v/>
      </c>
      <c r="Z58" s="16" t="str">
        <f t="shared" ca="1" si="15"/>
        <v/>
      </c>
      <c r="AA58" s="16" t="str">
        <f t="shared" ca="1" si="15"/>
        <v/>
      </c>
      <c r="AB58" s="16" t="str">
        <f t="shared" ca="1" si="15"/>
        <v/>
      </c>
      <c r="AC58" s="16" t="str">
        <f t="shared" ca="1" si="5"/>
        <v/>
      </c>
      <c r="AD58" s="14" t="str">
        <f t="shared" ca="1" si="11"/>
        <v/>
      </c>
      <c r="AE58" s="17" t="str">
        <f t="shared" ca="1" si="12"/>
        <v/>
      </c>
      <c r="AF58" s="18" t="str">
        <f t="shared" ca="1" si="13"/>
        <v/>
      </c>
      <c r="AG58" s="12">
        <v>42</v>
      </c>
      <c r="AH58" s="19">
        <v>12.55</v>
      </c>
    </row>
    <row r="59" spans="1:34" s="10" customFormat="1" ht="15" customHeight="1" x14ac:dyDescent="0.2">
      <c r="A59" s="10">
        <f t="shared" si="0"/>
        <v>54</v>
      </c>
      <c r="B59" s="173" t="str">
        <f t="shared" ca="1" si="6"/>
        <v>Mia Ponthieu</v>
      </c>
      <c r="C59" s="173"/>
      <c r="D59" s="173"/>
      <c r="E59" s="173"/>
      <c r="F59" s="173"/>
      <c r="G59" s="173"/>
      <c r="H59" s="177" t="str">
        <f t="shared" ca="1" si="7"/>
        <v>Bullers Wood School, Chislehurst, Kent</v>
      </c>
      <c r="I59" s="177"/>
      <c r="J59" s="177"/>
      <c r="K59" s="177"/>
      <c r="L59" s="177"/>
      <c r="M59" s="177"/>
      <c r="N59" s="177"/>
      <c r="O59" s="177"/>
      <c r="P59" s="13">
        <f t="shared" si="1"/>
        <v>8.9699074074074091E-3</v>
      </c>
      <c r="Q59" s="8">
        <f t="shared" si="8"/>
        <v>1</v>
      </c>
      <c r="R59" s="22">
        <v>54</v>
      </c>
      <c r="S59" s="14">
        <f ca="1">IF(LEFT(AG59,1)="G","",IF(LEFT(P59,1)="D","",IF(H59="","",COUNTIF($T$6:T59,T59))))</f>
        <v>5</v>
      </c>
      <c r="T59" s="14" t="str">
        <f t="shared" ca="1" si="2"/>
        <v>Bullers Wood School, Chislehurst, Kent</v>
      </c>
      <c r="U59" s="15" t="str">
        <f t="shared" ca="1" si="9"/>
        <v>Bullers Wood School, Chislehurst, Kent5</v>
      </c>
      <c r="V59" s="14">
        <f t="shared" si="3"/>
        <v>54</v>
      </c>
      <c r="W59" s="14" t="str">
        <f t="shared" ca="1" si="10"/>
        <v/>
      </c>
      <c r="X59" s="14" t="str">
        <f>IF(Home!J59=0,"",Home!J59)</f>
        <v/>
      </c>
      <c r="Y59" s="16" t="str">
        <f t="shared" ca="1" si="15"/>
        <v/>
      </c>
      <c r="Z59" s="16" t="str">
        <f t="shared" ca="1" si="15"/>
        <v/>
      </c>
      <c r="AA59" s="16" t="str">
        <f t="shared" ca="1" si="15"/>
        <v/>
      </c>
      <c r="AB59" s="16" t="str">
        <f t="shared" ca="1" si="15"/>
        <v/>
      </c>
      <c r="AC59" s="16" t="str">
        <f t="shared" ca="1" si="5"/>
        <v/>
      </c>
      <c r="AD59" s="14" t="str">
        <f t="shared" ca="1" si="11"/>
        <v/>
      </c>
      <c r="AE59" s="17" t="str">
        <f t="shared" ca="1" si="12"/>
        <v/>
      </c>
      <c r="AF59" s="18" t="str">
        <f t="shared" ca="1" si="13"/>
        <v/>
      </c>
      <c r="AG59" s="12">
        <v>29</v>
      </c>
      <c r="AH59" s="19">
        <v>12.55</v>
      </c>
    </row>
    <row r="60" spans="1:34" s="10" customFormat="1" ht="15" customHeight="1" x14ac:dyDescent="0.2">
      <c r="A60" s="10">
        <f t="shared" si="0"/>
        <v>55</v>
      </c>
      <c r="B60" s="173" t="str">
        <f t="shared" ca="1" si="6"/>
        <v>Isla Wilson</v>
      </c>
      <c r="C60" s="173"/>
      <c r="D60" s="173"/>
      <c r="E60" s="173"/>
      <c r="F60" s="173"/>
      <c r="G60" s="173"/>
      <c r="H60" s="177" t="str">
        <f t="shared" ca="1" si="7"/>
        <v>Bullers Wood School, Chislehurst, Kent</v>
      </c>
      <c r="I60" s="177"/>
      <c r="J60" s="177"/>
      <c r="K60" s="177"/>
      <c r="L60" s="177"/>
      <c r="M60" s="177"/>
      <c r="N60" s="177"/>
      <c r="O60" s="177"/>
      <c r="P60" s="13">
        <f t="shared" si="1"/>
        <v>9.0162037037037034E-3</v>
      </c>
      <c r="Q60" s="8">
        <f t="shared" si="8"/>
        <v>1</v>
      </c>
      <c r="R60" s="22">
        <v>55</v>
      </c>
      <c r="S60" s="14">
        <f ca="1">IF(LEFT(AG60,1)="G","",IF(LEFT(P60,1)="D","",IF(H60="","",COUNTIF($T$6:T60,T60))))</f>
        <v>6</v>
      </c>
      <c r="T60" s="14" t="str">
        <f t="shared" ca="1" si="2"/>
        <v>Bullers Wood School, Chislehurst, Kent</v>
      </c>
      <c r="U60" s="15" t="str">
        <f t="shared" ca="1" si="9"/>
        <v>Bullers Wood School, Chislehurst, Kent6</v>
      </c>
      <c r="V60" s="14">
        <f t="shared" si="3"/>
        <v>55</v>
      </c>
      <c r="W60" s="14" t="str">
        <f t="shared" ca="1" si="10"/>
        <v/>
      </c>
      <c r="X60" s="14" t="str">
        <f>IF(Home!J60=0,"",Home!J60)</f>
        <v/>
      </c>
      <c r="Y60" s="16" t="str">
        <f t="shared" ca="1" si="15"/>
        <v/>
      </c>
      <c r="Z60" s="16" t="str">
        <f t="shared" ca="1" si="15"/>
        <v/>
      </c>
      <c r="AA60" s="16" t="str">
        <f t="shared" ca="1" si="15"/>
        <v/>
      </c>
      <c r="AB60" s="16" t="str">
        <f t="shared" ca="1" si="15"/>
        <v/>
      </c>
      <c r="AC60" s="16" t="str">
        <f t="shared" ca="1" si="5"/>
        <v/>
      </c>
      <c r="AD60" s="14" t="str">
        <f t="shared" ca="1" si="11"/>
        <v/>
      </c>
      <c r="AE60" s="17" t="str">
        <f t="shared" ca="1" si="12"/>
        <v/>
      </c>
      <c r="AF60" s="18" t="str">
        <f t="shared" ca="1" si="13"/>
        <v/>
      </c>
      <c r="AG60" s="12">
        <v>30</v>
      </c>
      <c r="AH60" s="19">
        <v>12.59</v>
      </c>
    </row>
    <row r="61" spans="1:34" s="10" customFormat="1" ht="15" customHeight="1" x14ac:dyDescent="0.2">
      <c r="A61" s="10">
        <f t="shared" si="0"/>
        <v>56</v>
      </c>
      <c r="B61" s="173" t="str">
        <f t="shared" ca="1" si="6"/>
        <v>June Stainsbury</v>
      </c>
      <c r="C61" s="173"/>
      <c r="D61" s="173"/>
      <c r="E61" s="173"/>
      <c r="F61" s="173"/>
      <c r="G61" s="173"/>
      <c r="H61" s="177" t="str">
        <f t="shared" ca="1" si="7"/>
        <v>Darrick Wood School, Orpington, Kent</v>
      </c>
      <c r="I61" s="177"/>
      <c r="J61" s="177"/>
      <c r="K61" s="177"/>
      <c r="L61" s="177"/>
      <c r="M61" s="177"/>
      <c r="N61" s="177"/>
      <c r="O61" s="177"/>
      <c r="P61" s="13">
        <f t="shared" si="1"/>
        <v>9.0624999999999994E-3</v>
      </c>
      <c r="Q61" s="8">
        <f t="shared" si="8"/>
        <v>1</v>
      </c>
      <c r="R61" s="22">
        <v>56</v>
      </c>
      <c r="S61" s="14">
        <f ca="1">IF(LEFT(AG61,1)="G","",IF(LEFT(P61,1)="D","",IF(H61="","",COUNTIF($T$6:T61,T61))))</f>
        <v>7</v>
      </c>
      <c r="T61" s="14" t="str">
        <f t="shared" ca="1" si="2"/>
        <v>Darrick Wood School, Orpington, Kent</v>
      </c>
      <c r="U61" s="15" t="str">
        <f t="shared" ca="1" si="9"/>
        <v>Darrick Wood School, Orpington, Kent7</v>
      </c>
      <c r="V61" s="14">
        <f t="shared" si="3"/>
        <v>56</v>
      </c>
      <c r="W61" s="14" t="str">
        <f t="shared" ca="1" si="10"/>
        <v/>
      </c>
      <c r="X61" s="14" t="str">
        <f>IF(Home!J61=0,"",Home!J61)</f>
        <v/>
      </c>
      <c r="Y61" s="16" t="str">
        <f t="shared" ca="1" si="15"/>
        <v/>
      </c>
      <c r="Z61" s="16" t="str">
        <f t="shared" ca="1" si="15"/>
        <v/>
      </c>
      <c r="AA61" s="16" t="str">
        <f t="shared" ca="1" si="15"/>
        <v/>
      </c>
      <c r="AB61" s="16" t="str">
        <f t="shared" ca="1" si="15"/>
        <v/>
      </c>
      <c r="AC61" s="16" t="str">
        <f t="shared" ca="1" si="5"/>
        <v/>
      </c>
      <c r="AD61" s="14" t="str">
        <f t="shared" ca="1" si="11"/>
        <v/>
      </c>
      <c r="AE61" s="17" t="str">
        <f t="shared" ca="1" si="12"/>
        <v/>
      </c>
      <c r="AF61" s="18" t="str">
        <f t="shared" ca="1" si="13"/>
        <v/>
      </c>
      <c r="AG61" s="12">
        <v>64</v>
      </c>
      <c r="AH61" s="19">
        <v>13.03</v>
      </c>
    </row>
    <row r="62" spans="1:34" s="10" customFormat="1" ht="15" customHeight="1" x14ac:dyDescent="0.2">
      <c r="A62" s="10">
        <f t="shared" si="0"/>
        <v>57</v>
      </c>
      <c r="B62" s="173" t="str">
        <f t="shared" ca="1" si="6"/>
        <v>Lydia Keir</v>
      </c>
      <c r="C62" s="173"/>
      <c r="D62" s="173"/>
      <c r="E62" s="173"/>
      <c r="F62" s="173"/>
      <c r="G62" s="173"/>
      <c r="H62" s="177" t="str">
        <f t="shared" ca="1" si="7"/>
        <v>Kent College (Canterbury), Canterbury, Kent</v>
      </c>
      <c r="I62" s="177"/>
      <c r="J62" s="177"/>
      <c r="K62" s="177"/>
      <c r="L62" s="177"/>
      <c r="M62" s="177"/>
      <c r="N62" s="177"/>
      <c r="O62" s="177"/>
      <c r="P62" s="13">
        <f t="shared" si="1"/>
        <v>9.1435185185185178E-3</v>
      </c>
      <c r="Q62" s="8">
        <f t="shared" si="8"/>
        <v>1</v>
      </c>
      <c r="R62" s="22">
        <v>57</v>
      </c>
      <c r="S62" s="14">
        <f ca="1">IF(LEFT(AG62,1)="G","",IF(LEFT(P62,1)="D","",IF(H62="","",COUNTIF($T$6:T62,T62))))</f>
        <v>3</v>
      </c>
      <c r="T62" s="14" t="str">
        <f t="shared" ca="1" si="2"/>
        <v>Kent College (Canterbury), Canterbury, Kent</v>
      </c>
      <c r="U62" s="15" t="str">
        <f t="shared" ca="1" si="9"/>
        <v>Kent College (Canterbury), Canterbury, Kent3</v>
      </c>
      <c r="V62" s="14">
        <f t="shared" si="3"/>
        <v>57</v>
      </c>
      <c r="W62" s="14" t="str">
        <f t="shared" ca="1" si="10"/>
        <v/>
      </c>
      <c r="X62" s="14" t="str">
        <f>IF(Home!J62=0,"",Home!J62)</f>
        <v/>
      </c>
      <c r="Y62" s="16" t="str">
        <f t="shared" ca="1" si="15"/>
        <v/>
      </c>
      <c r="Z62" s="16" t="str">
        <f t="shared" ca="1" si="15"/>
        <v/>
      </c>
      <c r="AA62" s="16" t="str">
        <f t="shared" ca="1" si="15"/>
        <v/>
      </c>
      <c r="AB62" s="16" t="str">
        <f t="shared" ca="1" si="15"/>
        <v/>
      </c>
      <c r="AC62" s="16" t="str">
        <f t="shared" ca="1" si="5"/>
        <v/>
      </c>
      <c r="AD62" s="14" t="str">
        <f t="shared" ca="1" si="11"/>
        <v/>
      </c>
      <c r="AE62" s="17" t="str">
        <f t="shared" ca="1" si="12"/>
        <v/>
      </c>
      <c r="AF62" s="18" t="str">
        <f t="shared" ca="1" si="13"/>
        <v/>
      </c>
      <c r="AG62" s="12">
        <v>99</v>
      </c>
      <c r="AH62" s="19">
        <v>13.1</v>
      </c>
    </row>
    <row r="63" spans="1:34" s="10" customFormat="1" ht="15" customHeight="1" x14ac:dyDescent="0.2">
      <c r="A63" s="10">
        <f t="shared" si="0"/>
        <v>58</v>
      </c>
      <c r="B63" s="173" t="str">
        <f t="shared" ca="1" si="6"/>
        <v>Esther Sharp</v>
      </c>
      <c r="C63" s="173"/>
      <c r="D63" s="173"/>
      <c r="E63" s="173"/>
      <c r="F63" s="173"/>
      <c r="G63" s="173"/>
      <c r="H63" s="177" t="str">
        <f t="shared" ca="1" si="7"/>
        <v>Kent College (Canterbury), Canterbury, Kent</v>
      </c>
      <c r="I63" s="177"/>
      <c r="J63" s="177"/>
      <c r="K63" s="177"/>
      <c r="L63" s="177"/>
      <c r="M63" s="177"/>
      <c r="N63" s="177"/>
      <c r="O63" s="177"/>
      <c r="P63" s="13">
        <f t="shared" si="1"/>
        <v>9.2013888888888892E-3</v>
      </c>
      <c r="Q63" s="8">
        <f t="shared" si="8"/>
        <v>1</v>
      </c>
      <c r="R63" s="22">
        <v>58</v>
      </c>
      <c r="S63" s="14">
        <f ca="1">IF(LEFT(AG63,1)="G","",IF(LEFT(P63,1)="D","",IF(H63="","",COUNTIF($T$6:T63,T63))))</f>
        <v>4</v>
      </c>
      <c r="T63" s="14" t="str">
        <f t="shared" ca="1" si="2"/>
        <v>Kent College (Canterbury), Canterbury, Kent</v>
      </c>
      <c r="U63" s="15" t="str">
        <f t="shared" ca="1" si="9"/>
        <v>Kent College (Canterbury), Canterbury, Kent4</v>
      </c>
      <c r="V63" s="14">
        <f t="shared" si="3"/>
        <v>58</v>
      </c>
      <c r="W63" s="14" t="str">
        <f t="shared" ca="1" si="10"/>
        <v/>
      </c>
      <c r="X63" s="14" t="str">
        <f>IF(Home!J63=0,"",Home!J63)</f>
        <v/>
      </c>
      <c r="Y63" s="16" t="str">
        <f t="shared" ca="1" si="15"/>
        <v/>
      </c>
      <c r="Z63" s="16" t="str">
        <f t="shared" ca="1" si="15"/>
        <v/>
      </c>
      <c r="AA63" s="16" t="str">
        <f t="shared" ca="1" si="15"/>
        <v/>
      </c>
      <c r="AB63" s="16" t="str">
        <f t="shared" ca="1" si="15"/>
        <v/>
      </c>
      <c r="AC63" s="16" t="str">
        <f t="shared" ca="1" si="5"/>
        <v/>
      </c>
      <c r="AD63" s="14" t="str">
        <f t="shared" ca="1" si="11"/>
        <v/>
      </c>
      <c r="AE63" s="17" t="str">
        <f t="shared" ca="1" si="12"/>
        <v/>
      </c>
      <c r="AF63" s="18" t="str">
        <f t="shared" ca="1" si="13"/>
        <v/>
      </c>
      <c r="AG63" s="12">
        <v>98</v>
      </c>
      <c r="AH63" s="19">
        <v>13.15</v>
      </c>
    </row>
    <row r="64" spans="1:34" s="10" customFormat="1" ht="15" customHeight="1" x14ac:dyDescent="0.2">
      <c r="A64" s="10">
        <f t="shared" si="0"/>
        <v>59</v>
      </c>
      <c r="B64" s="173" t="str">
        <f t="shared" ca="1" si="6"/>
        <v>Isabelle Holloway</v>
      </c>
      <c r="C64" s="173"/>
      <c r="D64" s="173"/>
      <c r="E64" s="173"/>
      <c r="F64" s="173"/>
      <c r="G64" s="173"/>
      <c r="H64" s="177" t="str">
        <f t="shared" ca="1" si="7"/>
        <v>Chislehurst and Sidcup Grammar School, Sidcup, Kent</v>
      </c>
      <c r="I64" s="177"/>
      <c r="J64" s="177"/>
      <c r="K64" s="177"/>
      <c r="L64" s="177"/>
      <c r="M64" s="177"/>
      <c r="N64" s="177"/>
      <c r="O64" s="177"/>
      <c r="P64" s="13">
        <f t="shared" si="1"/>
        <v>9.6412037037037022E-3</v>
      </c>
      <c r="Q64" s="8">
        <f t="shared" si="8"/>
        <v>1</v>
      </c>
      <c r="R64" s="22">
        <v>59</v>
      </c>
      <c r="S64" s="14">
        <f ca="1">IF(LEFT(AG64,1)="G","",IF(LEFT(P64,1)="D","",IF(H64="","",COUNTIF($T$6:T64,T64))))</f>
        <v>6</v>
      </c>
      <c r="T64" s="14" t="str">
        <f t="shared" ca="1" si="2"/>
        <v>Chislehurst and Sidcup Grammar School, Sidcup, Kent</v>
      </c>
      <c r="U64" s="15" t="str">
        <f t="shared" ca="1" si="9"/>
        <v>Chislehurst and Sidcup Grammar School, Sidcup, Kent6</v>
      </c>
      <c r="V64" s="14">
        <f t="shared" si="3"/>
        <v>59</v>
      </c>
      <c r="W64" s="14" t="str">
        <f t="shared" ca="1" si="10"/>
        <v/>
      </c>
      <c r="X64" s="14" t="str">
        <f>IF(Home!J64=0,"",Home!J64)</f>
        <v/>
      </c>
      <c r="Y64" s="16" t="str">
        <f t="shared" ca="1" si="15"/>
        <v/>
      </c>
      <c r="Z64" s="16" t="str">
        <f t="shared" ca="1" si="15"/>
        <v/>
      </c>
      <c r="AA64" s="16" t="str">
        <f t="shared" ca="1" si="15"/>
        <v/>
      </c>
      <c r="AB64" s="16" t="str">
        <f t="shared" ca="1" si="15"/>
        <v/>
      </c>
      <c r="AC64" s="16" t="str">
        <f t="shared" ca="1" si="5"/>
        <v/>
      </c>
      <c r="AD64" s="14" t="str">
        <f t="shared" ca="1" si="11"/>
        <v/>
      </c>
      <c r="AE64" s="17" t="str">
        <f t="shared" ca="1" si="12"/>
        <v/>
      </c>
      <c r="AF64" s="18" t="str">
        <f t="shared" ca="1" si="13"/>
        <v/>
      </c>
      <c r="AG64" s="12">
        <v>38</v>
      </c>
      <c r="AH64" s="19">
        <v>13.53</v>
      </c>
    </row>
    <row r="65" spans="1:34" s="10" customFormat="1" ht="15" customHeight="1" x14ac:dyDescent="0.2">
      <c r="A65" s="10">
        <f t="shared" si="0"/>
        <v>60</v>
      </c>
      <c r="B65" s="173" t="str">
        <f t="shared" ca="1" si="6"/>
        <v>Oluwamayowa Afon</v>
      </c>
      <c r="C65" s="173"/>
      <c r="D65" s="173"/>
      <c r="E65" s="173"/>
      <c r="F65" s="173"/>
      <c r="G65" s="173"/>
      <c r="H65" s="177" t="str">
        <f t="shared" ca="1" si="7"/>
        <v>Kent College (Canterbury), Canterbury, Kent</v>
      </c>
      <c r="I65" s="177"/>
      <c r="J65" s="177"/>
      <c r="K65" s="177"/>
      <c r="L65" s="177"/>
      <c r="M65" s="177"/>
      <c r="N65" s="177"/>
      <c r="O65" s="177"/>
      <c r="P65" s="13">
        <f t="shared" si="1"/>
        <v>0</v>
      </c>
      <c r="Q65" s="8">
        <f t="shared" si="8"/>
        <v>1</v>
      </c>
      <c r="R65" s="22">
        <v>60</v>
      </c>
      <c r="S65" s="14">
        <f ca="1">IF(LEFT(AG65,1)="G","",IF(LEFT(P65,1)="D","",IF(H65="","",COUNTIF($T$6:T65,T65))))</f>
        <v>5</v>
      </c>
      <c r="T65" s="14" t="str">
        <f t="shared" ca="1" si="2"/>
        <v>Kent College (Canterbury), Canterbury, Kent</v>
      </c>
      <c r="U65" s="15" t="str">
        <f t="shared" ca="1" si="9"/>
        <v>Kent College (Canterbury), Canterbury, Kent5</v>
      </c>
      <c r="V65" s="14">
        <f t="shared" si="3"/>
        <v>60</v>
      </c>
      <c r="W65" s="14" t="str">
        <f t="shared" ca="1" si="10"/>
        <v/>
      </c>
      <c r="X65" s="14" t="str">
        <f>IF(Home!J65=0,"",Home!J65)</f>
        <v/>
      </c>
      <c r="Y65" s="16" t="str">
        <f t="shared" ca="1" si="15"/>
        <v/>
      </c>
      <c r="Z65" s="16" t="str">
        <f t="shared" ca="1" si="15"/>
        <v/>
      </c>
      <c r="AA65" s="16" t="str">
        <f t="shared" ca="1" si="15"/>
        <v/>
      </c>
      <c r="AB65" s="16" t="str">
        <f t="shared" ca="1" si="15"/>
        <v/>
      </c>
      <c r="AC65" s="16" t="str">
        <f t="shared" ca="1" si="5"/>
        <v/>
      </c>
      <c r="AD65" s="14" t="str">
        <f t="shared" ca="1" si="11"/>
        <v/>
      </c>
      <c r="AE65" s="17" t="str">
        <f t="shared" ca="1" si="12"/>
        <v/>
      </c>
      <c r="AF65" s="18" t="str">
        <f t="shared" ca="1" si="13"/>
        <v/>
      </c>
      <c r="AG65" s="12">
        <v>100</v>
      </c>
      <c r="AH65" s="19"/>
    </row>
    <row r="66" spans="1:34" s="10" customFormat="1" ht="15" customHeight="1" x14ac:dyDescent="0.2">
      <c r="A66" s="10">
        <f t="shared" si="0"/>
        <v>61</v>
      </c>
      <c r="B66" s="173" t="str">
        <f t="shared" ca="1" si="6"/>
        <v>Olivia Heaney</v>
      </c>
      <c r="C66" s="173"/>
      <c r="D66" s="173"/>
      <c r="E66" s="173"/>
      <c r="F66" s="173"/>
      <c r="G66" s="173"/>
      <c r="H66" s="177" t="str">
        <f t="shared" ca="1" si="7"/>
        <v>Kent College (Canterbury), Canterbury, Kent</v>
      </c>
      <c r="I66" s="177"/>
      <c r="J66" s="177"/>
      <c r="K66" s="177"/>
      <c r="L66" s="177"/>
      <c r="M66" s="177"/>
      <c r="N66" s="177"/>
      <c r="O66" s="177"/>
      <c r="P66" s="13">
        <f t="shared" si="1"/>
        <v>0</v>
      </c>
      <c r="Q66" s="8">
        <f t="shared" si="8"/>
        <v>1</v>
      </c>
      <c r="R66" s="22">
        <v>61</v>
      </c>
      <c r="S66" s="14">
        <f ca="1">IF(LEFT(AG66,1)="G","",IF(LEFT(P66,1)="D","",IF(H66="","",COUNTIF($T$6:T66,T66))))</f>
        <v>6</v>
      </c>
      <c r="T66" s="14" t="str">
        <f t="shared" ca="1" si="2"/>
        <v>Kent College (Canterbury), Canterbury, Kent</v>
      </c>
      <c r="U66" s="15" t="str">
        <f t="shared" ca="1" si="9"/>
        <v>Kent College (Canterbury), Canterbury, Kent6</v>
      </c>
      <c r="V66" s="14">
        <f t="shared" si="3"/>
        <v>61</v>
      </c>
      <c r="W66" s="14" t="str">
        <f t="shared" ca="1" si="10"/>
        <v/>
      </c>
      <c r="X66" s="14" t="str">
        <f>IF(Home!J66=0,"",Home!J66)</f>
        <v/>
      </c>
      <c r="Y66" s="16" t="str">
        <f t="shared" ref="Y66:AB85" ca="1" si="16">IFERROR(VLOOKUP(CONCATENATE($X66,Y$5),$U$6:$V$255,2,0),"")</f>
        <v/>
      </c>
      <c r="Z66" s="16" t="str">
        <f t="shared" ca="1" si="16"/>
        <v/>
      </c>
      <c r="AA66" s="16" t="str">
        <f t="shared" ca="1" si="16"/>
        <v/>
      </c>
      <c r="AB66" s="16" t="str">
        <f t="shared" ca="1" si="16"/>
        <v/>
      </c>
      <c r="AC66" s="16" t="str">
        <f t="shared" ca="1" si="5"/>
        <v/>
      </c>
      <c r="AD66" s="14" t="str">
        <f t="shared" ca="1" si="11"/>
        <v/>
      </c>
      <c r="AE66" s="17" t="str">
        <f t="shared" ca="1" si="12"/>
        <v/>
      </c>
      <c r="AF66" s="18" t="str">
        <f t="shared" ca="1" si="13"/>
        <v/>
      </c>
      <c r="AG66" s="12">
        <v>102</v>
      </c>
      <c r="AH66" s="19"/>
    </row>
    <row r="67" spans="1:34" s="10" customFormat="1" ht="15" customHeight="1" x14ac:dyDescent="0.2">
      <c r="A67" s="10">
        <f t="shared" si="0"/>
        <v>62</v>
      </c>
      <c r="B67" s="173" t="str">
        <f t="shared" ca="1" si="6"/>
        <v/>
      </c>
      <c r="C67" s="173"/>
      <c r="D67" s="173"/>
      <c r="E67" s="173"/>
      <c r="F67" s="173"/>
      <c r="G67" s="173"/>
      <c r="H67" s="177" t="str">
        <f t="shared" ca="1" si="7"/>
        <v/>
      </c>
      <c r="I67" s="177"/>
      <c r="J67" s="177"/>
      <c r="K67" s="177"/>
      <c r="L67" s="177"/>
      <c r="M67" s="177"/>
      <c r="N67" s="177"/>
      <c r="O67" s="177"/>
      <c r="P67" s="13">
        <f t="shared" si="1"/>
        <v>0</v>
      </c>
      <c r="Q67" s="8" t="str">
        <f t="shared" si="8"/>
        <v/>
      </c>
      <c r="R67" s="22">
        <v>62</v>
      </c>
      <c r="S67" s="14" t="str">
        <f ca="1">IF(LEFT(AG67,1)="G","",IF(LEFT(P67,1)="D","",IF(H67="","",COUNTIF($T$6:T67,T67))))</f>
        <v/>
      </c>
      <c r="T67" s="14" t="str">
        <f t="shared" ca="1" si="2"/>
        <v/>
      </c>
      <c r="U67" s="15" t="str">
        <f t="shared" ca="1" si="9"/>
        <v/>
      </c>
      <c r="V67" s="14">
        <f t="shared" si="3"/>
        <v>62</v>
      </c>
      <c r="W67" s="14" t="str">
        <f t="shared" ca="1" si="10"/>
        <v/>
      </c>
      <c r="X67" s="14" t="str">
        <f>IF(Home!J67=0,"",Home!J67)</f>
        <v/>
      </c>
      <c r="Y67" s="16" t="str">
        <f t="shared" ca="1" si="16"/>
        <v/>
      </c>
      <c r="Z67" s="16" t="str">
        <f t="shared" ca="1" si="16"/>
        <v/>
      </c>
      <c r="AA67" s="16" t="str">
        <f t="shared" ca="1" si="16"/>
        <v/>
      </c>
      <c r="AB67" s="16" t="str">
        <f t="shared" ca="1" si="16"/>
        <v/>
      </c>
      <c r="AC67" s="16" t="str">
        <f t="shared" ca="1" si="5"/>
        <v/>
      </c>
      <c r="AD67" s="14" t="str">
        <f t="shared" ca="1" si="11"/>
        <v/>
      </c>
      <c r="AE67" s="17" t="str">
        <f t="shared" ca="1" si="12"/>
        <v/>
      </c>
      <c r="AF67" s="18" t="str">
        <f t="shared" ca="1" si="13"/>
        <v/>
      </c>
      <c r="AG67" s="12"/>
      <c r="AH67" s="19"/>
    </row>
    <row r="68" spans="1:34" s="10" customFormat="1" ht="15" customHeight="1" x14ac:dyDescent="0.2">
      <c r="A68" s="10">
        <f t="shared" si="0"/>
        <v>63</v>
      </c>
      <c r="B68" s="173" t="str">
        <f t="shared" ca="1" si="6"/>
        <v/>
      </c>
      <c r="C68" s="173"/>
      <c r="D68" s="173"/>
      <c r="E68" s="173"/>
      <c r="F68" s="173"/>
      <c r="G68" s="173"/>
      <c r="H68" s="177" t="str">
        <f t="shared" ca="1" si="7"/>
        <v/>
      </c>
      <c r="I68" s="177"/>
      <c r="J68" s="177"/>
      <c r="K68" s="177"/>
      <c r="L68" s="177"/>
      <c r="M68" s="177"/>
      <c r="N68" s="177"/>
      <c r="O68" s="177"/>
      <c r="P68" s="13">
        <f t="shared" si="1"/>
        <v>0</v>
      </c>
      <c r="Q68" s="8" t="str">
        <f t="shared" si="8"/>
        <v/>
      </c>
      <c r="R68" s="22">
        <v>63</v>
      </c>
      <c r="S68" s="14" t="str">
        <f ca="1">IF(LEFT(AG68,1)="G","",IF(LEFT(P68,1)="D","",IF(H68="","",COUNTIF($T$6:T68,T68))))</f>
        <v/>
      </c>
      <c r="T68" s="14" t="str">
        <f t="shared" ca="1" si="2"/>
        <v/>
      </c>
      <c r="U68" s="15" t="str">
        <f t="shared" ca="1" si="9"/>
        <v/>
      </c>
      <c r="V68" s="14">
        <f t="shared" si="3"/>
        <v>63</v>
      </c>
      <c r="W68" s="14" t="str">
        <f t="shared" ca="1" si="10"/>
        <v/>
      </c>
      <c r="X68" s="14" t="str">
        <f>IF(Home!J68=0,"",Home!J68)</f>
        <v/>
      </c>
      <c r="Y68" s="16" t="str">
        <f t="shared" ca="1" si="16"/>
        <v/>
      </c>
      <c r="Z68" s="16" t="str">
        <f t="shared" ca="1" si="16"/>
        <v/>
      </c>
      <c r="AA68" s="16" t="str">
        <f t="shared" ca="1" si="16"/>
        <v/>
      </c>
      <c r="AB68" s="16" t="str">
        <f t="shared" ca="1" si="16"/>
        <v/>
      </c>
      <c r="AC68" s="16" t="str">
        <f t="shared" ca="1" si="5"/>
        <v/>
      </c>
      <c r="AD68" s="14" t="str">
        <f t="shared" ca="1" si="11"/>
        <v/>
      </c>
      <c r="AE68" s="17" t="str">
        <f t="shared" ca="1" si="12"/>
        <v/>
      </c>
      <c r="AF68" s="18" t="str">
        <f t="shared" ca="1" si="13"/>
        <v/>
      </c>
      <c r="AG68" s="12"/>
      <c r="AH68" s="19"/>
    </row>
    <row r="69" spans="1:34" s="10" customFormat="1" ht="15" customHeight="1" x14ac:dyDescent="0.2">
      <c r="A69" s="10">
        <f t="shared" si="0"/>
        <v>64</v>
      </c>
      <c r="B69" s="173" t="str">
        <f t="shared" ca="1" si="6"/>
        <v/>
      </c>
      <c r="C69" s="173"/>
      <c r="D69" s="173"/>
      <c r="E69" s="173"/>
      <c r="F69" s="173"/>
      <c r="G69" s="173"/>
      <c r="H69" s="177" t="str">
        <f t="shared" ca="1" si="7"/>
        <v/>
      </c>
      <c r="I69" s="177"/>
      <c r="J69" s="177"/>
      <c r="K69" s="177"/>
      <c r="L69" s="177"/>
      <c r="M69" s="177"/>
      <c r="N69" s="177"/>
      <c r="O69" s="177"/>
      <c r="P69" s="13">
        <f t="shared" si="1"/>
        <v>0</v>
      </c>
      <c r="Q69" s="8" t="str">
        <f t="shared" si="8"/>
        <v/>
      </c>
      <c r="R69" s="22">
        <v>64</v>
      </c>
      <c r="S69" s="14" t="str">
        <f ca="1">IF(LEFT(AG69,1)="G","",IF(LEFT(P69,1)="D","",IF(H69="","",COUNTIF($T$6:T69,T69))))</f>
        <v/>
      </c>
      <c r="T69" s="14" t="str">
        <f t="shared" ca="1" si="2"/>
        <v/>
      </c>
      <c r="U69" s="15" t="str">
        <f t="shared" ca="1" si="9"/>
        <v/>
      </c>
      <c r="V69" s="14">
        <f t="shared" si="3"/>
        <v>64</v>
      </c>
      <c r="W69" s="14" t="str">
        <f t="shared" ca="1" si="10"/>
        <v/>
      </c>
      <c r="X69" s="14" t="str">
        <f>IF(Home!J69=0,"",Home!J69)</f>
        <v/>
      </c>
      <c r="Y69" s="16" t="str">
        <f t="shared" ca="1" si="16"/>
        <v/>
      </c>
      <c r="Z69" s="16" t="str">
        <f t="shared" ca="1" si="16"/>
        <v/>
      </c>
      <c r="AA69" s="16" t="str">
        <f t="shared" ca="1" si="16"/>
        <v/>
      </c>
      <c r="AB69" s="16" t="str">
        <f t="shared" ca="1" si="16"/>
        <v/>
      </c>
      <c r="AC69" s="16" t="str">
        <f t="shared" ca="1" si="5"/>
        <v/>
      </c>
      <c r="AD69" s="14" t="str">
        <f t="shared" ca="1" si="11"/>
        <v/>
      </c>
      <c r="AE69" s="17" t="str">
        <f t="shared" ca="1" si="12"/>
        <v/>
      </c>
      <c r="AF69" s="18" t="str">
        <f t="shared" ca="1" si="13"/>
        <v/>
      </c>
      <c r="AG69" s="12"/>
      <c r="AH69" s="19"/>
    </row>
    <row r="70" spans="1:34" s="10" customFormat="1" ht="15" customHeight="1" x14ac:dyDescent="0.2">
      <c r="A70" s="10">
        <f t="shared" ref="A70:A133" si="17">IF(LEFT(P70,1)="D","",R70)</f>
        <v>65</v>
      </c>
      <c r="B70" s="173" t="str">
        <f t="shared" ca="1" si="6"/>
        <v/>
      </c>
      <c r="C70" s="173"/>
      <c r="D70" s="173"/>
      <c r="E70" s="173"/>
      <c r="F70" s="173"/>
      <c r="G70" s="173"/>
      <c r="H70" s="177" t="str">
        <f t="shared" ca="1" si="7"/>
        <v/>
      </c>
      <c r="I70" s="177"/>
      <c r="J70" s="177"/>
      <c r="K70" s="177"/>
      <c r="L70" s="177"/>
      <c r="M70" s="177"/>
      <c r="N70" s="177"/>
      <c r="O70" s="177"/>
      <c r="P70" s="13">
        <f t="shared" ref="P70:P133" si="18">IF(AH70="",0,IF(LEFT(AH70,1)="D",AH70,(INT(AH70)*60+(AH70-INT(AH70))*100)/86400))</f>
        <v>0</v>
      </c>
      <c r="Q70" s="8" t="str">
        <f t="shared" si="8"/>
        <v/>
      </c>
      <c r="R70" s="22">
        <v>65</v>
      </c>
      <c r="S70" s="14" t="str">
        <f ca="1">IF(LEFT(AG70,1)="G","",IF(LEFT(P70,1)="D","",IF(H70="","",COUNTIF($T$6:T70,T70))))</f>
        <v/>
      </c>
      <c r="T70" s="14" t="str">
        <f t="shared" ref="T70:T133" ca="1" si="19">IF(LEFT(AG70,1)="G","",IF(LEFT(P70,1)="D","",H70))</f>
        <v/>
      </c>
      <c r="U70" s="15" t="str">
        <f t="shared" ca="1" si="9"/>
        <v/>
      </c>
      <c r="V70" s="14">
        <f t="shared" ref="V70:V133" si="20">A70</f>
        <v>65</v>
      </c>
      <c r="W70" s="14" t="str">
        <f t="shared" ca="1" si="10"/>
        <v/>
      </c>
      <c r="X70" s="14" t="str">
        <f>IF(Home!J70=0,"",Home!J70)</f>
        <v/>
      </c>
      <c r="Y70" s="16" t="str">
        <f t="shared" ca="1" si="16"/>
        <v/>
      </c>
      <c r="Z70" s="16" t="str">
        <f t="shared" ca="1" si="16"/>
        <v/>
      </c>
      <c r="AA70" s="16" t="str">
        <f t="shared" ca="1" si="16"/>
        <v/>
      </c>
      <c r="AB70" s="16" t="str">
        <f t="shared" ca="1" si="16"/>
        <v/>
      </c>
      <c r="AC70" s="16" t="str">
        <f t="shared" ref="AC70:AC133" ca="1" si="21">IF(AB70="","",SUM(Y70:AB70))</f>
        <v/>
      </c>
      <c r="AD70" s="14" t="str">
        <f t="shared" ca="1" si="11"/>
        <v/>
      </c>
      <c r="AE70" s="17" t="str">
        <f t="shared" ca="1" si="12"/>
        <v/>
      </c>
      <c r="AF70" s="18" t="str">
        <f t="shared" ca="1" si="13"/>
        <v/>
      </c>
      <c r="AG70" s="12"/>
      <c r="AH70" s="19"/>
    </row>
    <row r="71" spans="1:34" s="10" customFormat="1" ht="15" customHeight="1" x14ac:dyDescent="0.2">
      <c r="A71" s="10">
        <f t="shared" si="17"/>
        <v>66</v>
      </c>
      <c r="B71" s="173" t="str">
        <f t="shared" ref="B71:B134" ca="1" si="22">IFERROR(VLOOKUP(AG71,INDIRECT($U$1),2,0),"")</f>
        <v/>
      </c>
      <c r="C71" s="173"/>
      <c r="D71" s="173"/>
      <c r="E71" s="173"/>
      <c r="F71" s="173"/>
      <c r="G71" s="173"/>
      <c r="H71" s="177" t="str">
        <f t="shared" ref="H71:H134" ca="1" si="23">IFERROR(VLOOKUP(AG71,INDIRECT($U$1),3,0),"")</f>
        <v/>
      </c>
      <c r="I71" s="177"/>
      <c r="J71" s="177"/>
      <c r="K71" s="177"/>
      <c r="L71" s="177"/>
      <c r="M71" s="177"/>
      <c r="N71" s="177"/>
      <c r="O71" s="177"/>
      <c r="P71" s="13">
        <f t="shared" si="18"/>
        <v>0</v>
      </c>
      <c r="Q71" s="8" t="str">
        <f t="shared" ref="Q71:Q134" si="24">IF(AG71="","",1)</f>
        <v/>
      </c>
      <c r="R71" s="22">
        <v>66</v>
      </c>
      <c r="S71" s="14" t="str">
        <f ca="1">IF(LEFT(AG71,1)="G","",IF(LEFT(P71,1)="D","",IF(H71="","",COUNTIF($T$6:T71,T71))))</f>
        <v/>
      </c>
      <c r="T71" s="14" t="str">
        <f t="shared" ca="1" si="19"/>
        <v/>
      </c>
      <c r="U71" s="15" t="str">
        <f t="shared" ref="U71:U134" ca="1" si="25">CONCATENATE(T71,S71)</f>
        <v/>
      </c>
      <c r="V71" s="14">
        <f t="shared" si="20"/>
        <v>66</v>
      </c>
      <c r="W71" s="14" t="str">
        <f t="shared" ref="W71:W134" ca="1" si="26">IF($AF71="","",RANK($AF71,$AF$6:$AF$255,1))</f>
        <v/>
      </c>
      <c r="X71" s="14" t="str">
        <f>IF(Home!J71=0,"",Home!J71)</f>
        <v/>
      </c>
      <c r="Y71" s="16" t="str">
        <f t="shared" ca="1" si="16"/>
        <v/>
      </c>
      <c r="Z71" s="16" t="str">
        <f t="shared" ca="1" si="16"/>
        <v/>
      </c>
      <c r="AA71" s="16" t="str">
        <f t="shared" ca="1" si="16"/>
        <v/>
      </c>
      <c r="AB71" s="16" t="str">
        <f t="shared" ca="1" si="16"/>
        <v/>
      </c>
      <c r="AC71" s="16" t="str">
        <f t="shared" ca="1" si="21"/>
        <v/>
      </c>
      <c r="AD71" s="14" t="str">
        <f t="shared" ref="AD71:AD134" ca="1" si="27">IF($AC71="","",RANK($AC71,$AC$6:$AC$255,1))</f>
        <v/>
      </c>
      <c r="AE71" s="17" t="str">
        <f t="shared" ref="AE71:AE134" ca="1" si="28">IF($Y71="","",RANK($Y71,$Y$6:$Y$255,1)/100)</f>
        <v/>
      </c>
      <c r="AF71" s="18" t="str">
        <f t="shared" ref="AF71:AF134" ca="1" si="29">IF(AD71="","",AD71+AE71)</f>
        <v/>
      </c>
      <c r="AG71" s="12"/>
      <c r="AH71" s="19"/>
    </row>
    <row r="72" spans="1:34" s="10" customFormat="1" ht="15" customHeight="1" x14ac:dyDescent="0.2">
      <c r="A72" s="10">
        <f t="shared" si="17"/>
        <v>67</v>
      </c>
      <c r="B72" s="173" t="str">
        <f t="shared" ca="1" si="22"/>
        <v/>
      </c>
      <c r="C72" s="173"/>
      <c r="D72" s="173"/>
      <c r="E72" s="173"/>
      <c r="F72" s="173"/>
      <c r="G72" s="173"/>
      <c r="H72" s="177" t="str">
        <f t="shared" ca="1" si="23"/>
        <v/>
      </c>
      <c r="I72" s="177"/>
      <c r="J72" s="177"/>
      <c r="K72" s="177"/>
      <c r="L72" s="177"/>
      <c r="M72" s="177"/>
      <c r="N72" s="177"/>
      <c r="O72" s="177"/>
      <c r="P72" s="13">
        <f t="shared" si="18"/>
        <v>0</v>
      </c>
      <c r="Q72" s="8" t="str">
        <f t="shared" si="24"/>
        <v/>
      </c>
      <c r="R72" s="22">
        <v>67</v>
      </c>
      <c r="S72" s="14" t="str">
        <f ca="1">IF(LEFT(AG72,1)="G","",IF(LEFT(P72,1)="D","",IF(H72="","",COUNTIF($T$6:T72,T72))))</f>
        <v/>
      </c>
      <c r="T72" s="14" t="str">
        <f t="shared" ca="1" si="19"/>
        <v/>
      </c>
      <c r="U72" s="15" t="str">
        <f t="shared" ca="1" si="25"/>
        <v/>
      </c>
      <c r="V72" s="14">
        <f t="shared" si="20"/>
        <v>67</v>
      </c>
      <c r="W72" s="14" t="str">
        <f t="shared" ca="1" si="26"/>
        <v/>
      </c>
      <c r="X72" s="14" t="str">
        <f>IF(Home!J72=0,"",Home!J72)</f>
        <v/>
      </c>
      <c r="Y72" s="16" t="str">
        <f t="shared" ca="1" si="16"/>
        <v/>
      </c>
      <c r="Z72" s="16" t="str">
        <f t="shared" ca="1" si="16"/>
        <v/>
      </c>
      <c r="AA72" s="16" t="str">
        <f t="shared" ca="1" si="16"/>
        <v/>
      </c>
      <c r="AB72" s="16" t="str">
        <f t="shared" ca="1" si="16"/>
        <v/>
      </c>
      <c r="AC72" s="16" t="str">
        <f t="shared" ca="1" si="21"/>
        <v/>
      </c>
      <c r="AD72" s="14" t="str">
        <f t="shared" ca="1" si="27"/>
        <v/>
      </c>
      <c r="AE72" s="17" t="str">
        <f t="shared" ca="1" si="28"/>
        <v/>
      </c>
      <c r="AF72" s="18" t="str">
        <f t="shared" ca="1" si="29"/>
        <v/>
      </c>
      <c r="AG72" s="12"/>
      <c r="AH72" s="19"/>
    </row>
    <row r="73" spans="1:34" s="10" customFormat="1" ht="15" customHeight="1" x14ac:dyDescent="0.2">
      <c r="A73" s="10">
        <f t="shared" si="17"/>
        <v>68</v>
      </c>
      <c r="B73" s="173" t="str">
        <f t="shared" ca="1" si="22"/>
        <v/>
      </c>
      <c r="C73" s="173"/>
      <c r="D73" s="173"/>
      <c r="E73" s="173"/>
      <c r="F73" s="173"/>
      <c r="G73" s="173"/>
      <c r="H73" s="177" t="str">
        <f t="shared" ca="1" si="23"/>
        <v/>
      </c>
      <c r="I73" s="177"/>
      <c r="J73" s="177"/>
      <c r="K73" s="177"/>
      <c r="L73" s="177"/>
      <c r="M73" s="177"/>
      <c r="N73" s="177"/>
      <c r="O73" s="177"/>
      <c r="P73" s="13">
        <f t="shared" si="18"/>
        <v>0</v>
      </c>
      <c r="Q73" s="8" t="str">
        <f t="shared" si="24"/>
        <v/>
      </c>
      <c r="R73" s="22">
        <v>68</v>
      </c>
      <c r="S73" s="14" t="str">
        <f ca="1">IF(LEFT(AG73,1)="G","",IF(LEFT(P73,1)="D","",IF(H73="","",COUNTIF($T$6:T73,T73))))</f>
        <v/>
      </c>
      <c r="T73" s="14" t="str">
        <f t="shared" ca="1" si="19"/>
        <v/>
      </c>
      <c r="U73" s="15" t="str">
        <f t="shared" ca="1" si="25"/>
        <v/>
      </c>
      <c r="V73" s="14">
        <f t="shared" si="20"/>
        <v>68</v>
      </c>
      <c r="W73" s="14" t="str">
        <f t="shared" ca="1" si="26"/>
        <v/>
      </c>
      <c r="X73" s="14" t="str">
        <f>IF(Home!J73=0,"",Home!J73)</f>
        <v/>
      </c>
      <c r="Y73" s="16" t="str">
        <f t="shared" ca="1" si="16"/>
        <v/>
      </c>
      <c r="Z73" s="16" t="str">
        <f t="shared" ca="1" si="16"/>
        <v/>
      </c>
      <c r="AA73" s="16" t="str">
        <f t="shared" ca="1" si="16"/>
        <v/>
      </c>
      <c r="AB73" s="16" t="str">
        <f t="shared" ca="1" si="16"/>
        <v/>
      </c>
      <c r="AC73" s="16" t="str">
        <f t="shared" ca="1" si="21"/>
        <v/>
      </c>
      <c r="AD73" s="14" t="str">
        <f t="shared" ca="1" si="27"/>
        <v/>
      </c>
      <c r="AE73" s="17" t="str">
        <f t="shared" ca="1" si="28"/>
        <v/>
      </c>
      <c r="AF73" s="18" t="str">
        <f t="shared" ca="1" si="29"/>
        <v/>
      </c>
      <c r="AG73" s="12"/>
      <c r="AH73" s="19"/>
    </row>
    <row r="74" spans="1:34" s="10" customFormat="1" ht="15" customHeight="1" x14ac:dyDescent="0.2">
      <c r="A74" s="10">
        <f t="shared" si="17"/>
        <v>69</v>
      </c>
      <c r="B74" s="173" t="str">
        <f t="shared" ca="1" si="22"/>
        <v/>
      </c>
      <c r="C74" s="173"/>
      <c r="D74" s="173"/>
      <c r="E74" s="173"/>
      <c r="F74" s="173"/>
      <c r="G74" s="173"/>
      <c r="H74" s="177" t="str">
        <f t="shared" ca="1" si="23"/>
        <v/>
      </c>
      <c r="I74" s="177"/>
      <c r="J74" s="177"/>
      <c r="K74" s="177"/>
      <c r="L74" s="177"/>
      <c r="M74" s="177"/>
      <c r="N74" s="177"/>
      <c r="O74" s="177"/>
      <c r="P74" s="13">
        <f t="shared" si="18"/>
        <v>0</v>
      </c>
      <c r="Q74" s="8" t="str">
        <f t="shared" si="24"/>
        <v/>
      </c>
      <c r="R74" s="22">
        <v>69</v>
      </c>
      <c r="S74" s="14" t="str">
        <f ca="1">IF(LEFT(AG74,1)="G","",IF(LEFT(P74,1)="D","",IF(H74="","",COUNTIF($T$6:T74,T74))))</f>
        <v/>
      </c>
      <c r="T74" s="14" t="str">
        <f t="shared" ca="1" si="19"/>
        <v/>
      </c>
      <c r="U74" s="15" t="str">
        <f t="shared" ca="1" si="25"/>
        <v/>
      </c>
      <c r="V74" s="14">
        <f t="shared" si="20"/>
        <v>69</v>
      </c>
      <c r="W74" s="14" t="str">
        <f t="shared" ca="1" si="26"/>
        <v/>
      </c>
      <c r="X74" s="14" t="str">
        <f>IF(Home!J74=0,"",Home!J74)</f>
        <v/>
      </c>
      <c r="Y74" s="16" t="str">
        <f t="shared" ca="1" si="16"/>
        <v/>
      </c>
      <c r="Z74" s="16" t="str">
        <f t="shared" ca="1" si="16"/>
        <v/>
      </c>
      <c r="AA74" s="16" t="str">
        <f t="shared" ca="1" si="16"/>
        <v/>
      </c>
      <c r="AB74" s="16" t="str">
        <f t="shared" ca="1" si="16"/>
        <v/>
      </c>
      <c r="AC74" s="16" t="str">
        <f t="shared" ca="1" si="21"/>
        <v/>
      </c>
      <c r="AD74" s="14" t="str">
        <f t="shared" ca="1" si="27"/>
        <v/>
      </c>
      <c r="AE74" s="17" t="str">
        <f t="shared" ca="1" si="28"/>
        <v/>
      </c>
      <c r="AF74" s="18" t="str">
        <f t="shared" ca="1" si="29"/>
        <v/>
      </c>
      <c r="AG74" s="12"/>
      <c r="AH74" s="19"/>
    </row>
    <row r="75" spans="1:34" s="10" customFormat="1" ht="15" customHeight="1" x14ac:dyDescent="0.2">
      <c r="A75" s="10">
        <f t="shared" si="17"/>
        <v>70</v>
      </c>
      <c r="B75" s="173" t="str">
        <f t="shared" ca="1" si="22"/>
        <v/>
      </c>
      <c r="C75" s="173"/>
      <c r="D75" s="173"/>
      <c r="E75" s="173"/>
      <c r="F75" s="173"/>
      <c r="G75" s="173"/>
      <c r="H75" s="177" t="str">
        <f t="shared" ca="1" si="23"/>
        <v/>
      </c>
      <c r="I75" s="177"/>
      <c r="J75" s="177"/>
      <c r="K75" s="177"/>
      <c r="L75" s="177"/>
      <c r="M75" s="177"/>
      <c r="N75" s="177"/>
      <c r="O75" s="177"/>
      <c r="P75" s="13">
        <f t="shared" si="18"/>
        <v>0</v>
      </c>
      <c r="Q75" s="8" t="str">
        <f t="shared" si="24"/>
        <v/>
      </c>
      <c r="R75" s="22">
        <v>70</v>
      </c>
      <c r="S75" s="14" t="str">
        <f ca="1">IF(LEFT(AG75,1)="G","",IF(LEFT(P75,1)="D","",IF(H75="","",COUNTIF($T$6:T75,T75))))</f>
        <v/>
      </c>
      <c r="T75" s="14" t="str">
        <f t="shared" ca="1" si="19"/>
        <v/>
      </c>
      <c r="U75" s="15" t="str">
        <f t="shared" ca="1" si="25"/>
        <v/>
      </c>
      <c r="V75" s="14">
        <f t="shared" si="20"/>
        <v>70</v>
      </c>
      <c r="W75" s="14" t="str">
        <f t="shared" ca="1" si="26"/>
        <v/>
      </c>
      <c r="X75" s="14" t="str">
        <f>IF(Home!J75=0,"",Home!J75)</f>
        <v/>
      </c>
      <c r="Y75" s="16" t="str">
        <f t="shared" ca="1" si="16"/>
        <v/>
      </c>
      <c r="Z75" s="16" t="str">
        <f t="shared" ca="1" si="16"/>
        <v/>
      </c>
      <c r="AA75" s="16" t="str">
        <f t="shared" ca="1" si="16"/>
        <v/>
      </c>
      <c r="AB75" s="16" t="str">
        <f t="shared" ca="1" si="16"/>
        <v/>
      </c>
      <c r="AC75" s="16" t="str">
        <f t="shared" ca="1" si="21"/>
        <v/>
      </c>
      <c r="AD75" s="14" t="str">
        <f t="shared" ca="1" si="27"/>
        <v/>
      </c>
      <c r="AE75" s="17" t="str">
        <f t="shared" ca="1" si="28"/>
        <v/>
      </c>
      <c r="AF75" s="18" t="str">
        <f t="shared" ca="1" si="29"/>
        <v/>
      </c>
      <c r="AG75" s="12"/>
      <c r="AH75" s="19"/>
    </row>
    <row r="76" spans="1:34" s="10" customFormat="1" ht="15" customHeight="1" x14ac:dyDescent="0.2">
      <c r="A76" s="10">
        <f t="shared" si="17"/>
        <v>71</v>
      </c>
      <c r="B76" s="173" t="str">
        <f t="shared" ca="1" si="22"/>
        <v/>
      </c>
      <c r="C76" s="173"/>
      <c r="D76" s="173"/>
      <c r="E76" s="173"/>
      <c r="F76" s="173"/>
      <c r="G76" s="173"/>
      <c r="H76" s="177" t="str">
        <f t="shared" ca="1" si="23"/>
        <v/>
      </c>
      <c r="I76" s="177"/>
      <c r="J76" s="177"/>
      <c r="K76" s="177"/>
      <c r="L76" s="177"/>
      <c r="M76" s="177"/>
      <c r="N76" s="177"/>
      <c r="O76" s="177"/>
      <c r="P76" s="13">
        <f t="shared" si="18"/>
        <v>0</v>
      </c>
      <c r="Q76" s="8" t="str">
        <f t="shared" si="24"/>
        <v/>
      </c>
      <c r="R76" s="22">
        <v>71</v>
      </c>
      <c r="S76" s="14" t="str">
        <f ca="1">IF(LEFT(AG76,1)="G","",IF(LEFT(P76,1)="D","",IF(H76="","",COUNTIF($T$6:T76,T76))))</f>
        <v/>
      </c>
      <c r="T76" s="14" t="str">
        <f t="shared" ca="1" si="19"/>
        <v/>
      </c>
      <c r="U76" s="15" t="str">
        <f t="shared" ca="1" si="25"/>
        <v/>
      </c>
      <c r="V76" s="14">
        <f t="shared" si="20"/>
        <v>71</v>
      </c>
      <c r="W76" s="14" t="str">
        <f t="shared" ca="1" si="26"/>
        <v/>
      </c>
      <c r="X76" s="14" t="str">
        <f>IF(Home!J76=0,"",Home!J76)</f>
        <v/>
      </c>
      <c r="Y76" s="16" t="str">
        <f t="shared" ca="1" si="16"/>
        <v/>
      </c>
      <c r="Z76" s="16" t="str">
        <f t="shared" ca="1" si="16"/>
        <v/>
      </c>
      <c r="AA76" s="16" t="str">
        <f t="shared" ca="1" si="16"/>
        <v/>
      </c>
      <c r="AB76" s="16" t="str">
        <f t="shared" ca="1" si="16"/>
        <v/>
      </c>
      <c r="AC76" s="16" t="str">
        <f t="shared" ca="1" si="21"/>
        <v/>
      </c>
      <c r="AD76" s="14" t="str">
        <f t="shared" ca="1" si="27"/>
        <v/>
      </c>
      <c r="AE76" s="17" t="str">
        <f t="shared" ca="1" si="28"/>
        <v/>
      </c>
      <c r="AF76" s="18" t="str">
        <f t="shared" ca="1" si="29"/>
        <v/>
      </c>
      <c r="AG76" s="12"/>
      <c r="AH76" s="19"/>
    </row>
    <row r="77" spans="1:34" s="10" customFormat="1" ht="15" customHeight="1" x14ac:dyDescent="0.2">
      <c r="A77" s="10">
        <f t="shared" si="17"/>
        <v>72</v>
      </c>
      <c r="B77" s="173" t="str">
        <f t="shared" ca="1" si="22"/>
        <v/>
      </c>
      <c r="C77" s="173"/>
      <c r="D77" s="173"/>
      <c r="E77" s="173"/>
      <c r="F77" s="173"/>
      <c r="G77" s="173"/>
      <c r="H77" s="177" t="str">
        <f t="shared" ca="1" si="23"/>
        <v/>
      </c>
      <c r="I77" s="177"/>
      <c r="J77" s="177"/>
      <c r="K77" s="177"/>
      <c r="L77" s="177"/>
      <c r="M77" s="177"/>
      <c r="N77" s="177"/>
      <c r="O77" s="177"/>
      <c r="P77" s="13">
        <f t="shared" si="18"/>
        <v>0</v>
      </c>
      <c r="Q77" s="8" t="str">
        <f t="shared" si="24"/>
        <v/>
      </c>
      <c r="R77" s="22">
        <v>72</v>
      </c>
      <c r="S77" s="14" t="str">
        <f ca="1">IF(LEFT(AG77,1)="G","",IF(LEFT(P77,1)="D","",IF(H77="","",COUNTIF($T$6:T77,T77))))</f>
        <v/>
      </c>
      <c r="T77" s="14" t="str">
        <f t="shared" ca="1" si="19"/>
        <v/>
      </c>
      <c r="U77" s="15" t="str">
        <f t="shared" ca="1" si="25"/>
        <v/>
      </c>
      <c r="V77" s="14">
        <f t="shared" si="20"/>
        <v>72</v>
      </c>
      <c r="W77" s="14" t="str">
        <f t="shared" ca="1" si="26"/>
        <v/>
      </c>
      <c r="X77" s="14" t="str">
        <f>IF(Home!J77=0,"",Home!J77)</f>
        <v/>
      </c>
      <c r="Y77" s="16" t="str">
        <f t="shared" ca="1" si="16"/>
        <v/>
      </c>
      <c r="Z77" s="16" t="str">
        <f t="shared" ca="1" si="16"/>
        <v/>
      </c>
      <c r="AA77" s="16" t="str">
        <f t="shared" ca="1" si="16"/>
        <v/>
      </c>
      <c r="AB77" s="16" t="str">
        <f t="shared" ca="1" si="16"/>
        <v/>
      </c>
      <c r="AC77" s="16" t="str">
        <f t="shared" ca="1" si="21"/>
        <v/>
      </c>
      <c r="AD77" s="14" t="str">
        <f t="shared" ca="1" si="27"/>
        <v/>
      </c>
      <c r="AE77" s="17" t="str">
        <f t="shared" ca="1" si="28"/>
        <v/>
      </c>
      <c r="AF77" s="18" t="str">
        <f t="shared" ca="1" si="29"/>
        <v/>
      </c>
      <c r="AG77" s="12"/>
      <c r="AH77" s="19"/>
    </row>
    <row r="78" spans="1:34" s="10" customFormat="1" ht="15" customHeight="1" x14ac:dyDescent="0.2">
      <c r="A78" s="10">
        <f t="shared" si="17"/>
        <v>73</v>
      </c>
      <c r="B78" s="173" t="str">
        <f t="shared" ca="1" si="22"/>
        <v/>
      </c>
      <c r="C78" s="173"/>
      <c r="D78" s="173"/>
      <c r="E78" s="173"/>
      <c r="F78" s="173"/>
      <c r="G78" s="173"/>
      <c r="H78" s="177" t="str">
        <f t="shared" ca="1" si="23"/>
        <v/>
      </c>
      <c r="I78" s="177"/>
      <c r="J78" s="177"/>
      <c r="K78" s="177"/>
      <c r="L78" s="177"/>
      <c r="M78" s="177"/>
      <c r="N78" s="177"/>
      <c r="O78" s="177"/>
      <c r="P78" s="13">
        <f t="shared" si="18"/>
        <v>0</v>
      </c>
      <c r="Q78" s="8" t="str">
        <f t="shared" si="24"/>
        <v/>
      </c>
      <c r="R78" s="22">
        <v>73</v>
      </c>
      <c r="S78" s="14" t="str">
        <f ca="1">IF(LEFT(AG78,1)="G","",IF(LEFT(P78,1)="D","",IF(H78="","",COUNTIF($T$6:T78,T78))))</f>
        <v/>
      </c>
      <c r="T78" s="14" t="str">
        <f t="shared" ca="1" si="19"/>
        <v/>
      </c>
      <c r="U78" s="15" t="str">
        <f t="shared" ca="1" si="25"/>
        <v/>
      </c>
      <c r="V78" s="14">
        <f t="shared" si="20"/>
        <v>73</v>
      </c>
      <c r="W78" s="14" t="str">
        <f t="shared" ca="1" si="26"/>
        <v/>
      </c>
      <c r="X78" s="14" t="str">
        <f>IF(Home!J78=0,"",Home!J78)</f>
        <v/>
      </c>
      <c r="Y78" s="16" t="str">
        <f t="shared" ca="1" si="16"/>
        <v/>
      </c>
      <c r="Z78" s="16" t="str">
        <f t="shared" ca="1" si="16"/>
        <v/>
      </c>
      <c r="AA78" s="16" t="str">
        <f t="shared" ca="1" si="16"/>
        <v/>
      </c>
      <c r="AB78" s="16" t="str">
        <f t="shared" ca="1" si="16"/>
        <v/>
      </c>
      <c r="AC78" s="16" t="str">
        <f t="shared" ca="1" si="21"/>
        <v/>
      </c>
      <c r="AD78" s="14" t="str">
        <f t="shared" ca="1" si="27"/>
        <v/>
      </c>
      <c r="AE78" s="17" t="str">
        <f t="shared" ca="1" si="28"/>
        <v/>
      </c>
      <c r="AF78" s="18" t="str">
        <f t="shared" ca="1" si="29"/>
        <v/>
      </c>
      <c r="AG78" s="12"/>
      <c r="AH78" s="19"/>
    </row>
    <row r="79" spans="1:34" s="10" customFormat="1" ht="15" customHeight="1" x14ac:dyDescent="0.2">
      <c r="A79" s="10">
        <f t="shared" si="17"/>
        <v>74</v>
      </c>
      <c r="B79" s="173" t="str">
        <f t="shared" ca="1" si="22"/>
        <v/>
      </c>
      <c r="C79" s="173"/>
      <c r="D79" s="173"/>
      <c r="E79" s="173"/>
      <c r="F79" s="173"/>
      <c r="G79" s="173"/>
      <c r="H79" s="177" t="str">
        <f t="shared" ca="1" si="23"/>
        <v/>
      </c>
      <c r="I79" s="177"/>
      <c r="J79" s="177"/>
      <c r="K79" s="177"/>
      <c r="L79" s="177"/>
      <c r="M79" s="177"/>
      <c r="N79" s="177"/>
      <c r="O79" s="177"/>
      <c r="P79" s="13">
        <f t="shared" si="18"/>
        <v>0</v>
      </c>
      <c r="Q79" s="8" t="str">
        <f t="shared" si="24"/>
        <v/>
      </c>
      <c r="R79" s="22">
        <v>74</v>
      </c>
      <c r="S79" s="14" t="str">
        <f ca="1">IF(LEFT(AG79,1)="G","",IF(LEFT(P79,1)="D","",IF(H79="","",COUNTIF($T$6:T79,T79))))</f>
        <v/>
      </c>
      <c r="T79" s="14" t="str">
        <f t="shared" ca="1" si="19"/>
        <v/>
      </c>
      <c r="U79" s="15" t="str">
        <f t="shared" ca="1" si="25"/>
        <v/>
      </c>
      <c r="V79" s="14">
        <f t="shared" si="20"/>
        <v>74</v>
      </c>
      <c r="W79" s="14" t="str">
        <f t="shared" ca="1" si="26"/>
        <v/>
      </c>
      <c r="X79" s="14" t="str">
        <f>IF(Home!J79=0,"",Home!J79)</f>
        <v/>
      </c>
      <c r="Y79" s="16" t="str">
        <f t="shared" ca="1" si="16"/>
        <v/>
      </c>
      <c r="Z79" s="16" t="str">
        <f t="shared" ca="1" si="16"/>
        <v/>
      </c>
      <c r="AA79" s="16" t="str">
        <f t="shared" ca="1" si="16"/>
        <v/>
      </c>
      <c r="AB79" s="16" t="str">
        <f t="shared" ca="1" si="16"/>
        <v/>
      </c>
      <c r="AC79" s="16" t="str">
        <f t="shared" ca="1" si="21"/>
        <v/>
      </c>
      <c r="AD79" s="14" t="str">
        <f t="shared" ca="1" si="27"/>
        <v/>
      </c>
      <c r="AE79" s="17" t="str">
        <f t="shared" ca="1" si="28"/>
        <v/>
      </c>
      <c r="AF79" s="18" t="str">
        <f t="shared" ca="1" si="29"/>
        <v/>
      </c>
      <c r="AG79" s="12"/>
      <c r="AH79" s="19"/>
    </row>
    <row r="80" spans="1:34" s="10" customFormat="1" ht="15" customHeight="1" x14ac:dyDescent="0.2">
      <c r="A80" s="10">
        <f t="shared" si="17"/>
        <v>75</v>
      </c>
      <c r="B80" s="173" t="str">
        <f t="shared" ca="1" si="22"/>
        <v/>
      </c>
      <c r="C80" s="173"/>
      <c r="D80" s="173"/>
      <c r="E80" s="173"/>
      <c r="F80" s="173"/>
      <c r="G80" s="173"/>
      <c r="H80" s="177" t="str">
        <f t="shared" ca="1" si="23"/>
        <v/>
      </c>
      <c r="I80" s="177"/>
      <c r="J80" s="177"/>
      <c r="K80" s="177"/>
      <c r="L80" s="177"/>
      <c r="M80" s="177"/>
      <c r="N80" s="177"/>
      <c r="O80" s="177"/>
      <c r="P80" s="13">
        <f t="shared" si="18"/>
        <v>0</v>
      </c>
      <c r="Q80" s="8" t="str">
        <f t="shared" si="24"/>
        <v/>
      </c>
      <c r="R80" s="22">
        <v>75</v>
      </c>
      <c r="S80" s="14" t="str">
        <f ca="1">IF(LEFT(AG80,1)="G","",IF(LEFT(P80,1)="D","",IF(H80="","",COUNTIF($T$6:T80,T80))))</f>
        <v/>
      </c>
      <c r="T80" s="14" t="str">
        <f t="shared" ca="1" si="19"/>
        <v/>
      </c>
      <c r="U80" s="15" t="str">
        <f t="shared" ca="1" si="25"/>
        <v/>
      </c>
      <c r="V80" s="14">
        <f t="shared" si="20"/>
        <v>75</v>
      </c>
      <c r="W80" s="14" t="str">
        <f t="shared" ca="1" si="26"/>
        <v/>
      </c>
      <c r="X80" s="14" t="str">
        <f>IF(Home!J80=0,"",Home!J80)</f>
        <v/>
      </c>
      <c r="Y80" s="16" t="str">
        <f t="shared" ca="1" si="16"/>
        <v/>
      </c>
      <c r="Z80" s="16" t="str">
        <f t="shared" ca="1" si="16"/>
        <v/>
      </c>
      <c r="AA80" s="16" t="str">
        <f t="shared" ca="1" si="16"/>
        <v/>
      </c>
      <c r="AB80" s="16" t="str">
        <f t="shared" ca="1" si="16"/>
        <v/>
      </c>
      <c r="AC80" s="16" t="str">
        <f t="shared" ca="1" si="21"/>
        <v/>
      </c>
      <c r="AD80" s="14" t="str">
        <f t="shared" ca="1" si="27"/>
        <v/>
      </c>
      <c r="AE80" s="17" t="str">
        <f t="shared" ca="1" si="28"/>
        <v/>
      </c>
      <c r="AF80" s="18" t="str">
        <f t="shared" ca="1" si="29"/>
        <v/>
      </c>
      <c r="AG80" s="12"/>
      <c r="AH80" s="19"/>
    </row>
    <row r="81" spans="1:34" s="10" customFormat="1" ht="15" customHeight="1" x14ac:dyDescent="0.2">
      <c r="A81" s="10">
        <f t="shared" si="17"/>
        <v>76</v>
      </c>
      <c r="B81" s="173" t="str">
        <f t="shared" ca="1" si="22"/>
        <v/>
      </c>
      <c r="C81" s="173"/>
      <c r="D81" s="173"/>
      <c r="E81" s="173"/>
      <c r="F81" s="173"/>
      <c r="G81" s="173"/>
      <c r="H81" s="177" t="str">
        <f t="shared" ca="1" si="23"/>
        <v/>
      </c>
      <c r="I81" s="177"/>
      <c r="J81" s="177"/>
      <c r="K81" s="177"/>
      <c r="L81" s="177"/>
      <c r="M81" s="177"/>
      <c r="N81" s="177"/>
      <c r="O81" s="177"/>
      <c r="P81" s="13">
        <f t="shared" si="18"/>
        <v>0</v>
      </c>
      <c r="Q81" s="8" t="str">
        <f t="shared" si="24"/>
        <v/>
      </c>
      <c r="R81" s="22">
        <v>76</v>
      </c>
      <c r="S81" s="14" t="str">
        <f ca="1">IF(LEFT(AG81,1)="G","",IF(LEFT(P81,1)="D","",IF(H81="","",COUNTIF($T$6:T81,T81))))</f>
        <v/>
      </c>
      <c r="T81" s="14" t="str">
        <f t="shared" ca="1" si="19"/>
        <v/>
      </c>
      <c r="U81" s="15" t="str">
        <f t="shared" ca="1" si="25"/>
        <v/>
      </c>
      <c r="V81" s="14">
        <f t="shared" si="20"/>
        <v>76</v>
      </c>
      <c r="W81" s="14" t="str">
        <f t="shared" ca="1" si="26"/>
        <v/>
      </c>
      <c r="X81" s="14" t="str">
        <f>IF(Home!J81=0,"",Home!J81)</f>
        <v/>
      </c>
      <c r="Y81" s="16" t="str">
        <f t="shared" ca="1" si="16"/>
        <v/>
      </c>
      <c r="Z81" s="16" t="str">
        <f t="shared" ca="1" si="16"/>
        <v/>
      </c>
      <c r="AA81" s="16" t="str">
        <f t="shared" ca="1" si="16"/>
        <v/>
      </c>
      <c r="AB81" s="16" t="str">
        <f t="shared" ca="1" si="16"/>
        <v/>
      </c>
      <c r="AC81" s="16" t="str">
        <f t="shared" ca="1" si="21"/>
        <v/>
      </c>
      <c r="AD81" s="14" t="str">
        <f t="shared" ca="1" si="27"/>
        <v/>
      </c>
      <c r="AE81" s="17" t="str">
        <f t="shared" ca="1" si="28"/>
        <v/>
      </c>
      <c r="AF81" s="18" t="str">
        <f t="shared" ca="1" si="29"/>
        <v/>
      </c>
      <c r="AG81" s="12"/>
      <c r="AH81" s="19"/>
    </row>
    <row r="82" spans="1:34" s="10" customFormat="1" ht="15" customHeight="1" x14ac:dyDescent="0.2">
      <c r="A82" s="10">
        <f t="shared" si="17"/>
        <v>77</v>
      </c>
      <c r="B82" s="173" t="str">
        <f t="shared" ca="1" si="22"/>
        <v/>
      </c>
      <c r="C82" s="173"/>
      <c r="D82" s="173"/>
      <c r="E82" s="173"/>
      <c r="F82" s="173"/>
      <c r="G82" s="173"/>
      <c r="H82" s="177" t="str">
        <f t="shared" ca="1" si="23"/>
        <v/>
      </c>
      <c r="I82" s="177"/>
      <c r="J82" s="177"/>
      <c r="K82" s="177"/>
      <c r="L82" s="177"/>
      <c r="M82" s="177"/>
      <c r="N82" s="177"/>
      <c r="O82" s="177"/>
      <c r="P82" s="13">
        <f t="shared" si="18"/>
        <v>0</v>
      </c>
      <c r="Q82" s="8" t="str">
        <f t="shared" si="24"/>
        <v/>
      </c>
      <c r="R82" s="22">
        <v>77</v>
      </c>
      <c r="S82" s="14" t="str">
        <f ca="1">IF(LEFT(AG82,1)="G","",IF(LEFT(P82,1)="D","",IF(H82="","",COUNTIF($T$6:T82,T82))))</f>
        <v/>
      </c>
      <c r="T82" s="14" t="str">
        <f t="shared" ca="1" si="19"/>
        <v/>
      </c>
      <c r="U82" s="15" t="str">
        <f t="shared" ca="1" si="25"/>
        <v/>
      </c>
      <c r="V82" s="14">
        <f t="shared" si="20"/>
        <v>77</v>
      </c>
      <c r="W82" s="14" t="str">
        <f t="shared" ca="1" si="26"/>
        <v/>
      </c>
      <c r="X82" s="14" t="str">
        <f>IF(Home!J82=0,"",Home!J82)</f>
        <v/>
      </c>
      <c r="Y82" s="16" t="str">
        <f t="shared" ca="1" si="16"/>
        <v/>
      </c>
      <c r="Z82" s="16" t="str">
        <f t="shared" ca="1" si="16"/>
        <v/>
      </c>
      <c r="AA82" s="16" t="str">
        <f t="shared" ca="1" si="16"/>
        <v/>
      </c>
      <c r="AB82" s="16" t="str">
        <f t="shared" ca="1" si="16"/>
        <v/>
      </c>
      <c r="AC82" s="16" t="str">
        <f t="shared" ca="1" si="21"/>
        <v/>
      </c>
      <c r="AD82" s="14" t="str">
        <f t="shared" ca="1" si="27"/>
        <v/>
      </c>
      <c r="AE82" s="17" t="str">
        <f t="shared" ca="1" si="28"/>
        <v/>
      </c>
      <c r="AF82" s="18" t="str">
        <f t="shared" ca="1" si="29"/>
        <v/>
      </c>
      <c r="AG82" s="12"/>
      <c r="AH82" s="19"/>
    </row>
    <row r="83" spans="1:34" s="10" customFormat="1" ht="15" customHeight="1" x14ac:dyDescent="0.2">
      <c r="A83" s="10">
        <f t="shared" si="17"/>
        <v>78</v>
      </c>
      <c r="B83" s="173" t="str">
        <f t="shared" ca="1" si="22"/>
        <v/>
      </c>
      <c r="C83" s="173"/>
      <c r="D83" s="173"/>
      <c r="E83" s="173"/>
      <c r="F83" s="173"/>
      <c r="G83" s="173"/>
      <c r="H83" s="177" t="str">
        <f t="shared" ca="1" si="23"/>
        <v/>
      </c>
      <c r="I83" s="177"/>
      <c r="J83" s="177"/>
      <c r="K83" s="177"/>
      <c r="L83" s="177"/>
      <c r="M83" s="177"/>
      <c r="N83" s="177"/>
      <c r="O83" s="177"/>
      <c r="P83" s="13">
        <f t="shared" si="18"/>
        <v>0</v>
      </c>
      <c r="Q83" s="8" t="str">
        <f t="shared" si="24"/>
        <v/>
      </c>
      <c r="R83" s="22">
        <v>78</v>
      </c>
      <c r="S83" s="14" t="str">
        <f ca="1">IF(LEFT(AG83,1)="G","",IF(LEFT(P83,1)="D","",IF(H83="","",COUNTIF($T$6:T83,T83))))</f>
        <v/>
      </c>
      <c r="T83" s="14" t="str">
        <f t="shared" ca="1" si="19"/>
        <v/>
      </c>
      <c r="U83" s="15" t="str">
        <f t="shared" ca="1" si="25"/>
        <v/>
      </c>
      <c r="V83" s="14">
        <f t="shared" si="20"/>
        <v>78</v>
      </c>
      <c r="W83" s="14" t="str">
        <f t="shared" ca="1" si="26"/>
        <v/>
      </c>
      <c r="X83" s="14" t="str">
        <f>IF(Home!J83=0,"",Home!J83)</f>
        <v/>
      </c>
      <c r="Y83" s="16" t="str">
        <f t="shared" ca="1" si="16"/>
        <v/>
      </c>
      <c r="Z83" s="16" t="str">
        <f t="shared" ca="1" si="16"/>
        <v/>
      </c>
      <c r="AA83" s="16" t="str">
        <f t="shared" ca="1" si="16"/>
        <v/>
      </c>
      <c r="AB83" s="16" t="str">
        <f t="shared" ca="1" si="16"/>
        <v/>
      </c>
      <c r="AC83" s="16" t="str">
        <f t="shared" ca="1" si="21"/>
        <v/>
      </c>
      <c r="AD83" s="14" t="str">
        <f t="shared" ca="1" si="27"/>
        <v/>
      </c>
      <c r="AE83" s="17" t="str">
        <f t="shared" ca="1" si="28"/>
        <v/>
      </c>
      <c r="AF83" s="18" t="str">
        <f t="shared" ca="1" si="29"/>
        <v/>
      </c>
      <c r="AG83" s="12"/>
      <c r="AH83" s="19"/>
    </row>
    <row r="84" spans="1:34" s="10" customFormat="1" ht="15" customHeight="1" x14ac:dyDescent="0.2">
      <c r="A84" s="10">
        <f t="shared" si="17"/>
        <v>79</v>
      </c>
      <c r="B84" s="173" t="str">
        <f t="shared" ca="1" si="22"/>
        <v/>
      </c>
      <c r="C84" s="173"/>
      <c r="D84" s="173"/>
      <c r="E84" s="173"/>
      <c r="F84" s="173"/>
      <c r="G84" s="173"/>
      <c r="H84" s="177" t="str">
        <f t="shared" ca="1" si="23"/>
        <v/>
      </c>
      <c r="I84" s="177"/>
      <c r="J84" s="177"/>
      <c r="K84" s="177"/>
      <c r="L84" s="177"/>
      <c r="M84" s="177"/>
      <c r="N84" s="177"/>
      <c r="O84" s="177"/>
      <c r="P84" s="13">
        <f t="shared" si="18"/>
        <v>0</v>
      </c>
      <c r="Q84" s="8" t="str">
        <f t="shared" si="24"/>
        <v/>
      </c>
      <c r="R84" s="22">
        <v>79</v>
      </c>
      <c r="S84" s="14" t="str">
        <f ca="1">IF(LEFT(AG84,1)="G","",IF(LEFT(P84,1)="D","",IF(H84="","",COUNTIF($T$6:T84,T84))))</f>
        <v/>
      </c>
      <c r="T84" s="14" t="str">
        <f t="shared" ca="1" si="19"/>
        <v/>
      </c>
      <c r="U84" s="15" t="str">
        <f t="shared" ca="1" si="25"/>
        <v/>
      </c>
      <c r="V84" s="14">
        <f t="shared" si="20"/>
        <v>79</v>
      </c>
      <c r="W84" s="14" t="str">
        <f t="shared" ca="1" si="26"/>
        <v/>
      </c>
      <c r="X84" s="14" t="str">
        <f>IF(Home!J84=0,"",Home!J84)</f>
        <v/>
      </c>
      <c r="Y84" s="16" t="str">
        <f t="shared" ca="1" si="16"/>
        <v/>
      </c>
      <c r="Z84" s="16" t="str">
        <f t="shared" ca="1" si="16"/>
        <v/>
      </c>
      <c r="AA84" s="16" t="str">
        <f t="shared" ca="1" si="16"/>
        <v/>
      </c>
      <c r="AB84" s="16" t="str">
        <f t="shared" ca="1" si="16"/>
        <v/>
      </c>
      <c r="AC84" s="16" t="str">
        <f t="shared" ca="1" si="21"/>
        <v/>
      </c>
      <c r="AD84" s="14" t="str">
        <f t="shared" ca="1" si="27"/>
        <v/>
      </c>
      <c r="AE84" s="17" t="str">
        <f t="shared" ca="1" si="28"/>
        <v/>
      </c>
      <c r="AF84" s="18" t="str">
        <f t="shared" ca="1" si="29"/>
        <v/>
      </c>
      <c r="AG84" s="12"/>
      <c r="AH84" s="19"/>
    </row>
    <row r="85" spans="1:34" s="10" customFormat="1" ht="15" customHeight="1" x14ac:dyDescent="0.2">
      <c r="A85" s="10">
        <f t="shared" si="17"/>
        <v>80</v>
      </c>
      <c r="B85" s="173" t="str">
        <f t="shared" ca="1" si="22"/>
        <v/>
      </c>
      <c r="C85" s="173"/>
      <c r="D85" s="173"/>
      <c r="E85" s="173"/>
      <c r="F85" s="173"/>
      <c r="G85" s="173"/>
      <c r="H85" s="177" t="str">
        <f t="shared" ca="1" si="23"/>
        <v/>
      </c>
      <c r="I85" s="177"/>
      <c r="J85" s="177"/>
      <c r="K85" s="177"/>
      <c r="L85" s="177"/>
      <c r="M85" s="177"/>
      <c r="N85" s="177"/>
      <c r="O85" s="177"/>
      <c r="P85" s="13">
        <f t="shared" si="18"/>
        <v>0</v>
      </c>
      <c r="Q85" s="8" t="str">
        <f t="shared" si="24"/>
        <v/>
      </c>
      <c r="R85" s="22">
        <v>80</v>
      </c>
      <c r="S85" s="14" t="str">
        <f ca="1">IF(LEFT(AG85,1)="G","",IF(LEFT(P85,1)="D","",IF(H85="","",COUNTIF($T$6:T85,T85))))</f>
        <v/>
      </c>
      <c r="T85" s="14" t="str">
        <f t="shared" ca="1" si="19"/>
        <v/>
      </c>
      <c r="U85" s="15" t="str">
        <f t="shared" ca="1" si="25"/>
        <v/>
      </c>
      <c r="V85" s="14">
        <f t="shared" si="20"/>
        <v>80</v>
      </c>
      <c r="W85" s="14" t="str">
        <f t="shared" ca="1" si="26"/>
        <v/>
      </c>
      <c r="X85" s="14" t="str">
        <f>IF(Home!J85=0,"",Home!J85)</f>
        <v/>
      </c>
      <c r="Y85" s="16" t="str">
        <f t="shared" ca="1" si="16"/>
        <v/>
      </c>
      <c r="Z85" s="16" t="str">
        <f t="shared" ca="1" si="16"/>
        <v/>
      </c>
      <c r="AA85" s="16" t="str">
        <f t="shared" ca="1" si="16"/>
        <v/>
      </c>
      <c r="AB85" s="16" t="str">
        <f t="shared" ca="1" si="16"/>
        <v/>
      </c>
      <c r="AC85" s="16" t="str">
        <f t="shared" ca="1" si="21"/>
        <v/>
      </c>
      <c r="AD85" s="14" t="str">
        <f t="shared" ca="1" si="27"/>
        <v/>
      </c>
      <c r="AE85" s="17" t="str">
        <f t="shared" ca="1" si="28"/>
        <v/>
      </c>
      <c r="AF85" s="18" t="str">
        <f t="shared" ca="1" si="29"/>
        <v/>
      </c>
      <c r="AG85" s="12"/>
      <c r="AH85" s="19"/>
    </row>
    <row r="86" spans="1:34" s="10" customFormat="1" ht="15" customHeight="1" x14ac:dyDescent="0.2">
      <c r="A86" s="10">
        <f t="shared" si="17"/>
        <v>81</v>
      </c>
      <c r="B86" s="173" t="str">
        <f t="shared" ca="1" si="22"/>
        <v/>
      </c>
      <c r="C86" s="173"/>
      <c r="D86" s="173"/>
      <c r="E86" s="173"/>
      <c r="F86" s="173"/>
      <c r="G86" s="173"/>
      <c r="H86" s="177" t="str">
        <f t="shared" ca="1" si="23"/>
        <v/>
      </c>
      <c r="I86" s="177"/>
      <c r="J86" s="177"/>
      <c r="K86" s="177"/>
      <c r="L86" s="177"/>
      <c r="M86" s="177"/>
      <c r="N86" s="177"/>
      <c r="O86" s="177"/>
      <c r="P86" s="13">
        <f t="shared" si="18"/>
        <v>0</v>
      </c>
      <c r="Q86" s="8" t="str">
        <f t="shared" si="24"/>
        <v/>
      </c>
      <c r="R86" s="22">
        <v>81</v>
      </c>
      <c r="S86" s="14" t="str">
        <f ca="1">IF(LEFT(AG86,1)="G","",IF(LEFT(P86,1)="D","",IF(H86="","",COUNTIF($T$6:T86,T86))))</f>
        <v/>
      </c>
      <c r="T86" s="14" t="str">
        <f t="shared" ca="1" si="19"/>
        <v/>
      </c>
      <c r="U86" s="15" t="str">
        <f t="shared" ca="1" si="25"/>
        <v/>
      </c>
      <c r="V86" s="14">
        <f t="shared" si="20"/>
        <v>81</v>
      </c>
      <c r="W86" s="14" t="str">
        <f t="shared" ca="1" si="26"/>
        <v/>
      </c>
      <c r="X86" s="14" t="str">
        <f>IF(Home!J86=0,"",Home!J86)</f>
        <v/>
      </c>
      <c r="Y86" s="16" t="str">
        <f t="shared" ref="Y86:AB105" ca="1" si="30">IFERROR(VLOOKUP(CONCATENATE($X86,Y$5),$U$6:$V$255,2,0),"")</f>
        <v/>
      </c>
      <c r="Z86" s="16" t="str">
        <f t="shared" ca="1" si="30"/>
        <v/>
      </c>
      <c r="AA86" s="16" t="str">
        <f t="shared" ca="1" si="30"/>
        <v/>
      </c>
      <c r="AB86" s="16" t="str">
        <f t="shared" ca="1" si="30"/>
        <v/>
      </c>
      <c r="AC86" s="16" t="str">
        <f t="shared" ca="1" si="21"/>
        <v/>
      </c>
      <c r="AD86" s="14" t="str">
        <f t="shared" ca="1" si="27"/>
        <v/>
      </c>
      <c r="AE86" s="17" t="str">
        <f t="shared" ca="1" si="28"/>
        <v/>
      </c>
      <c r="AF86" s="18" t="str">
        <f t="shared" ca="1" si="29"/>
        <v/>
      </c>
      <c r="AG86" s="12"/>
      <c r="AH86" s="19"/>
    </row>
    <row r="87" spans="1:34" s="10" customFormat="1" ht="15" customHeight="1" x14ac:dyDescent="0.2">
      <c r="A87" s="10">
        <f t="shared" si="17"/>
        <v>82</v>
      </c>
      <c r="B87" s="173" t="str">
        <f t="shared" ca="1" si="22"/>
        <v/>
      </c>
      <c r="C87" s="173"/>
      <c r="D87" s="173"/>
      <c r="E87" s="173"/>
      <c r="F87" s="173"/>
      <c r="G87" s="173"/>
      <c r="H87" s="177" t="str">
        <f t="shared" ca="1" si="23"/>
        <v/>
      </c>
      <c r="I87" s="177"/>
      <c r="J87" s="177"/>
      <c r="K87" s="177"/>
      <c r="L87" s="177"/>
      <c r="M87" s="177"/>
      <c r="N87" s="177"/>
      <c r="O87" s="177"/>
      <c r="P87" s="13">
        <f t="shared" si="18"/>
        <v>0</v>
      </c>
      <c r="Q87" s="8" t="str">
        <f t="shared" si="24"/>
        <v/>
      </c>
      <c r="R87" s="22">
        <v>82</v>
      </c>
      <c r="S87" s="14" t="str">
        <f ca="1">IF(LEFT(AG87,1)="G","",IF(LEFT(P87,1)="D","",IF(H87="","",COUNTIF($T$6:T87,T87))))</f>
        <v/>
      </c>
      <c r="T87" s="14" t="str">
        <f t="shared" ca="1" si="19"/>
        <v/>
      </c>
      <c r="U87" s="15" t="str">
        <f t="shared" ca="1" si="25"/>
        <v/>
      </c>
      <c r="V87" s="14">
        <f t="shared" si="20"/>
        <v>82</v>
      </c>
      <c r="W87" s="14" t="str">
        <f t="shared" ca="1" si="26"/>
        <v/>
      </c>
      <c r="X87" s="14" t="str">
        <f>IF(Home!J87=0,"",Home!J87)</f>
        <v/>
      </c>
      <c r="Y87" s="16" t="str">
        <f t="shared" ca="1" si="30"/>
        <v/>
      </c>
      <c r="Z87" s="16" t="str">
        <f t="shared" ca="1" si="30"/>
        <v/>
      </c>
      <c r="AA87" s="16" t="str">
        <f t="shared" ca="1" si="30"/>
        <v/>
      </c>
      <c r="AB87" s="16" t="str">
        <f t="shared" ca="1" si="30"/>
        <v/>
      </c>
      <c r="AC87" s="16" t="str">
        <f t="shared" ca="1" si="21"/>
        <v/>
      </c>
      <c r="AD87" s="14" t="str">
        <f t="shared" ca="1" si="27"/>
        <v/>
      </c>
      <c r="AE87" s="17" t="str">
        <f t="shared" ca="1" si="28"/>
        <v/>
      </c>
      <c r="AF87" s="18" t="str">
        <f t="shared" ca="1" si="29"/>
        <v/>
      </c>
      <c r="AG87" s="12"/>
      <c r="AH87" s="19"/>
    </row>
    <row r="88" spans="1:34" s="10" customFormat="1" ht="15" customHeight="1" x14ac:dyDescent="0.2">
      <c r="A88" s="10">
        <f t="shared" si="17"/>
        <v>83</v>
      </c>
      <c r="B88" s="173" t="str">
        <f t="shared" ca="1" si="22"/>
        <v/>
      </c>
      <c r="C88" s="173"/>
      <c r="D88" s="173"/>
      <c r="E88" s="173"/>
      <c r="F88" s="173"/>
      <c r="G88" s="173"/>
      <c r="H88" s="177" t="str">
        <f t="shared" ca="1" si="23"/>
        <v/>
      </c>
      <c r="I88" s="177"/>
      <c r="J88" s="177"/>
      <c r="K88" s="177"/>
      <c r="L88" s="177"/>
      <c r="M88" s="177"/>
      <c r="N88" s="177"/>
      <c r="O88" s="177"/>
      <c r="P88" s="13">
        <f t="shared" si="18"/>
        <v>0</v>
      </c>
      <c r="Q88" s="8" t="str">
        <f t="shared" si="24"/>
        <v/>
      </c>
      <c r="R88" s="22">
        <v>83</v>
      </c>
      <c r="S88" s="14" t="str">
        <f ca="1">IF(LEFT(AG88,1)="G","",IF(LEFT(P88,1)="D","",IF(H88="","",COUNTIF($T$6:T88,T88))))</f>
        <v/>
      </c>
      <c r="T88" s="14" t="str">
        <f t="shared" ca="1" si="19"/>
        <v/>
      </c>
      <c r="U88" s="15" t="str">
        <f t="shared" ca="1" si="25"/>
        <v/>
      </c>
      <c r="V88" s="14">
        <f t="shared" si="20"/>
        <v>83</v>
      </c>
      <c r="W88" s="14" t="str">
        <f t="shared" ca="1" si="26"/>
        <v/>
      </c>
      <c r="X88" s="14" t="str">
        <f>IF(Home!J88=0,"",Home!J88)</f>
        <v/>
      </c>
      <c r="Y88" s="16" t="str">
        <f t="shared" ca="1" si="30"/>
        <v/>
      </c>
      <c r="Z88" s="16" t="str">
        <f t="shared" ca="1" si="30"/>
        <v/>
      </c>
      <c r="AA88" s="16" t="str">
        <f t="shared" ca="1" si="30"/>
        <v/>
      </c>
      <c r="AB88" s="16" t="str">
        <f t="shared" ca="1" si="30"/>
        <v/>
      </c>
      <c r="AC88" s="16" t="str">
        <f t="shared" ca="1" si="21"/>
        <v/>
      </c>
      <c r="AD88" s="14" t="str">
        <f t="shared" ca="1" si="27"/>
        <v/>
      </c>
      <c r="AE88" s="17" t="str">
        <f t="shared" ca="1" si="28"/>
        <v/>
      </c>
      <c r="AF88" s="18" t="str">
        <f t="shared" ca="1" si="29"/>
        <v/>
      </c>
      <c r="AG88" s="12"/>
      <c r="AH88" s="19"/>
    </row>
    <row r="89" spans="1:34" s="10" customFormat="1" ht="15" customHeight="1" x14ac:dyDescent="0.2">
      <c r="A89" s="10">
        <f t="shared" si="17"/>
        <v>84</v>
      </c>
      <c r="B89" s="173" t="str">
        <f t="shared" ca="1" si="22"/>
        <v/>
      </c>
      <c r="C89" s="173"/>
      <c r="D89" s="173"/>
      <c r="E89" s="173"/>
      <c r="F89" s="173"/>
      <c r="G89" s="173"/>
      <c r="H89" s="177" t="str">
        <f t="shared" ca="1" si="23"/>
        <v/>
      </c>
      <c r="I89" s="177"/>
      <c r="J89" s="177"/>
      <c r="K89" s="177"/>
      <c r="L89" s="177"/>
      <c r="M89" s="177"/>
      <c r="N89" s="177"/>
      <c r="O89" s="177"/>
      <c r="P89" s="13">
        <f t="shared" si="18"/>
        <v>0</v>
      </c>
      <c r="Q89" s="8" t="str">
        <f t="shared" si="24"/>
        <v/>
      </c>
      <c r="R89" s="22">
        <v>84</v>
      </c>
      <c r="S89" s="14" t="str">
        <f ca="1">IF(LEFT(AG89,1)="G","",IF(LEFT(P89,1)="D","",IF(H89="","",COUNTIF($T$6:T89,T89))))</f>
        <v/>
      </c>
      <c r="T89" s="14" t="str">
        <f t="shared" ca="1" si="19"/>
        <v/>
      </c>
      <c r="U89" s="15" t="str">
        <f t="shared" ca="1" si="25"/>
        <v/>
      </c>
      <c r="V89" s="14">
        <f t="shared" si="20"/>
        <v>84</v>
      </c>
      <c r="W89" s="14" t="str">
        <f t="shared" ca="1" si="26"/>
        <v/>
      </c>
      <c r="X89" s="14" t="str">
        <f>IF(Home!J89=0,"",Home!J89)</f>
        <v/>
      </c>
      <c r="Y89" s="16" t="str">
        <f t="shared" ca="1" si="30"/>
        <v/>
      </c>
      <c r="Z89" s="16" t="str">
        <f t="shared" ca="1" si="30"/>
        <v/>
      </c>
      <c r="AA89" s="16" t="str">
        <f t="shared" ca="1" si="30"/>
        <v/>
      </c>
      <c r="AB89" s="16" t="str">
        <f t="shared" ca="1" si="30"/>
        <v/>
      </c>
      <c r="AC89" s="16" t="str">
        <f t="shared" ca="1" si="21"/>
        <v/>
      </c>
      <c r="AD89" s="14" t="str">
        <f t="shared" ca="1" si="27"/>
        <v/>
      </c>
      <c r="AE89" s="17" t="str">
        <f t="shared" ca="1" si="28"/>
        <v/>
      </c>
      <c r="AF89" s="18" t="str">
        <f t="shared" ca="1" si="29"/>
        <v/>
      </c>
      <c r="AG89" s="12"/>
      <c r="AH89" s="19"/>
    </row>
    <row r="90" spans="1:34" s="10" customFormat="1" ht="15" customHeight="1" x14ac:dyDescent="0.2">
      <c r="A90" s="10">
        <f t="shared" si="17"/>
        <v>85</v>
      </c>
      <c r="B90" s="173" t="str">
        <f t="shared" ca="1" si="22"/>
        <v/>
      </c>
      <c r="C90" s="173"/>
      <c r="D90" s="173"/>
      <c r="E90" s="173"/>
      <c r="F90" s="173"/>
      <c r="G90" s="173"/>
      <c r="H90" s="177" t="str">
        <f t="shared" ca="1" si="23"/>
        <v/>
      </c>
      <c r="I90" s="177"/>
      <c r="J90" s="177"/>
      <c r="K90" s="177"/>
      <c r="L90" s="177"/>
      <c r="M90" s="177"/>
      <c r="N90" s="177"/>
      <c r="O90" s="177"/>
      <c r="P90" s="13">
        <f t="shared" si="18"/>
        <v>0</v>
      </c>
      <c r="Q90" s="8" t="str">
        <f t="shared" si="24"/>
        <v/>
      </c>
      <c r="R90" s="22">
        <v>85</v>
      </c>
      <c r="S90" s="14" t="str">
        <f ca="1">IF(LEFT(AG90,1)="G","",IF(LEFT(P90,1)="D","",IF(H90="","",COUNTIF($T$6:T90,T90))))</f>
        <v/>
      </c>
      <c r="T90" s="14" t="str">
        <f t="shared" ca="1" si="19"/>
        <v/>
      </c>
      <c r="U90" s="15" t="str">
        <f t="shared" ca="1" si="25"/>
        <v/>
      </c>
      <c r="V90" s="14">
        <f t="shared" si="20"/>
        <v>85</v>
      </c>
      <c r="W90" s="14" t="str">
        <f t="shared" ca="1" si="26"/>
        <v/>
      </c>
      <c r="X90" s="14" t="str">
        <f>IF(Home!J90=0,"",Home!J90)</f>
        <v/>
      </c>
      <c r="Y90" s="16" t="str">
        <f t="shared" ca="1" si="30"/>
        <v/>
      </c>
      <c r="Z90" s="16" t="str">
        <f t="shared" ca="1" si="30"/>
        <v/>
      </c>
      <c r="AA90" s="16" t="str">
        <f t="shared" ca="1" si="30"/>
        <v/>
      </c>
      <c r="AB90" s="16" t="str">
        <f t="shared" ca="1" si="30"/>
        <v/>
      </c>
      <c r="AC90" s="16" t="str">
        <f t="shared" ca="1" si="21"/>
        <v/>
      </c>
      <c r="AD90" s="14" t="str">
        <f t="shared" ca="1" si="27"/>
        <v/>
      </c>
      <c r="AE90" s="17" t="str">
        <f t="shared" ca="1" si="28"/>
        <v/>
      </c>
      <c r="AF90" s="18" t="str">
        <f t="shared" ca="1" si="29"/>
        <v/>
      </c>
      <c r="AG90" s="12"/>
      <c r="AH90" s="19"/>
    </row>
    <row r="91" spans="1:34" s="10" customFormat="1" ht="15" customHeight="1" x14ac:dyDescent="0.2">
      <c r="A91" s="10">
        <f t="shared" si="17"/>
        <v>86</v>
      </c>
      <c r="B91" s="173" t="str">
        <f t="shared" ca="1" si="22"/>
        <v/>
      </c>
      <c r="C91" s="173"/>
      <c r="D91" s="173"/>
      <c r="E91" s="173"/>
      <c r="F91" s="173"/>
      <c r="G91" s="173"/>
      <c r="H91" s="177" t="str">
        <f t="shared" ca="1" si="23"/>
        <v/>
      </c>
      <c r="I91" s="177"/>
      <c r="J91" s="177"/>
      <c r="K91" s="177"/>
      <c r="L91" s="177"/>
      <c r="M91" s="177"/>
      <c r="N91" s="177"/>
      <c r="O91" s="177"/>
      <c r="P91" s="13">
        <f t="shared" si="18"/>
        <v>0</v>
      </c>
      <c r="Q91" s="8" t="str">
        <f t="shared" si="24"/>
        <v/>
      </c>
      <c r="R91" s="22">
        <v>86</v>
      </c>
      <c r="S91" s="14" t="str">
        <f ca="1">IF(LEFT(AG91,1)="G","",IF(LEFT(P91,1)="D","",IF(H91="","",COUNTIF($T$6:T91,T91))))</f>
        <v/>
      </c>
      <c r="T91" s="14" t="str">
        <f t="shared" ca="1" si="19"/>
        <v/>
      </c>
      <c r="U91" s="15" t="str">
        <f t="shared" ca="1" si="25"/>
        <v/>
      </c>
      <c r="V91" s="14">
        <f t="shared" si="20"/>
        <v>86</v>
      </c>
      <c r="W91" s="14" t="str">
        <f t="shared" ca="1" si="26"/>
        <v/>
      </c>
      <c r="X91" s="14" t="str">
        <f>IF(Home!J91=0,"",Home!J91)</f>
        <v/>
      </c>
      <c r="Y91" s="16" t="str">
        <f t="shared" ca="1" si="30"/>
        <v/>
      </c>
      <c r="Z91" s="16" t="str">
        <f t="shared" ca="1" si="30"/>
        <v/>
      </c>
      <c r="AA91" s="16" t="str">
        <f t="shared" ca="1" si="30"/>
        <v/>
      </c>
      <c r="AB91" s="16" t="str">
        <f t="shared" ca="1" si="30"/>
        <v/>
      </c>
      <c r="AC91" s="16" t="str">
        <f t="shared" ca="1" si="21"/>
        <v/>
      </c>
      <c r="AD91" s="14" t="str">
        <f t="shared" ca="1" si="27"/>
        <v/>
      </c>
      <c r="AE91" s="17" t="str">
        <f t="shared" ca="1" si="28"/>
        <v/>
      </c>
      <c r="AF91" s="18" t="str">
        <f t="shared" ca="1" si="29"/>
        <v/>
      </c>
      <c r="AG91" s="12"/>
      <c r="AH91" s="19"/>
    </row>
    <row r="92" spans="1:34" s="10" customFormat="1" ht="15" customHeight="1" x14ac:dyDescent="0.2">
      <c r="A92" s="10">
        <f t="shared" si="17"/>
        <v>87</v>
      </c>
      <c r="B92" s="173" t="str">
        <f t="shared" ca="1" si="22"/>
        <v/>
      </c>
      <c r="C92" s="173"/>
      <c r="D92" s="173"/>
      <c r="E92" s="173"/>
      <c r="F92" s="173"/>
      <c r="G92" s="173"/>
      <c r="H92" s="177" t="str">
        <f t="shared" ca="1" si="23"/>
        <v/>
      </c>
      <c r="I92" s="177"/>
      <c r="J92" s="177"/>
      <c r="K92" s="177"/>
      <c r="L92" s="177"/>
      <c r="M92" s="177"/>
      <c r="N92" s="177"/>
      <c r="O92" s="177"/>
      <c r="P92" s="13">
        <f t="shared" si="18"/>
        <v>0</v>
      </c>
      <c r="Q92" s="8" t="str">
        <f t="shared" si="24"/>
        <v/>
      </c>
      <c r="R92" s="22">
        <v>87</v>
      </c>
      <c r="S92" s="14" t="str">
        <f ca="1">IF(LEFT(AG92,1)="G","",IF(LEFT(P92,1)="D","",IF(H92="","",COUNTIF($T$6:T92,T92))))</f>
        <v/>
      </c>
      <c r="T92" s="14" t="str">
        <f t="shared" ca="1" si="19"/>
        <v/>
      </c>
      <c r="U92" s="15" t="str">
        <f t="shared" ca="1" si="25"/>
        <v/>
      </c>
      <c r="V92" s="14">
        <f t="shared" si="20"/>
        <v>87</v>
      </c>
      <c r="W92" s="14" t="str">
        <f t="shared" ca="1" si="26"/>
        <v/>
      </c>
      <c r="X92" s="14" t="str">
        <f>IF(Home!J92=0,"",Home!J92)</f>
        <v/>
      </c>
      <c r="Y92" s="16" t="str">
        <f t="shared" ca="1" si="30"/>
        <v/>
      </c>
      <c r="Z92" s="16" t="str">
        <f t="shared" ca="1" si="30"/>
        <v/>
      </c>
      <c r="AA92" s="16" t="str">
        <f t="shared" ca="1" si="30"/>
        <v/>
      </c>
      <c r="AB92" s="16" t="str">
        <f t="shared" ca="1" si="30"/>
        <v/>
      </c>
      <c r="AC92" s="16" t="str">
        <f t="shared" ca="1" si="21"/>
        <v/>
      </c>
      <c r="AD92" s="14" t="str">
        <f t="shared" ca="1" si="27"/>
        <v/>
      </c>
      <c r="AE92" s="17" t="str">
        <f t="shared" ca="1" si="28"/>
        <v/>
      </c>
      <c r="AF92" s="18" t="str">
        <f t="shared" ca="1" si="29"/>
        <v/>
      </c>
      <c r="AG92" s="12"/>
      <c r="AH92" s="19"/>
    </row>
    <row r="93" spans="1:34" s="10" customFormat="1" ht="15" customHeight="1" x14ac:dyDescent="0.2">
      <c r="A93" s="10">
        <f t="shared" si="17"/>
        <v>88</v>
      </c>
      <c r="B93" s="173" t="str">
        <f t="shared" ca="1" si="22"/>
        <v/>
      </c>
      <c r="C93" s="173"/>
      <c r="D93" s="173"/>
      <c r="E93" s="173"/>
      <c r="F93" s="173"/>
      <c r="G93" s="173"/>
      <c r="H93" s="177" t="str">
        <f t="shared" ca="1" si="23"/>
        <v/>
      </c>
      <c r="I93" s="177"/>
      <c r="J93" s="177"/>
      <c r="K93" s="177"/>
      <c r="L93" s="177"/>
      <c r="M93" s="177"/>
      <c r="N93" s="177"/>
      <c r="O93" s="177"/>
      <c r="P93" s="13">
        <f t="shared" si="18"/>
        <v>0</v>
      </c>
      <c r="Q93" s="8" t="str">
        <f t="shared" si="24"/>
        <v/>
      </c>
      <c r="R93" s="22">
        <v>88</v>
      </c>
      <c r="S93" s="14" t="str">
        <f ca="1">IF(LEFT(AG93,1)="G","",IF(LEFT(P93,1)="D","",IF(H93="","",COUNTIF($T$6:T93,T93))))</f>
        <v/>
      </c>
      <c r="T93" s="14" t="str">
        <f t="shared" ca="1" si="19"/>
        <v/>
      </c>
      <c r="U93" s="15" t="str">
        <f t="shared" ca="1" si="25"/>
        <v/>
      </c>
      <c r="V93" s="14">
        <f t="shared" si="20"/>
        <v>88</v>
      </c>
      <c r="W93" s="14" t="str">
        <f t="shared" ca="1" si="26"/>
        <v/>
      </c>
      <c r="X93" s="14" t="str">
        <f>IF(Home!J93=0,"",Home!J93)</f>
        <v/>
      </c>
      <c r="Y93" s="16" t="str">
        <f t="shared" ca="1" si="30"/>
        <v/>
      </c>
      <c r="Z93" s="16" t="str">
        <f t="shared" ca="1" si="30"/>
        <v/>
      </c>
      <c r="AA93" s="16" t="str">
        <f t="shared" ca="1" si="30"/>
        <v/>
      </c>
      <c r="AB93" s="16" t="str">
        <f t="shared" ca="1" si="30"/>
        <v/>
      </c>
      <c r="AC93" s="16" t="str">
        <f t="shared" ca="1" si="21"/>
        <v/>
      </c>
      <c r="AD93" s="14" t="str">
        <f t="shared" ca="1" si="27"/>
        <v/>
      </c>
      <c r="AE93" s="17" t="str">
        <f t="shared" ca="1" si="28"/>
        <v/>
      </c>
      <c r="AF93" s="18" t="str">
        <f t="shared" ca="1" si="29"/>
        <v/>
      </c>
      <c r="AG93" s="12"/>
      <c r="AH93" s="19"/>
    </row>
    <row r="94" spans="1:34" s="10" customFormat="1" ht="15" customHeight="1" x14ac:dyDescent="0.2">
      <c r="A94" s="10">
        <f t="shared" si="17"/>
        <v>89</v>
      </c>
      <c r="B94" s="173" t="str">
        <f t="shared" ca="1" si="22"/>
        <v/>
      </c>
      <c r="C94" s="173"/>
      <c r="D94" s="173"/>
      <c r="E94" s="173"/>
      <c r="F94" s="173"/>
      <c r="G94" s="173"/>
      <c r="H94" s="177" t="str">
        <f t="shared" ca="1" si="23"/>
        <v/>
      </c>
      <c r="I94" s="177"/>
      <c r="J94" s="177"/>
      <c r="K94" s="177"/>
      <c r="L94" s="177"/>
      <c r="M94" s="177"/>
      <c r="N94" s="177"/>
      <c r="O94" s="177"/>
      <c r="P94" s="13">
        <f t="shared" si="18"/>
        <v>0</v>
      </c>
      <c r="Q94" s="8" t="str">
        <f t="shared" si="24"/>
        <v/>
      </c>
      <c r="R94" s="22">
        <v>89</v>
      </c>
      <c r="S94" s="14" t="str">
        <f ca="1">IF(LEFT(AG94,1)="G","",IF(LEFT(P94,1)="D","",IF(H94="","",COUNTIF($T$6:T94,T94))))</f>
        <v/>
      </c>
      <c r="T94" s="14" t="str">
        <f t="shared" ca="1" si="19"/>
        <v/>
      </c>
      <c r="U94" s="15" t="str">
        <f t="shared" ca="1" si="25"/>
        <v/>
      </c>
      <c r="V94" s="14">
        <f t="shared" si="20"/>
        <v>89</v>
      </c>
      <c r="W94" s="14" t="str">
        <f t="shared" ca="1" si="26"/>
        <v/>
      </c>
      <c r="X94" s="14" t="str">
        <f>IF(Home!J94=0,"",Home!J94)</f>
        <v/>
      </c>
      <c r="Y94" s="16" t="str">
        <f t="shared" ca="1" si="30"/>
        <v/>
      </c>
      <c r="Z94" s="16" t="str">
        <f t="shared" ca="1" si="30"/>
        <v/>
      </c>
      <c r="AA94" s="16" t="str">
        <f t="shared" ca="1" si="30"/>
        <v/>
      </c>
      <c r="AB94" s="16" t="str">
        <f t="shared" ca="1" si="30"/>
        <v/>
      </c>
      <c r="AC94" s="16" t="str">
        <f t="shared" ca="1" si="21"/>
        <v/>
      </c>
      <c r="AD94" s="14" t="str">
        <f t="shared" ca="1" si="27"/>
        <v/>
      </c>
      <c r="AE94" s="17" t="str">
        <f t="shared" ca="1" si="28"/>
        <v/>
      </c>
      <c r="AF94" s="18" t="str">
        <f t="shared" ca="1" si="29"/>
        <v/>
      </c>
      <c r="AG94" s="12"/>
      <c r="AH94" s="19"/>
    </row>
    <row r="95" spans="1:34" s="10" customFormat="1" ht="15" customHeight="1" x14ac:dyDescent="0.2">
      <c r="A95" s="10">
        <f t="shared" si="17"/>
        <v>90</v>
      </c>
      <c r="B95" s="173" t="str">
        <f t="shared" ca="1" si="22"/>
        <v/>
      </c>
      <c r="C95" s="173"/>
      <c r="D95" s="173"/>
      <c r="E95" s="173"/>
      <c r="F95" s="173"/>
      <c r="G95" s="173"/>
      <c r="H95" s="177" t="str">
        <f t="shared" ca="1" si="23"/>
        <v/>
      </c>
      <c r="I95" s="177"/>
      <c r="J95" s="177"/>
      <c r="K95" s="177"/>
      <c r="L95" s="177"/>
      <c r="M95" s="177"/>
      <c r="N95" s="177"/>
      <c r="O95" s="177"/>
      <c r="P95" s="13">
        <f t="shared" si="18"/>
        <v>0</v>
      </c>
      <c r="Q95" s="8" t="str">
        <f t="shared" si="24"/>
        <v/>
      </c>
      <c r="R95" s="22">
        <v>90</v>
      </c>
      <c r="S95" s="14" t="str">
        <f ca="1">IF(LEFT(AG95,1)="G","",IF(LEFT(P95,1)="D","",IF(H95="","",COUNTIF($T$6:T95,T95))))</f>
        <v/>
      </c>
      <c r="T95" s="14" t="str">
        <f t="shared" ca="1" si="19"/>
        <v/>
      </c>
      <c r="U95" s="15" t="str">
        <f t="shared" ca="1" si="25"/>
        <v/>
      </c>
      <c r="V95" s="14">
        <f t="shared" si="20"/>
        <v>90</v>
      </c>
      <c r="W95" s="14" t="str">
        <f t="shared" ca="1" si="26"/>
        <v/>
      </c>
      <c r="X95" s="14" t="str">
        <f>IF(Home!J95=0,"",Home!J95)</f>
        <v/>
      </c>
      <c r="Y95" s="16" t="str">
        <f t="shared" ca="1" si="30"/>
        <v/>
      </c>
      <c r="Z95" s="16" t="str">
        <f t="shared" ca="1" si="30"/>
        <v/>
      </c>
      <c r="AA95" s="16" t="str">
        <f t="shared" ca="1" si="30"/>
        <v/>
      </c>
      <c r="AB95" s="16" t="str">
        <f t="shared" ca="1" si="30"/>
        <v/>
      </c>
      <c r="AC95" s="16" t="str">
        <f t="shared" ca="1" si="21"/>
        <v/>
      </c>
      <c r="AD95" s="14" t="str">
        <f t="shared" ca="1" si="27"/>
        <v/>
      </c>
      <c r="AE95" s="17" t="str">
        <f t="shared" ca="1" si="28"/>
        <v/>
      </c>
      <c r="AF95" s="18" t="str">
        <f t="shared" ca="1" si="29"/>
        <v/>
      </c>
      <c r="AG95" s="12"/>
      <c r="AH95" s="19"/>
    </row>
    <row r="96" spans="1:34" s="10" customFormat="1" ht="15" customHeight="1" x14ac:dyDescent="0.2">
      <c r="A96" s="10">
        <f t="shared" si="17"/>
        <v>91</v>
      </c>
      <c r="B96" s="173" t="str">
        <f t="shared" ca="1" si="22"/>
        <v/>
      </c>
      <c r="C96" s="173"/>
      <c r="D96" s="173"/>
      <c r="E96" s="173"/>
      <c r="F96" s="173"/>
      <c r="G96" s="173"/>
      <c r="H96" s="177" t="str">
        <f t="shared" ca="1" si="23"/>
        <v/>
      </c>
      <c r="I96" s="177"/>
      <c r="J96" s="177"/>
      <c r="K96" s="177"/>
      <c r="L96" s="177"/>
      <c r="M96" s="177"/>
      <c r="N96" s="177"/>
      <c r="O96" s="177"/>
      <c r="P96" s="13">
        <f t="shared" si="18"/>
        <v>0</v>
      </c>
      <c r="Q96" s="8" t="str">
        <f t="shared" si="24"/>
        <v/>
      </c>
      <c r="R96" s="22">
        <v>91</v>
      </c>
      <c r="S96" s="14" t="str">
        <f ca="1">IF(LEFT(AG96,1)="G","",IF(LEFT(P96,1)="D","",IF(H96="","",COUNTIF($T$6:T96,T96))))</f>
        <v/>
      </c>
      <c r="T96" s="14" t="str">
        <f t="shared" ca="1" si="19"/>
        <v/>
      </c>
      <c r="U96" s="15" t="str">
        <f t="shared" ca="1" si="25"/>
        <v/>
      </c>
      <c r="V96" s="14">
        <f t="shared" si="20"/>
        <v>91</v>
      </c>
      <c r="W96" s="14" t="str">
        <f t="shared" ca="1" si="26"/>
        <v/>
      </c>
      <c r="X96" s="14" t="str">
        <f>IF(Home!J96=0,"",Home!J96)</f>
        <v/>
      </c>
      <c r="Y96" s="16" t="str">
        <f t="shared" ca="1" si="30"/>
        <v/>
      </c>
      <c r="Z96" s="16" t="str">
        <f t="shared" ca="1" si="30"/>
        <v/>
      </c>
      <c r="AA96" s="16" t="str">
        <f t="shared" ca="1" si="30"/>
        <v/>
      </c>
      <c r="AB96" s="16" t="str">
        <f t="shared" ca="1" si="30"/>
        <v/>
      </c>
      <c r="AC96" s="16" t="str">
        <f t="shared" ca="1" si="21"/>
        <v/>
      </c>
      <c r="AD96" s="14" t="str">
        <f t="shared" ca="1" si="27"/>
        <v/>
      </c>
      <c r="AE96" s="17" t="str">
        <f t="shared" ca="1" si="28"/>
        <v/>
      </c>
      <c r="AF96" s="18" t="str">
        <f t="shared" ca="1" si="29"/>
        <v/>
      </c>
      <c r="AG96" s="12"/>
      <c r="AH96" s="19"/>
    </row>
    <row r="97" spans="1:34" s="10" customFormat="1" ht="15" customHeight="1" x14ac:dyDescent="0.2">
      <c r="A97" s="10">
        <f t="shared" si="17"/>
        <v>92</v>
      </c>
      <c r="B97" s="173" t="str">
        <f t="shared" ca="1" si="22"/>
        <v/>
      </c>
      <c r="C97" s="173"/>
      <c r="D97" s="173"/>
      <c r="E97" s="173"/>
      <c r="F97" s="173"/>
      <c r="G97" s="173"/>
      <c r="H97" s="177" t="str">
        <f t="shared" ca="1" si="23"/>
        <v/>
      </c>
      <c r="I97" s="177"/>
      <c r="J97" s="177"/>
      <c r="K97" s="177"/>
      <c r="L97" s="177"/>
      <c r="M97" s="177"/>
      <c r="N97" s="177"/>
      <c r="O97" s="177"/>
      <c r="P97" s="13">
        <f t="shared" si="18"/>
        <v>0</v>
      </c>
      <c r="Q97" s="8" t="str">
        <f t="shared" si="24"/>
        <v/>
      </c>
      <c r="R97" s="22">
        <v>92</v>
      </c>
      <c r="S97" s="14" t="str">
        <f ca="1">IF(LEFT(AG97,1)="G","",IF(LEFT(P97,1)="D","",IF(H97="","",COUNTIF($T$6:T97,T97))))</f>
        <v/>
      </c>
      <c r="T97" s="14" t="str">
        <f t="shared" ca="1" si="19"/>
        <v/>
      </c>
      <c r="U97" s="15" t="str">
        <f t="shared" ca="1" si="25"/>
        <v/>
      </c>
      <c r="V97" s="14">
        <f t="shared" si="20"/>
        <v>92</v>
      </c>
      <c r="W97" s="14" t="str">
        <f t="shared" ca="1" si="26"/>
        <v/>
      </c>
      <c r="X97" s="14" t="str">
        <f>IF(Home!J97=0,"",Home!J97)</f>
        <v/>
      </c>
      <c r="Y97" s="16" t="str">
        <f t="shared" ca="1" si="30"/>
        <v/>
      </c>
      <c r="Z97" s="16" t="str">
        <f t="shared" ca="1" si="30"/>
        <v/>
      </c>
      <c r="AA97" s="16" t="str">
        <f t="shared" ca="1" si="30"/>
        <v/>
      </c>
      <c r="AB97" s="16" t="str">
        <f t="shared" ca="1" si="30"/>
        <v/>
      </c>
      <c r="AC97" s="16" t="str">
        <f t="shared" ca="1" si="21"/>
        <v/>
      </c>
      <c r="AD97" s="14" t="str">
        <f t="shared" ca="1" si="27"/>
        <v/>
      </c>
      <c r="AE97" s="17" t="str">
        <f t="shared" ca="1" si="28"/>
        <v/>
      </c>
      <c r="AF97" s="18" t="str">
        <f t="shared" ca="1" si="29"/>
        <v/>
      </c>
      <c r="AG97" s="12"/>
      <c r="AH97" s="19"/>
    </row>
    <row r="98" spans="1:34" s="10" customFormat="1" ht="15" customHeight="1" x14ac:dyDescent="0.2">
      <c r="A98" s="10">
        <f t="shared" si="17"/>
        <v>93</v>
      </c>
      <c r="B98" s="173" t="str">
        <f t="shared" ca="1" si="22"/>
        <v/>
      </c>
      <c r="C98" s="173"/>
      <c r="D98" s="173"/>
      <c r="E98" s="173"/>
      <c r="F98" s="173"/>
      <c r="G98" s="173"/>
      <c r="H98" s="177" t="str">
        <f t="shared" ca="1" si="23"/>
        <v/>
      </c>
      <c r="I98" s="177"/>
      <c r="J98" s="177"/>
      <c r="K98" s="177"/>
      <c r="L98" s="177"/>
      <c r="M98" s="177"/>
      <c r="N98" s="177"/>
      <c r="O98" s="177"/>
      <c r="P98" s="13">
        <f t="shared" si="18"/>
        <v>0</v>
      </c>
      <c r="Q98" s="8" t="str">
        <f t="shared" si="24"/>
        <v/>
      </c>
      <c r="R98" s="22">
        <v>93</v>
      </c>
      <c r="S98" s="14" t="str">
        <f ca="1">IF(LEFT(AG98,1)="G","",IF(LEFT(P98,1)="D","",IF(H98="","",COUNTIF($T$6:T98,T98))))</f>
        <v/>
      </c>
      <c r="T98" s="14" t="str">
        <f t="shared" ca="1" si="19"/>
        <v/>
      </c>
      <c r="U98" s="15" t="str">
        <f t="shared" ca="1" si="25"/>
        <v/>
      </c>
      <c r="V98" s="14">
        <f t="shared" si="20"/>
        <v>93</v>
      </c>
      <c r="W98" s="14" t="str">
        <f t="shared" ca="1" si="26"/>
        <v/>
      </c>
      <c r="X98" s="14" t="str">
        <f>IF(Home!J98=0,"",Home!J98)</f>
        <v/>
      </c>
      <c r="Y98" s="16" t="str">
        <f t="shared" ca="1" si="30"/>
        <v/>
      </c>
      <c r="Z98" s="16" t="str">
        <f t="shared" ca="1" si="30"/>
        <v/>
      </c>
      <c r="AA98" s="16" t="str">
        <f t="shared" ca="1" si="30"/>
        <v/>
      </c>
      <c r="AB98" s="16" t="str">
        <f t="shared" ca="1" si="30"/>
        <v/>
      </c>
      <c r="AC98" s="16" t="str">
        <f t="shared" ca="1" si="21"/>
        <v/>
      </c>
      <c r="AD98" s="14" t="str">
        <f t="shared" ca="1" si="27"/>
        <v/>
      </c>
      <c r="AE98" s="17" t="str">
        <f t="shared" ca="1" si="28"/>
        <v/>
      </c>
      <c r="AF98" s="18" t="str">
        <f t="shared" ca="1" si="29"/>
        <v/>
      </c>
      <c r="AG98" s="12"/>
      <c r="AH98" s="19"/>
    </row>
    <row r="99" spans="1:34" s="10" customFormat="1" ht="15" customHeight="1" x14ac:dyDescent="0.2">
      <c r="A99" s="10">
        <f t="shared" si="17"/>
        <v>94</v>
      </c>
      <c r="B99" s="173" t="str">
        <f t="shared" ca="1" si="22"/>
        <v/>
      </c>
      <c r="C99" s="173"/>
      <c r="D99" s="173"/>
      <c r="E99" s="173"/>
      <c r="F99" s="173"/>
      <c r="G99" s="173"/>
      <c r="H99" s="177" t="str">
        <f t="shared" ca="1" si="23"/>
        <v/>
      </c>
      <c r="I99" s="177"/>
      <c r="J99" s="177"/>
      <c r="K99" s="177"/>
      <c r="L99" s="177"/>
      <c r="M99" s="177"/>
      <c r="N99" s="177"/>
      <c r="O99" s="177"/>
      <c r="P99" s="13">
        <f t="shared" si="18"/>
        <v>0</v>
      </c>
      <c r="Q99" s="8" t="str">
        <f t="shared" si="24"/>
        <v/>
      </c>
      <c r="R99" s="22">
        <v>94</v>
      </c>
      <c r="S99" s="14" t="str">
        <f ca="1">IF(LEFT(AG99,1)="G","",IF(LEFT(P99,1)="D","",IF(H99="","",COUNTIF($T$6:T99,T99))))</f>
        <v/>
      </c>
      <c r="T99" s="14" t="str">
        <f t="shared" ca="1" si="19"/>
        <v/>
      </c>
      <c r="U99" s="15" t="str">
        <f t="shared" ca="1" si="25"/>
        <v/>
      </c>
      <c r="V99" s="14">
        <f t="shared" si="20"/>
        <v>94</v>
      </c>
      <c r="W99" s="14" t="str">
        <f t="shared" ca="1" si="26"/>
        <v/>
      </c>
      <c r="X99" s="14" t="str">
        <f>IF(Home!J99=0,"",Home!J99)</f>
        <v/>
      </c>
      <c r="Y99" s="16" t="str">
        <f t="shared" ca="1" si="30"/>
        <v/>
      </c>
      <c r="Z99" s="16" t="str">
        <f t="shared" ca="1" si="30"/>
        <v/>
      </c>
      <c r="AA99" s="16" t="str">
        <f t="shared" ca="1" si="30"/>
        <v/>
      </c>
      <c r="AB99" s="16" t="str">
        <f t="shared" ca="1" si="30"/>
        <v/>
      </c>
      <c r="AC99" s="16" t="str">
        <f t="shared" ca="1" si="21"/>
        <v/>
      </c>
      <c r="AD99" s="14" t="str">
        <f t="shared" ca="1" si="27"/>
        <v/>
      </c>
      <c r="AE99" s="17" t="str">
        <f t="shared" ca="1" si="28"/>
        <v/>
      </c>
      <c r="AF99" s="18" t="str">
        <f t="shared" ca="1" si="29"/>
        <v/>
      </c>
      <c r="AG99" s="12"/>
      <c r="AH99" s="19"/>
    </row>
    <row r="100" spans="1:34" s="10" customFormat="1" ht="15" customHeight="1" x14ac:dyDescent="0.2">
      <c r="A100" s="10">
        <f t="shared" si="17"/>
        <v>95</v>
      </c>
      <c r="B100" s="173" t="str">
        <f t="shared" ca="1" si="22"/>
        <v/>
      </c>
      <c r="C100" s="173"/>
      <c r="D100" s="173"/>
      <c r="E100" s="173"/>
      <c r="F100" s="173"/>
      <c r="G100" s="173"/>
      <c r="H100" s="177" t="str">
        <f t="shared" ca="1" si="23"/>
        <v/>
      </c>
      <c r="I100" s="177"/>
      <c r="J100" s="177"/>
      <c r="K100" s="177"/>
      <c r="L100" s="177"/>
      <c r="M100" s="177"/>
      <c r="N100" s="177"/>
      <c r="O100" s="177"/>
      <c r="P100" s="13">
        <f t="shared" si="18"/>
        <v>0</v>
      </c>
      <c r="Q100" s="8" t="str">
        <f t="shared" si="24"/>
        <v/>
      </c>
      <c r="R100" s="22">
        <v>95</v>
      </c>
      <c r="S100" s="14" t="str">
        <f ca="1">IF(LEFT(AG100,1)="G","",IF(LEFT(P100,1)="D","",IF(H100="","",COUNTIF($T$6:T100,T100))))</f>
        <v/>
      </c>
      <c r="T100" s="14" t="str">
        <f t="shared" ca="1" si="19"/>
        <v/>
      </c>
      <c r="U100" s="15" t="str">
        <f t="shared" ca="1" si="25"/>
        <v/>
      </c>
      <c r="V100" s="14">
        <f t="shared" si="20"/>
        <v>95</v>
      </c>
      <c r="W100" s="14" t="str">
        <f t="shared" ca="1" si="26"/>
        <v/>
      </c>
      <c r="X100" s="14" t="str">
        <f>IF(Home!J100=0,"",Home!J100)</f>
        <v/>
      </c>
      <c r="Y100" s="16" t="str">
        <f t="shared" ca="1" si="30"/>
        <v/>
      </c>
      <c r="Z100" s="16" t="str">
        <f t="shared" ca="1" si="30"/>
        <v/>
      </c>
      <c r="AA100" s="16" t="str">
        <f t="shared" ca="1" si="30"/>
        <v/>
      </c>
      <c r="AB100" s="16" t="str">
        <f t="shared" ca="1" si="30"/>
        <v/>
      </c>
      <c r="AC100" s="16" t="str">
        <f t="shared" ca="1" si="21"/>
        <v/>
      </c>
      <c r="AD100" s="14" t="str">
        <f t="shared" ca="1" si="27"/>
        <v/>
      </c>
      <c r="AE100" s="17" t="str">
        <f t="shared" ca="1" si="28"/>
        <v/>
      </c>
      <c r="AF100" s="18" t="str">
        <f t="shared" ca="1" si="29"/>
        <v/>
      </c>
      <c r="AG100" s="12"/>
      <c r="AH100" s="19"/>
    </row>
    <row r="101" spans="1:34" s="10" customFormat="1" ht="15" customHeight="1" x14ac:dyDescent="0.2">
      <c r="A101" s="10">
        <f t="shared" si="17"/>
        <v>96</v>
      </c>
      <c r="B101" s="173" t="str">
        <f t="shared" ca="1" si="22"/>
        <v/>
      </c>
      <c r="C101" s="173"/>
      <c r="D101" s="173"/>
      <c r="E101" s="173"/>
      <c r="F101" s="173"/>
      <c r="G101" s="173"/>
      <c r="H101" s="177" t="str">
        <f t="shared" ca="1" si="23"/>
        <v/>
      </c>
      <c r="I101" s="177"/>
      <c r="J101" s="177"/>
      <c r="K101" s="177"/>
      <c r="L101" s="177"/>
      <c r="M101" s="177"/>
      <c r="N101" s="177"/>
      <c r="O101" s="177"/>
      <c r="P101" s="13">
        <f t="shared" si="18"/>
        <v>0</v>
      </c>
      <c r="Q101" s="8" t="str">
        <f t="shared" si="24"/>
        <v/>
      </c>
      <c r="R101" s="22">
        <v>96</v>
      </c>
      <c r="S101" s="14" t="str">
        <f ca="1">IF(LEFT(AG101,1)="G","",IF(LEFT(P101,1)="D","",IF(H101="","",COUNTIF($T$6:T101,T101))))</f>
        <v/>
      </c>
      <c r="T101" s="14" t="str">
        <f t="shared" ca="1" si="19"/>
        <v/>
      </c>
      <c r="U101" s="15" t="str">
        <f t="shared" ca="1" si="25"/>
        <v/>
      </c>
      <c r="V101" s="14">
        <f t="shared" si="20"/>
        <v>96</v>
      </c>
      <c r="W101" s="14" t="str">
        <f t="shared" ca="1" si="26"/>
        <v/>
      </c>
      <c r="X101" s="14" t="str">
        <f>IF(Home!J101=0,"",Home!J101)</f>
        <v/>
      </c>
      <c r="Y101" s="16" t="str">
        <f t="shared" ca="1" si="30"/>
        <v/>
      </c>
      <c r="Z101" s="16" t="str">
        <f t="shared" ca="1" si="30"/>
        <v/>
      </c>
      <c r="AA101" s="16" t="str">
        <f t="shared" ca="1" si="30"/>
        <v/>
      </c>
      <c r="AB101" s="16" t="str">
        <f t="shared" ca="1" si="30"/>
        <v/>
      </c>
      <c r="AC101" s="16" t="str">
        <f t="shared" ca="1" si="21"/>
        <v/>
      </c>
      <c r="AD101" s="14" t="str">
        <f t="shared" ca="1" si="27"/>
        <v/>
      </c>
      <c r="AE101" s="17" t="str">
        <f t="shared" ca="1" si="28"/>
        <v/>
      </c>
      <c r="AF101" s="18" t="str">
        <f t="shared" ca="1" si="29"/>
        <v/>
      </c>
      <c r="AG101" s="12"/>
      <c r="AH101" s="19"/>
    </row>
    <row r="102" spans="1:34" s="10" customFormat="1" ht="15" customHeight="1" x14ac:dyDescent="0.2">
      <c r="A102" s="10">
        <f t="shared" si="17"/>
        <v>97</v>
      </c>
      <c r="B102" s="173" t="str">
        <f t="shared" ca="1" si="22"/>
        <v/>
      </c>
      <c r="C102" s="173"/>
      <c r="D102" s="173"/>
      <c r="E102" s="173"/>
      <c r="F102" s="173"/>
      <c r="G102" s="173"/>
      <c r="H102" s="177" t="str">
        <f t="shared" ca="1" si="23"/>
        <v/>
      </c>
      <c r="I102" s="177"/>
      <c r="J102" s="177"/>
      <c r="K102" s="177"/>
      <c r="L102" s="177"/>
      <c r="M102" s="177"/>
      <c r="N102" s="177"/>
      <c r="O102" s="177"/>
      <c r="P102" s="13">
        <f t="shared" si="18"/>
        <v>0</v>
      </c>
      <c r="Q102" s="8" t="str">
        <f t="shared" si="24"/>
        <v/>
      </c>
      <c r="R102" s="22">
        <v>97</v>
      </c>
      <c r="S102" s="14" t="str">
        <f ca="1">IF(LEFT(AG102,1)="G","",IF(LEFT(P102,1)="D","",IF(H102="","",COUNTIF($T$6:T102,T102))))</f>
        <v/>
      </c>
      <c r="T102" s="14" t="str">
        <f t="shared" ca="1" si="19"/>
        <v/>
      </c>
      <c r="U102" s="15" t="str">
        <f t="shared" ca="1" si="25"/>
        <v/>
      </c>
      <c r="V102" s="14">
        <f t="shared" si="20"/>
        <v>97</v>
      </c>
      <c r="W102" s="14" t="str">
        <f t="shared" ca="1" si="26"/>
        <v/>
      </c>
      <c r="X102" s="14" t="str">
        <f>IF(Home!J102=0,"",Home!J102)</f>
        <v/>
      </c>
      <c r="Y102" s="16" t="str">
        <f t="shared" ca="1" si="30"/>
        <v/>
      </c>
      <c r="Z102" s="16" t="str">
        <f t="shared" ca="1" si="30"/>
        <v/>
      </c>
      <c r="AA102" s="16" t="str">
        <f t="shared" ca="1" si="30"/>
        <v/>
      </c>
      <c r="AB102" s="16" t="str">
        <f t="shared" ca="1" si="30"/>
        <v/>
      </c>
      <c r="AC102" s="16" t="str">
        <f t="shared" ca="1" si="21"/>
        <v/>
      </c>
      <c r="AD102" s="14" t="str">
        <f t="shared" ca="1" si="27"/>
        <v/>
      </c>
      <c r="AE102" s="17" t="str">
        <f t="shared" ca="1" si="28"/>
        <v/>
      </c>
      <c r="AF102" s="18" t="str">
        <f t="shared" ca="1" si="29"/>
        <v/>
      </c>
      <c r="AG102" s="12"/>
      <c r="AH102" s="19"/>
    </row>
    <row r="103" spans="1:34" s="10" customFormat="1" ht="15" customHeight="1" x14ac:dyDescent="0.2">
      <c r="A103" s="10">
        <f t="shared" si="17"/>
        <v>98</v>
      </c>
      <c r="B103" s="173" t="str">
        <f t="shared" ca="1" si="22"/>
        <v/>
      </c>
      <c r="C103" s="173"/>
      <c r="D103" s="173"/>
      <c r="E103" s="173"/>
      <c r="F103" s="173"/>
      <c r="G103" s="173"/>
      <c r="H103" s="177" t="str">
        <f t="shared" ca="1" si="23"/>
        <v/>
      </c>
      <c r="I103" s="177"/>
      <c r="J103" s="177"/>
      <c r="K103" s="177"/>
      <c r="L103" s="177"/>
      <c r="M103" s="177"/>
      <c r="N103" s="177"/>
      <c r="O103" s="177"/>
      <c r="P103" s="13">
        <f t="shared" si="18"/>
        <v>0</v>
      </c>
      <c r="Q103" s="8" t="str">
        <f t="shared" si="24"/>
        <v/>
      </c>
      <c r="R103" s="22">
        <v>98</v>
      </c>
      <c r="S103" s="14" t="str">
        <f ca="1">IF(LEFT(AG103,1)="G","",IF(LEFT(P103,1)="D","",IF(H103="","",COUNTIF($T$6:T103,T103))))</f>
        <v/>
      </c>
      <c r="T103" s="14" t="str">
        <f t="shared" ca="1" si="19"/>
        <v/>
      </c>
      <c r="U103" s="15" t="str">
        <f t="shared" ca="1" si="25"/>
        <v/>
      </c>
      <c r="V103" s="14">
        <f t="shared" si="20"/>
        <v>98</v>
      </c>
      <c r="W103" s="14" t="str">
        <f t="shared" ca="1" si="26"/>
        <v/>
      </c>
      <c r="X103" s="14" t="str">
        <f>IF(Home!J103=0,"",Home!J103)</f>
        <v/>
      </c>
      <c r="Y103" s="16" t="str">
        <f t="shared" ca="1" si="30"/>
        <v/>
      </c>
      <c r="Z103" s="16" t="str">
        <f t="shared" ca="1" si="30"/>
        <v/>
      </c>
      <c r="AA103" s="16" t="str">
        <f t="shared" ca="1" si="30"/>
        <v/>
      </c>
      <c r="AB103" s="16" t="str">
        <f t="shared" ca="1" si="30"/>
        <v/>
      </c>
      <c r="AC103" s="16" t="str">
        <f t="shared" ca="1" si="21"/>
        <v/>
      </c>
      <c r="AD103" s="14" t="str">
        <f t="shared" ca="1" si="27"/>
        <v/>
      </c>
      <c r="AE103" s="17" t="str">
        <f t="shared" ca="1" si="28"/>
        <v/>
      </c>
      <c r="AF103" s="18" t="str">
        <f t="shared" ca="1" si="29"/>
        <v/>
      </c>
      <c r="AG103" s="12"/>
      <c r="AH103" s="19"/>
    </row>
    <row r="104" spans="1:34" s="10" customFormat="1" ht="15" customHeight="1" x14ac:dyDescent="0.2">
      <c r="A104" s="10">
        <f t="shared" si="17"/>
        <v>99</v>
      </c>
      <c r="B104" s="173" t="str">
        <f t="shared" ca="1" si="22"/>
        <v/>
      </c>
      <c r="C104" s="173"/>
      <c r="D104" s="173"/>
      <c r="E104" s="173"/>
      <c r="F104" s="173"/>
      <c r="G104" s="173"/>
      <c r="H104" s="177" t="str">
        <f t="shared" ca="1" si="23"/>
        <v/>
      </c>
      <c r="I104" s="177"/>
      <c r="J104" s="177"/>
      <c r="K104" s="177"/>
      <c r="L104" s="177"/>
      <c r="M104" s="177"/>
      <c r="N104" s="177"/>
      <c r="O104" s="177"/>
      <c r="P104" s="13">
        <f t="shared" si="18"/>
        <v>0</v>
      </c>
      <c r="Q104" s="8" t="str">
        <f t="shared" si="24"/>
        <v/>
      </c>
      <c r="R104" s="22">
        <v>99</v>
      </c>
      <c r="S104" s="14" t="str">
        <f ca="1">IF(LEFT(AG104,1)="G","",IF(LEFT(P104,1)="D","",IF(H104="","",COUNTIF($T$6:T104,T104))))</f>
        <v/>
      </c>
      <c r="T104" s="14" t="str">
        <f t="shared" ca="1" si="19"/>
        <v/>
      </c>
      <c r="U104" s="15" t="str">
        <f t="shared" ca="1" si="25"/>
        <v/>
      </c>
      <c r="V104" s="14">
        <f t="shared" si="20"/>
        <v>99</v>
      </c>
      <c r="W104" s="14" t="str">
        <f t="shared" ca="1" si="26"/>
        <v/>
      </c>
      <c r="X104" s="14" t="str">
        <f>IF(Home!J104=0,"",Home!J104)</f>
        <v/>
      </c>
      <c r="Y104" s="16" t="str">
        <f t="shared" ca="1" si="30"/>
        <v/>
      </c>
      <c r="Z104" s="16" t="str">
        <f t="shared" ca="1" si="30"/>
        <v/>
      </c>
      <c r="AA104" s="16" t="str">
        <f t="shared" ca="1" si="30"/>
        <v/>
      </c>
      <c r="AB104" s="16" t="str">
        <f t="shared" ca="1" si="30"/>
        <v/>
      </c>
      <c r="AC104" s="16" t="str">
        <f t="shared" ca="1" si="21"/>
        <v/>
      </c>
      <c r="AD104" s="14" t="str">
        <f t="shared" ca="1" si="27"/>
        <v/>
      </c>
      <c r="AE104" s="17" t="str">
        <f t="shared" ca="1" si="28"/>
        <v/>
      </c>
      <c r="AF104" s="18" t="str">
        <f t="shared" ca="1" si="29"/>
        <v/>
      </c>
      <c r="AG104" s="12"/>
      <c r="AH104" s="19"/>
    </row>
    <row r="105" spans="1:34" s="10" customFormat="1" ht="15" customHeight="1" x14ac:dyDescent="0.2">
      <c r="A105" s="10">
        <f t="shared" si="17"/>
        <v>100</v>
      </c>
      <c r="B105" s="173" t="str">
        <f t="shared" ca="1" si="22"/>
        <v/>
      </c>
      <c r="C105" s="173"/>
      <c r="D105" s="173"/>
      <c r="E105" s="173"/>
      <c r="F105" s="173"/>
      <c r="G105" s="173"/>
      <c r="H105" s="177" t="str">
        <f t="shared" ca="1" si="23"/>
        <v/>
      </c>
      <c r="I105" s="177"/>
      <c r="J105" s="177"/>
      <c r="K105" s="177"/>
      <c r="L105" s="177"/>
      <c r="M105" s="177"/>
      <c r="N105" s="177"/>
      <c r="O105" s="177"/>
      <c r="P105" s="13">
        <f t="shared" si="18"/>
        <v>0</v>
      </c>
      <c r="Q105" s="8" t="str">
        <f t="shared" si="24"/>
        <v/>
      </c>
      <c r="R105" s="22">
        <v>100</v>
      </c>
      <c r="S105" s="14" t="str">
        <f ca="1">IF(LEFT(AG105,1)="G","",IF(LEFT(P105,1)="D","",IF(H105="","",COUNTIF($T$6:T105,T105))))</f>
        <v/>
      </c>
      <c r="T105" s="14" t="str">
        <f t="shared" ca="1" si="19"/>
        <v/>
      </c>
      <c r="U105" s="15" t="str">
        <f t="shared" ca="1" si="25"/>
        <v/>
      </c>
      <c r="V105" s="14">
        <f t="shared" si="20"/>
        <v>100</v>
      </c>
      <c r="W105" s="14" t="str">
        <f t="shared" ca="1" si="26"/>
        <v/>
      </c>
      <c r="X105" s="14" t="str">
        <f>IF(Home!J105=0,"",Home!J105)</f>
        <v/>
      </c>
      <c r="Y105" s="16" t="str">
        <f t="shared" ca="1" si="30"/>
        <v/>
      </c>
      <c r="Z105" s="16" t="str">
        <f t="shared" ca="1" si="30"/>
        <v/>
      </c>
      <c r="AA105" s="16" t="str">
        <f t="shared" ca="1" si="30"/>
        <v/>
      </c>
      <c r="AB105" s="16" t="str">
        <f t="shared" ca="1" si="30"/>
        <v/>
      </c>
      <c r="AC105" s="16" t="str">
        <f t="shared" ca="1" si="21"/>
        <v/>
      </c>
      <c r="AD105" s="14" t="str">
        <f t="shared" ca="1" si="27"/>
        <v/>
      </c>
      <c r="AE105" s="17" t="str">
        <f t="shared" ca="1" si="28"/>
        <v/>
      </c>
      <c r="AF105" s="18" t="str">
        <f t="shared" ca="1" si="29"/>
        <v/>
      </c>
      <c r="AG105" s="12"/>
      <c r="AH105" s="19"/>
    </row>
    <row r="106" spans="1:34" s="10" customFormat="1" ht="15" customHeight="1" x14ac:dyDescent="0.2">
      <c r="A106" s="10">
        <f t="shared" si="17"/>
        <v>101</v>
      </c>
      <c r="B106" s="173" t="str">
        <f t="shared" ca="1" si="22"/>
        <v/>
      </c>
      <c r="C106" s="173"/>
      <c r="D106" s="173"/>
      <c r="E106" s="173"/>
      <c r="F106" s="173"/>
      <c r="G106" s="173"/>
      <c r="H106" s="177" t="str">
        <f t="shared" ca="1" si="23"/>
        <v/>
      </c>
      <c r="I106" s="177"/>
      <c r="J106" s="177"/>
      <c r="K106" s="177"/>
      <c r="L106" s="177"/>
      <c r="M106" s="177"/>
      <c r="N106" s="177"/>
      <c r="O106" s="177"/>
      <c r="P106" s="13">
        <f t="shared" si="18"/>
        <v>0</v>
      </c>
      <c r="Q106" s="8" t="str">
        <f t="shared" si="24"/>
        <v/>
      </c>
      <c r="R106" s="22">
        <v>101</v>
      </c>
      <c r="S106" s="14" t="str">
        <f ca="1">IF(LEFT(AG106,1)="G","",IF(LEFT(P106,1)="D","",IF(H106="","",COUNTIF($T$6:T106,T106))))</f>
        <v/>
      </c>
      <c r="T106" s="14" t="str">
        <f t="shared" ca="1" si="19"/>
        <v/>
      </c>
      <c r="U106" s="15" t="str">
        <f t="shared" ca="1" si="25"/>
        <v/>
      </c>
      <c r="V106" s="14">
        <f t="shared" si="20"/>
        <v>101</v>
      </c>
      <c r="W106" s="14" t="str">
        <f t="shared" ca="1" si="26"/>
        <v/>
      </c>
      <c r="X106" s="14" t="str">
        <f>IF(Home!J106=0,"",Home!J106)</f>
        <v/>
      </c>
      <c r="Y106" s="16" t="str">
        <f t="shared" ref="Y106:AB125" ca="1" si="31">IFERROR(VLOOKUP(CONCATENATE($X106,Y$5),$U$6:$V$255,2,0),"")</f>
        <v/>
      </c>
      <c r="Z106" s="16" t="str">
        <f t="shared" ca="1" si="31"/>
        <v/>
      </c>
      <c r="AA106" s="16" t="str">
        <f t="shared" ca="1" si="31"/>
        <v/>
      </c>
      <c r="AB106" s="16" t="str">
        <f t="shared" ca="1" si="31"/>
        <v/>
      </c>
      <c r="AC106" s="16" t="str">
        <f t="shared" ca="1" si="21"/>
        <v/>
      </c>
      <c r="AD106" s="14" t="str">
        <f t="shared" ca="1" si="27"/>
        <v/>
      </c>
      <c r="AE106" s="17" t="str">
        <f t="shared" ca="1" si="28"/>
        <v/>
      </c>
      <c r="AF106" s="18" t="str">
        <f t="shared" ca="1" si="29"/>
        <v/>
      </c>
      <c r="AG106" s="12"/>
      <c r="AH106" s="19"/>
    </row>
    <row r="107" spans="1:34" s="10" customFormat="1" ht="15" customHeight="1" x14ac:dyDescent="0.2">
      <c r="A107" s="10">
        <f t="shared" si="17"/>
        <v>102</v>
      </c>
      <c r="B107" s="173" t="str">
        <f t="shared" ca="1" si="22"/>
        <v/>
      </c>
      <c r="C107" s="173"/>
      <c r="D107" s="173"/>
      <c r="E107" s="173"/>
      <c r="F107" s="173"/>
      <c r="G107" s="173"/>
      <c r="H107" s="177" t="str">
        <f t="shared" ca="1" si="23"/>
        <v/>
      </c>
      <c r="I107" s="177"/>
      <c r="J107" s="177"/>
      <c r="K107" s="177"/>
      <c r="L107" s="177"/>
      <c r="M107" s="177"/>
      <c r="N107" s="177"/>
      <c r="O107" s="177"/>
      <c r="P107" s="13">
        <f t="shared" si="18"/>
        <v>0</v>
      </c>
      <c r="Q107" s="8" t="str">
        <f t="shared" si="24"/>
        <v/>
      </c>
      <c r="R107" s="22">
        <v>102</v>
      </c>
      <c r="S107" s="14" t="str">
        <f ca="1">IF(LEFT(AG107,1)="G","",IF(LEFT(P107,1)="D","",IF(H107="","",COUNTIF($T$6:T107,T107))))</f>
        <v/>
      </c>
      <c r="T107" s="14" t="str">
        <f t="shared" ca="1" si="19"/>
        <v/>
      </c>
      <c r="U107" s="15" t="str">
        <f t="shared" ca="1" si="25"/>
        <v/>
      </c>
      <c r="V107" s="14">
        <f t="shared" si="20"/>
        <v>102</v>
      </c>
      <c r="W107" s="14" t="str">
        <f t="shared" ca="1" si="26"/>
        <v/>
      </c>
      <c r="X107" s="14" t="str">
        <f>IF(Home!J107=0,"",Home!J107)</f>
        <v/>
      </c>
      <c r="Y107" s="16" t="str">
        <f t="shared" ca="1" si="31"/>
        <v/>
      </c>
      <c r="Z107" s="16" t="str">
        <f t="shared" ca="1" si="31"/>
        <v/>
      </c>
      <c r="AA107" s="16" t="str">
        <f t="shared" ca="1" si="31"/>
        <v/>
      </c>
      <c r="AB107" s="16" t="str">
        <f t="shared" ca="1" si="31"/>
        <v/>
      </c>
      <c r="AC107" s="16" t="str">
        <f t="shared" ca="1" si="21"/>
        <v/>
      </c>
      <c r="AD107" s="14" t="str">
        <f t="shared" ca="1" si="27"/>
        <v/>
      </c>
      <c r="AE107" s="17" t="str">
        <f t="shared" ca="1" si="28"/>
        <v/>
      </c>
      <c r="AF107" s="18" t="str">
        <f t="shared" ca="1" si="29"/>
        <v/>
      </c>
      <c r="AG107" s="12"/>
      <c r="AH107" s="19"/>
    </row>
    <row r="108" spans="1:34" s="10" customFormat="1" ht="15" customHeight="1" x14ac:dyDescent="0.2">
      <c r="A108" s="10">
        <f t="shared" si="17"/>
        <v>103</v>
      </c>
      <c r="B108" s="173" t="str">
        <f t="shared" ca="1" si="22"/>
        <v/>
      </c>
      <c r="C108" s="173"/>
      <c r="D108" s="173"/>
      <c r="E108" s="173"/>
      <c r="F108" s="173"/>
      <c r="G108" s="173"/>
      <c r="H108" s="177" t="str">
        <f t="shared" ca="1" si="23"/>
        <v/>
      </c>
      <c r="I108" s="177"/>
      <c r="J108" s="177"/>
      <c r="K108" s="177"/>
      <c r="L108" s="177"/>
      <c r="M108" s="177"/>
      <c r="N108" s="177"/>
      <c r="O108" s="177"/>
      <c r="P108" s="13">
        <f t="shared" si="18"/>
        <v>0</v>
      </c>
      <c r="Q108" s="8" t="str">
        <f t="shared" si="24"/>
        <v/>
      </c>
      <c r="R108" s="22">
        <v>103</v>
      </c>
      <c r="S108" s="14" t="str">
        <f ca="1">IF(LEFT(AG108,1)="G","",IF(LEFT(P108,1)="D","",IF(H108="","",COUNTIF($T$6:T108,T108))))</f>
        <v/>
      </c>
      <c r="T108" s="14" t="str">
        <f t="shared" ca="1" si="19"/>
        <v/>
      </c>
      <c r="U108" s="15" t="str">
        <f t="shared" ca="1" si="25"/>
        <v/>
      </c>
      <c r="V108" s="14">
        <f t="shared" si="20"/>
        <v>103</v>
      </c>
      <c r="W108" s="14" t="str">
        <f t="shared" ca="1" si="26"/>
        <v/>
      </c>
      <c r="X108" s="14" t="str">
        <f>IF(Home!J108=0,"",Home!J108)</f>
        <v/>
      </c>
      <c r="Y108" s="16" t="str">
        <f t="shared" ca="1" si="31"/>
        <v/>
      </c>
      <c r="Z108" s="16" t="str">
        <f t="shared" ca="1" si="31"/>
        <v/>
      </c>
      <c r="AA108" s="16" t="str">
        <f t="shared" ca="1" si="31"/>
        <v/>
      </c>
      <c r="AB108" s="16" t="str">
        <f t="shared" ca="1" si="31"/>
        <v/>
      </c>
      <c r="AC108" s="16" t="str">
        <f t="shared" ca="1" si="21"/>
        <v/>
      </c>
      <c r="AD108" s="14" t="str">
        <f t="shared" ca="1" si="27"/>
        <v/>
      </c>
      <c r="AE108" s="17" t="str">
        <f t="shared" ca="1" si="28"/>
        <v/>
      </c>
      <c r="AF108" s="18" t="str">
        <f t="shared" ca="1" si="29"/>
        <v/>
      </c>
      <c r="AG108" s="12"/>
      <c r="AH108" s="19"/>
    </row>
    <row r="109" spans="1:34" s="10" customFormat="1" ht="15" customHeight="1" x14ac:dyDescent="0.2">
      <c r="A109" s="10">
        <f t="shared" si="17"/>
        <v>104</v>
      </c>
      <c r="B109" s="173" t="str">
        <f t="shared" ca="1" si="22"/>
        <v/>
      </c>
      <c r="C109" s="173"/>
      <c r="D109" s="173"/>
      <c r="E109" s="173"/>
      <c r="F109" s="173"/>
      <c r="G109" s="173"/>
      <c r="H109" s="177" t="str">
        <f t="shared" ca="1" si="23"/>
        <v/>
      </c>
      <c r="I109" s="177"/>
      <c r="J109" s="177"/>
      <c r="K109" s="177"/>
      <c r="L109" s="177"/>
      <c r="M109" s="177"/>
      <c r="N109" s="177"/>
      <c r="O109" s="177"/>
      <c r="P109" s="13">
        <f t="shared" si="18"/>
        <v>0</v>
      </c>
      <c r="Q109" s="8" t="str">
        <f t="shared" si="24"/>
        <v/>
      </c>
      <c r="R109" s="22">
        <v>104</v>
      </c>
      <c r="S109" s="14" t="str">
        <f ca="1">IF(LEFT(AG109,1)="G","",IF(LEFT(P109,1)="D","",IF(H109="","",COUNTIF($T$6:T109,T109))))</f>
        <v/>
      </c>
      <c r="T109" s="14" t="str">
        <f t="shared" ca="1" si="19"/>
        <v/>
      </c>
      <c r="U109" s="15" t="str">
        <f t="shared" ca="1" si="25"/>
        <v/>
      </c>
      <c r="V109" s="14">
        <f t="shared" si="20"/>
        <v>104</v>
      </c>
      <c r="W109" s="14" t="str">
        <f t="shared" ca="1" si="26"/>
        <v/>
      </c>
      <c r="X109" s="14" t="str">
        <f>IF(Home!J109=0,"",Home!J109)</f>
        <v/>
      </c>
      <c r="Y109" s="16" t="str">
        <f t="shared" ca="1" si="31"/>
        <v/>
      </c>
      <c r="Z109" s="16" t="str">
        <f t="shared" ca="1" si="31"/>
        <v/>
      </c>
      <c r="AA109" s="16" t="str">
        <f t="shared" ca="1" si="31"/>
        <v/>
      </c>
      <c r="AB109" s="16" t="str">
        <f t="shared" ca="1" si="31"/>
        <v/>
      </c>
      <c r="AC109" s="16" t="str">
        <f t="shared" ca="1" si="21"/>
        <v/>
      </c>
      <c r="AD109" s="14" t="str">
        <f t="shared" ca="1" si="27"/>
        <v/>
      </c>
      <c r="AE109" s="17" t="str">
        <f t="shared" ca="1" si="28"/>
        <v/>
      </c>
      <c r="AF109" s="18" t="str">
        <f t="shared" ca="1" si="29"/>
        <v/>
      </c>
      <c r="AG109" s="12"/>
      <c r="AH109" s="19"/>
    </row>
    <row r="110" spans="1:34" s="10" customFormat="1" ht="15" customHeight="1" x14ac:dyDescent="0.2">
      <c r="A110" s="10">
        <f t="shared" si="17"/>
        <v>105</v>
      </c>
      <c r="B110" s="173" t="str">
        <f t="shared" ca="1" si="22"/>
        <v/>
      </c>
      <c r="C110" s="173"/>
      <c r="D110" s="173"/>
      <c r="E110" s="173"/>
      <c r="F110" s="173"/>
      <c r="G110" s="173"/>
      <c r="H110" s="177" t="str">
        <f t="shared" ca="1" si="23"/>
        <v/>
      </c>
      <c r="I110" s="177"/>
      <c r="J110" s="177"/>
      <c r="K110" s="177"/>
      <c r="L110" s="177"/>
      <c r="M110" s="177"/>
      <c r="N110" s="177"/>
      <c r="O110" s="177"/>
      <c r="P110" s="13">
        <f t="shared" si="18"/>
        <v>0</v>
      </c>
      <c r="Q110" s="8" t="str">
        <f t="shared" si="24"/>
        <v/>
      </c>
      <c r="R110" s="22">
        <v>105</v>
      </c>
      <c r="S110" s="14" t="str">
        <f ca="1">IF(LEFT(AG110,1)="G","",IF(LEFT(P110,1)="D","",IF(H110="","",COUNTIF($T$6:T110,T110))))</f>
        <v/>
      </c>
      <c r="T110" s="14" t="str">
        <f t="shared" ca="1" si="19"/>
        <v/>
      </c>
      <c r="U110" s="15" t="str">
        <f t="shared" ca="1" si="25"/>
        <v/>
      </c>
      <c r="V110" s="14">
        <f t="shared" si="20"/>
        <v>105</v>
      </c>
      <c r="W110" s="14" t="str">
        <f t="shared" ca="1" si="26"/>
        <v/>
      </c>
      <c r="X110" s="14" t="str">
        <f>IF(Home!J110=0,"",Home!J110)</f>
        <v/>
      </c>
      <c r="Y110" s="16" t="str">
        <f t="shared" ca="1" si="31"/>
        <v/>
      </c>
      <c r="Z110" s="16" t="str">
        <f t="shared" ca="1" si="31"/>
        <v/>
      </c>
      <c r="AA110" s="16" t="str">
        <f t="shared" ca="1" si="31"/>
        <v/>
      </c>
      <c r="AB110" s="16" t="str">
        <f t="shared" ca="1" si="31"/>
        <v/>
      </c>
      <c r="AC110" s="16" t="str">
        <f t="shared" ca="1" si="21"/>
        <v/>
      </c>
      <c r="AD110" s="14" t="str">
        <f t="shared" ca="1" si="27"/>
        <v/>
      </c>
      <c r="AE110" s="17" t="str">
        <f t="shared" ca="1" si="28"/>
        <v/>
      </c>
      <c r="AF110" s="18" t="str">
        <f t="shared" ca="1" si="29"/>
        <v/>
      </c>
      <c r="AG110" s="12"/>
      <c r="AH110" s="19"/>
    </row>
    <row r="111" spans="1:34" s="10" customFormat="1" ht="15" customHeight="1" x14ac:dyDescent="0.2">
      <c r="A111" s="10">
        <f t="shared" si="17"/>
        <v>106</v>
      </c>
      <c r="B111" s="173" t="str">
        <f t="shared" ca="1" si="22"/>
        <v/>
      </c>
      <c r="C111" s="173"/>
      <c r="D111" s="173"/>
      <c r="E111" s="173"/>
      <c r="F111" s="173"/>
      <c r="G111" s="173"/>
      <c r="H111" s="177" t="str">
        <f t="shared" ca="1" si="23"/>
        <v/>
      </c>
      <c r="I111" s="177"/>
      <c r="J111" s="177"/>
      <c r="K111" s="177"/>
      <c r="L111" s="177"/>
      <c r="M111" s="177"/>
      <c r="N111" s="177"/>
      <c r="O111" s="177"/>
      <c r="P111" s="13">
        <f t="shared" si="18"/>
        <v>0</v>
      </c>
      <c r="Q111" s="8" t="str">
        <f t="shared" si="24"/>
        <v/>
      </c>
      <c r="R111" s="22">
        <v>106</v>
      </c>
      <c r="S111" s="14" t="str">
        <f ca="1">IF(LEFT(AG111,1)="G","",IF(LEFT(P111,1)="D","",IF(H111="","",COUNTIF($T$6:T111,T111))))</f>
        <v/>
      </c>
      <c r="T111" s="14" t="str">
        <f t="shared" ca="1" si="19"/>
        <v/>
      </c>
      <c r="U111" s="15" t="str">
        <f t="shared" ca="1" si="25"/>
        <v/>
      </c>
      <c r="V111" s="14">
        <f t="shared" si="20"/>
        <v>106</v>
      </c>
      <c r="W111" s="14" t="str">
        <f t="shared" ca="1" si="26"/>
        <v/>
      </c>
      <c r="X111" s="14" t="str">
        <f>IF(Home!J111=0,"",Home!J111)</f>
        <v/>
      </c>
      <c r="Y111" s="16" t="str">
        <f t="shared" ca="1" si="31"/>
        <v/>
      </c>
      <c r="Z111" s="16" t="str">
        <f t="shared" ca="1" si="31"/>
        <v/>
      </c>
      <c r="AA111" s="16" t="str">
        <f t="shared" ca="1" si="31"/>
        <v/>
      </c>
      <c r="AB111" s="16" t="str">
        <f t="shared" ca="1" si="31"/>
        <v/>
      </c>
      <c r="AC111" s="16" t="str">
        <f t="shared" ca="1" si="21"/>
        <v/>
      </c>
      <c r="AD111" s="14" t="str">
        <f t="shared" ca="1" si="27"/>
        <v/>
      </c>
      <c r="AE111" s="17" t="str">
        <f t="shared" ca="1" si="28"/>
        <v/>
      </c>
      <c r="AF111" s="18" t="str">
        <f t="shared" ca="1" si="29"/>
        <v/>
      </c>
      <c r="AG111" s="12"/>
      <c r="AH111" s="19"/>
    </row>
    <row r="112" spans="1:34" s="10" customFormat="1" ht="15" customHeight="1" x14ac:dyDescent="0.2">
      <c r="A112" s="10">
        <f t="shared" si="17"/>
        <v>107</v>
      </c>
      <c r="B112" s="173" t="str">
        <f t="shared" ca="1" si="22"/>
        <v/>
      </c>
      <c r="C112" s="173"/>
      <c r="D112" s="173"/>
      <c r="E112" s="173"/>
      <c r="F112" s="173"/>
      <c r="G112" s="173"/>
      <c r="H112" s="177" t="str">
        <f t="shared" ca="1" si="23"/>
        <v/>
      </c>
      <c r="I112" s="177"/>
      <c r="J112" s="177"/>
      <c r="K112" s="177"/>
      <c r="L112" s="177"/>
      <c r="M112" s="177"/>
      <c r="N112" s="177"/>
      <c r="O112" s="177"/>
      <c r="P112" s="13">
        <f t="shared" si="18"/>
        <v>0</v>
      </c>
      <c r="Q112" s="8" t="str">
        <f t="shared" si="24"/>
        <v/>
      </c>
      <c r="R112" s="22">
        <v>107</v>
      </c>
      <c r="S112" s="14" t="str">
        <f ca="1">IF(LEFT(AG112,1)="G","",IF(LEFT(P112,1)="D","",IF(H112="","",COUNTIF($T$6:T112,T112))))</f>
        <v/>
      </c>
      <c r="T112" s="14" t="str">
        <f t="shared" ca="1" si="19"/>
        <v/>
      </c>
      <c r="U112" s="15" t="str">
        <f t="shared" ca="1" si="25"/>
        <v/>
      </c>
      <c r="V112" s="14">
        <f t="shared" si="20"/>
        <v>107</v>
      </c>
      <c r="W112" s="14" t="str">
        <f t="shared" ca="1" si="26"/>
        <v/>
      </c>
      <c r="X112" s="14" t="str">
        <f>IF(Home!J112=0,"",Home!J112)</f>
        <v/>
      </c>
      <c r="Y112" s="16" t="str">
        <f t="shared" ca="1" si="31"/>
        <v/>
      </c>
      <c r="Z112" s="16" t="str">
        <f t="shared" ca="1" si="31"/>
        <v/>
      </c>
      <c r="AA112" s="16" t="str">
        <f t="shared" ca="1" si="31"/>
        <v/>
      </c>
      <c r="AB112" s="16" t="str">
        <f t="shared" ca="1" si="31"/>
        <v/>
      </c>
      <c r="AC112" s="16" t="str">
        <f t="shared" ca="1" si="21"/>
        <v/>
      </c>
      <c r="AD112" s="14" t="str">
        <f t="shared" ca="1" si="27"/>
        <v/>
      </c>
      <c r="AE112" s="17" t="str">
        <f t="shared" ca="1" si="28"/>
        <v/>
      </c>
      <c r="AF112" s="18" t="str">
        <f t="shared" ca="1" si="29"/>
        <v/>
      </c>
      <c r="AG112" s="12"/>
      <c r="AH112" s="19"/>
    </row>
    <row r="113" spans="1:34" s="10" customFormat="1" ht="15" customHeight="1" x14ac:dyDescent="0.2">
      <c r="A113" s="10">
        <f t="shared" si="17"/>
        <v>108</v>
      </c>
      <c r="B113" s="173" t="str">
        <f t="shared" ca="1" si="22"/>
        <v/>
      </c>
      <c r="C113" s="173"/>
      <c r="D113" s="173"/>
      <c r="E113" s="173"/>
      <c r="F113" s="173"/>
      <c r="G113" s="173"/>
      <c r="H113" s="177" t="str">
        <f t="shared" ca="1" si="23"/>
        <v/>
      </c>
      <c r="I113" s="177"/>
      <c r="J113" s="177"/>
      <c r="K113" s="177"/>
      <c r="L113" s="177"/>
      <c r="M113" s="177"/>
      <c r="N113" s="177"/>
      <c r="O113" s="177"/>
      <c r="P113" s="13">
        <f t="shared" si="18"/>
        <v>0</v>
      </c>
      <c r="Q113" s="8" t="str">
        <f t="shared" si="24"/>
        <v/>
      </c>
      <c r="R113" s="22">
        <v>108</v>
      </c>
      <c r="S113" s="14" t="str">
        <f ca="1">IF(LEFT(AG113,1)="G","",IF(LEFT(P113,1)="D","",IF(H113="","",COUNTIF($T$6:T113,T113))))</f>
        <v/>
      </c>
      <c r="T113" s="14" t="str">
        <f t="shared" ca="1" si="19"/>
        <v/>
      </c>
      <c r="U113" s="15" t="str">
        <f t="shared" ca="1" si="25"/>
        <v/>
      </c>
      <c r="V113" s="14">
        <f t="shared" si="20"/>
        <v>108</v>
      </c>
      <c r="W113" s="14" t="str">
        <f t="shared" ca="1" si="26"/>
        <v/>
      </c>
      <c r="X113" s="14" t="str">
        <f>IF(Home!J113=0,"",Home!J113)</f>
        <v/>
      </c>
      <c r="Y113" s="16" t="str">
        <f t="shared" ca="1" si="31"/>
        <v/>
      </c>
      <c r="Z113" s="16" t="str">
        <f t="shared" ca="1" si="31"/>
        <v/>
      </c>
      <c r="AA113" s="16" t="str">
        <f t="shared" ca="1" si="31"/>
        <v/>
      </c>
      <c r="AB113" s="16" t="str">
        <f t="shared" ca="1" si="31"/>
        <v/>
      </c>
      <c r="AC113" s="16" t="str">
        <f t="shared" ca="1" si="21"/>
        <v/>
      </c>
      <c r="AD113" s="14" t="str">
        <f t="shared" ca="1" si="27"/>
        <v/>
      </c>
      <c r="AE113" s="17" t="str">
        <f t="shared" ca="1" si="28"/>
        <v/>
      </c>
      <c r="AF113" s="18" t="str">
        <f t="shared" ca="1" si="29"/>
        <v/>
      </c>
      <c r="AG113" s="12"/>
      <c r="AH113" s="19"/>
    </row>
    <row r="114" spans="1:34" s="10" customFormat="1" ht="15" customHeight="1" x14ac:dyDescent="0.2">
      <c r="A114" s="10">
        <f t="shared" si="17"/>
        <v>109</v>
      </c>
      <c r="B114" s="173" t="str">
        <f t="shared" ca="1" si="22"/>
        <v/>
      </c>
      <c r="C114" s="173"/>
      <c r="D114" s="173"/>
      <c r="E114" s="173"/>
      <c r="F114" s="173"/>
      <c r="G114" s="173"/>
      <c r="H114" s="177" t="str">
        <f t="shared" ca="1" si="23"/>
        <v/>
      </c>
      <c r="I114" s="177"/>
      <c r="J114" s="177"/>
      <c r="K114" s="177"/>
      <c r="L114" s="177"/>
      <c r="M114" s="177"/>
      <c r="N114" s="177"/>
      <c r="O114" s="177"/>
      <c r="P114" s="13">
        <f t="shared" si="18"/>
        <v>0</v>
      </c>
      <c r="Q114" s="8" t="str">
        <f t="shared" si="24"/>
        <v/>
      </c>
      <c r="R114" s="22">
        <v>109</v>
      </c>
      <c r="S114" s="14" t="str">
        <f ca="1">IF(LEFT(AG114,1)="G","",IF(LEFT(P114,1)="D","",IF(H114="","",COUNTIF($T$6:T114,T114))))</f>
        <v/>
      </c>
      <c r="T114" s="14" t="str">
        <f t="shared" ca="1" si="19"/>
        <v/>
      </c>
      <c r="U114" s="15" t="str">
        <f t="shared" ca="1" si="25"/>
        <v/>
      </c>
      <c r="V114" s="14">
        <f t="shared" si="20"/>
        <v>109</v>
      </c>
      <c r="W114" s="14" t="str">
        <f t="shared" ca="1" si="26"/>
        <v/>
      </c>
      <c r="X114" s="14" t="str">
        <f>IF(Home!J114=0,"",Home!J114)</f>
        <v/>
      </c>
      <c r="Y114" s="16" t="str">
        <f t="shared" ca="1" si="31"/>
        <v/>
      </c>
      <c r="Z114" s="16" t="str">
        <f t="shared" ca="1" si="31"/>
        <v/>
      </c>
      <c r="AA114" s="16" t="str">
        <f t="shared" ca="1" si="31"/>
        <v/>
      </c>
      <c r="AB114" s="16" t="str">
        <f t="shared" ca="1" si="31"/>
        <v/>
      </c>
      <c r="AC114" s="16" t="str">
        <f t="shared" ca="1" si="21"/>
        <v/>
      </c>
      <c r="AD114" s="14" t="str">
        <f t="shared" ca="1" si="27"/>
        <v/>
      </c>
      <c r="AE114" s="17" t="str">
        <f t="shared" ca="1" si="28"/>
        <v/>
      </c>
      <c r="AF114" s="18" t="str">
        <f t="shared" ca="1" si="29"/>
        <v/>
      </c>
      <c r="AG114" s="12"/>
      <c r="AH114" s="19"/>
    </row>
    <row r="115" spans="1:34" s="10" customFormat="1" ht="15" customHeight="1" x14ac:dyDescent="0.2">
      <c r="A115" s="10">
        <f t="shared" si="17"/>
        <v>110</v>
      </c>
      <c r="B115" s="173" t="str">
        <f t="shared" ca="1" si="22"/>
        <v/>
      </c>
      <c r="C115" s="173"/>
      <c r="D115" s="173"/>
      <c r="E115" s="173"/>
      <c r="F115" s="173"/>
      <c r="G115" s="173"/>
      <c r="H115" s="177" t="str">
        <f t="shared" ca="1" si="23"/>
        <v/>
      </c>
      <c r="I115" s="177"/>
      <c r="J115" s="177"/>
      <c r="K115" s="177"/>
      <c r="L115" s="177"/>
      <c r="M115" s="177"/>
      <c r="N115" s="177"/>
      <c r="O115" s="177"/>
      <c r="P115" s="13">
        <f t="shared" si="18"/>
        <v>0</v>
      </c>
      <c r="Q115" s="8" t="str">
        <f t="shared" si="24"/>
        <v/>
      </c>
      <c r="R115" s="22">
        <v>110</v>
      </c>
      <c r="S115" s="14" t="str">
        <f ca="1">IF(LEFT(AG115,1)="G","",IF(LEFT(P115,1)="D","",IF(H115="","",COUNTIF($T$6:T115,T115))))</f>
        <v/>
      </c>
      <c r="T115" s="14" t="str">
        <f t="shared" ca="1" si="19"/>
        <v/>
      </c>
      <c r="U115" s="15" t="str">
        <f t="shared" ca="1" si="25"/>
        <v/>
      </c>
      <c r="V115" s="14">
        <f t="shared" si="20"/>
        <v>110</v>
      </c>
      <c r="W115" s="14" t="str">
        <f t="shared" ca="1" si="26"/>
        <v/>
      </c>
      <c r="X115" s="14" t="str">
        <f>IF(Home!J115=0,"",Home!J115)</f>
        <v/>
      </c>
      <c r="Y115" s="16" t="str">
        <f t="shared" ca="1" si="31"/>
        <v/>
      </c>
      <c r="Z115" s="16" t="str">
        <f t="shared" ca="1" si="31"/>
        <v/>
      </c>
      <c r="AA115" s="16" t="str">
        <f t="shared" ca="1" si="31"/>
        <v/>
      </c>
      <c r="AB115" s="16" t="str">
        <f t="shared" ca="1" si="31"/>
        <v/>
      </c>
      <c r="AC115" s="16" t="str">
        <f t="shared" ca="1" si="21"/>
        <v/>
      </c>
      <c r="AD115" s="14" t="str">
        <f t="shared" ca="1" si="27"/>
        <v/>
      </c>
      <c r="AE115" s="17" t="str">
        <f t="shared" ca="1" si="28"/>
        <v/>
      </c>
      <c r="AF115" s="18" t="str">
        <f t="shared" ca="1" si="29"/>
        <v/>
      </c>
      <c r="AG115" s="12"/>
      <c r="AH115" s="19"/>
    </row>
    <row r="116" spans="1:34" s="10" customFormat="1" ht="15" customHeight="1" x14ac:dyDescent="0.2">
      <c r="A116" s="10">
        <f t="shared" si="17"/>
        <v>111</v>
      </c>
      <c r="B116" s="173" t="str">
        <f t="shared" ca="1" si="22"/>
        <v/>
      </c>
      <c r="C116" s="173"/>
      <c r="D116" s="173"/>
      <c r="E116" s="173"/>
      <c r="F116" s="173"/>
      <c r="G116" s="173"/>
      <c r="H116" s="177" t="str">
        <f t="shared" ca="1" si="23"/>
        <v/>
      </c>
      <c r="I116" s="177"/>
      <c r="J116" s="177"/>
      <c r="K116" s="177"/>
      <c r="L116" s="177"/>
      <c r="M116" s="177"/>
      <c r="N116" s="177"/>
      <c r="O116" s="177"/>
      <c r="P116" s="13">
        <f t="shared" si="18"/>
        <v>0</v>
      </c>
      <c r="Q116" s="8" t="str">
        <f t="shared" si="24"/>
        <v/>
      </c>
      <c r="R116" s="22">
        <v>111</v>
      </c>
      <c r="S116" s="14" t="str">
        <f ca="1">IF(LEFT(AG116,1)="G","",IF(LEFT(P116,1)="D","",IF(H116="","",COUNTIF($T$6:T116,T116))))</f>
        <v/>
      </c>
      <c r="T116" s="14" t="str">
        <f t="shared" ca="1" si="19"/>
        <v/>
      </c>
      <c r="U116" s="15" t="str">
        <f t="shared" ca="1" si="25"/>
        <v/>
      </c>
      <c r="V116" s="14">
        <f t="shared" si="20"/>
        <v>111</v>
      </c>
      <c r="W116" s="14" t="str">
        <f t="shared" ca="1" si="26"/>
        <v/>
      </c>
      <c r="X116" s="14" t="str">
        <f>IF(Home!J116=0,"",Home!J116)</f>
        <v/>
      </c>
      <c r="Y116" s="16" t="str">
        <f t="shared" ca="1" si="31"/>
        <v/>
      </c>
      <c r="Z116" s="16" t="str">
        <f t="shared" ca="1" si="31"/>
        <v/>
      </c>
      <c r="AA116" s="16" t="str">
        <f t="shared" ca="1" si="31"/>
        <v/>
      </c>
      <c r="AB116" s="16" t="str">
        <f t="shared" ca="1" si="31"/>
        <v/>
      </c>
      <c r="AC116" s="16" t="str">
        <f t="shared" ca="1" si="21"/>
        <v/>
      </c>
      <c r="AD116" s="14" t="str">
        <f t="shared" ca="1" si="27"/>
        <v/>
      </c>
      <c r="AE116" s="17" t="str">
        <f t="shared" ca="1" si="28"/>
        <v/>
      </c>
      <c r="AF116" s="18" t="str">
        <f t="shared" ca="1" si="29"/>
        <v/>
      </c>
      <c r="AG116" s="12"/>
      <c r="AH116" s="19"/>
    </row>
    <row r="117" spans="1:34" s="10" customFormat="1" ht="15" customHeight="1" x14ac:dyDescent="0.2">
      <c r="A117" s="10">
        <f t="shared" si="17"/>
        <v>112</v>
      </c>
      <c r="B117" s="173" t="str">
        <f t="shared" ca="1" si="22"/>
        <v/>
      </c>
      <c r="C117" s="173"/>
      <c r="D117" s="173"/>
      <c r="E117" s="173"/>
      <c r="F117" s="173"/>
      <c r="G117" s="173"/>
      <c r="H117" s="177" t="str">
        <f t="shared" ca="1" si="23"/>
        <v/>
      </c>
      <c r="I117" s="177"/>
      <c r="J117" s="177"/>
      <c r="K117" s="177"/>
      <c r="L117" s="177"/>
      <c r="M117" s="177"/>
      <c r="N117" s="177"/>
      <c r="O117" s="177"/>
      <c r="P117" s="13">
        <f t="shared" si="18"/>
        <v>0</v>
      </c>
      <c r="Q117" s="8" t="str">
        <f t="shared" si="24"/>
        <v/>
      </c>
      <c r="R117" s="22">
        <v>112</v>
      </c>
      <c r="S117" s="14" t="str">
        <f ca="1">IF(LEFT(AG117,1)="G","",IF(LEFT(P117,1)="D","",IF(H117="","",COUNTIF($T$6:T117,T117))))</f>
        <v/>
      </c>
      <c r="T117" s="14" t="str">
        <f t="shared" ca="1" si="19"/>
        <v/>
      </c>
      <c r="U117" s="15" t="str">
        <f t="shared" ca="1" si="25"/>
        <v/>
      </c>
      <c r="V117" s="14">
        <f t="shared" si="20"/>
        <v>112</v>
      </c>
      <c r="W117" s="14" t="str">
        <f t="shared" ca="1" si="26"/>
        <v/>
      </c>
      <c r="X117" s="14" t="str">
        <f>IF(Home!J117=0,"",Home!J117)</f>
        <v/>
      </c>
      <c r="Y117" s="16" t="str">
        <f t="shared" ca="1" si="31"/>
        <v/>
      </c>
      <c r="Z117" s="16" t="str">
        <f t="shared" ca="1" si="31"/>
        <v/>
      </c>
      <c r="AA117" s="16" t="str">
        <f t="shared" ca="1" si="31"/>
        <v/>
      </c>
      <c r="AB117" s="16" t="str">
        <f t="shared" ca="1" si="31"/>
        <v/>
      </c>
      <c r="AC117" s="16" t="str">
        <f t="shared" ca="1" si="21"/>
        <v/>
      </c>
      <c r="AD117" s="14" t="str">
        <f t="shared" ca="1" si="27"/>
        <v/>
      </c>
      <c r="AE117" s="17" t="str">
        <f t="shared" ca="1" si="28"/>
        <v/>
      </c>
      <c r="AF117" s="18" t="str">
        <f t="shared" ca="1" si="29"/>
        <v/>
      </c>
      <c r="AG117" s="12"/>
      <c r="AH117" s="19"/>
    </row>
    <row r="118" spans="1:34" s="10" customFormat="1" ht="15" customHeight="1" x14ac:dyDescent="0.2">
      <c r="A118" s="10">
        <f t="shared" si="17"/>
        <v>113</v>
      </c>
      <c r="B118" s="173" t="str">
        <f t="shared" ca="1" si="22"/>
        <v/>
      </c>
      <c r="C118" s="173"/>
      <c r="D118" s="173"/>
      <c r="E118" s="173"/>
      <c r="F118" s="173"/>
      <c r="G118" s="173"/>
      <c r="H118" s="177" t="str">
        <f t="shared" ca="1" si="23"/>
        <v/>
      </c>
      <c r="I118" s="177"/>
      <c r="J118" s="177"/>
      <c r="K118" s="177"/>
      <c r="L118" s="177"/>
      <c r="M118" s="177"/>
      <c r="N118" s="177"/>
      <c r="O118" s="177"/>
      <c r="P118" s="13">
        <f t="shared" si="18"/>
        <v>0</v>
      </c>
      <c r="Q118" s="8" t="str">
        <f t="shared" si="24"/>
        <v/>
      </c>
      <c r="R118" s="22">
        <v>113</v>
      </c>
      <c r="S118" s="14" t="str">
        <f ca="1">IF(LEFT(AG118,1)="G","",IF(LEFT(P118,1)="D","",IF(H118="","",COUNTIF($T$6:T118,T118))))</f>
        <v/>
      </c>
      <c r="T118" s="14" t="str">
        <f t="shared" ca="1" si="19"/>
        <v/>
      </c>
      <c r="U118" s="15" t="str">
        <f t="shared" ca="1" si="25"/>
        <v/>
      </c>
      <c r="V118" s="14">
        <f t="shared" si="20"/>
        <v>113</v>
      </c>
      <c r="W118" s="14" t="str">
        <f t="shared" ca="1" si="26"/>
        <v/>
      </c>
      <c r="X118" s="14" t="str">
        <f>IF(Home!J118=0,"",Home!J118)</f>
        <v/>
      </c>
      <c r="Y118" s="16" t="str">
        <f t="shared" ca="1" si="31"/>
        <v/>
      </c>
      <c r="Z118" s="16" t="str">
        <f t="shared" ca="1" si="31"/>
        <v/>
      </c>
      <c r="AA118" s="16" t="str">
        <f t="shared" ca="1" si="31"/>
        <v/>
      </c>
      <c r="AB118" s="16" t="str">
        <f t="shared" ca="1" si="31"/>
        <v/>
      </c>
      <c r="AC118" s="16" t="str">
        <f t="shared" ca="1" si="21"/>
        <v/>
      </c>
      <c r="AD118" s="14" t="str">
        <f t="shared" ca="1" si="27"/>
        <v/>
      </c>
      <c r="AE118" s="17" t="str">
        <f t="shared" ca="1" si="28"/>
        <v/>
      </c>
      <c r="AF118" s="18" t="str">
        <f t="shared" ca="1" si="29"/>
        <v/>
      </c>
      <c r="AG118" s="12"/>
      <c r="AH118" s="19"/>
    </row>
    <row r="119" spans="1:34" s="10" customFormat="1" ht="15" customHeight="1" x14ac:dyDescent="0.2">
      <c r="A119" s="10">
        <f t="shared" si="17"/>
        <v>114</v>
      </c>
      <c r="B119" s="173" t="str">
        <f t="shared" ca="1" si="22"/>
        <v/>
      </c>
      <c r="C119" s="173"/>
      <c r="D119" s="173"/>
      <c r="E119" s="173"/>
      <c r="F119" s="173"/>
      <c r="G119" s="173"/>
      <c r="H119" s="177" t="str">
        <f t="shared" ca="1" si="23"/>
        <v/>
      </c>
      <c r="I119" s="177"/>
      <c r="J119" s="177"/>
      <c r="K119" s="177"/>
      <c r="L119" s="177"/>
      <c r="M119" s="177"/>
      <c r="N119" s="177"/>
      <c r="O119" s="177"/>
      <c r="P119" s="13">
        <f t="shared" si="18"/>
        <v>0</v>
      </c>
      <c r="Q119" s="8" t="str">
        <f t="shared" si="24"/>
        <v/>
      </c>
      <c r="R119" s="22">
        <v>114</v>
      </c>
      <c r="S119" s="14" t="str">
        <f ca="1">IF(LEFT(AG119,1)="G","",IF(LEFT(P119,1)="D","",IF(H119="","",COUNTIF($T$6:T119,T119))))</f>
        <v/>
      </c>
      <c r="T119" s="14" t="str">
        <f t="shared" ca="1" si="19"/>
        <v/>
      </c>
      <c r="U119" s="15" t="str">
        <f t="shared" ca="1" si="25"/>
        <v/>
      </c>
      <c r="V119" s="14">
        <f t="shared" si="20"/>
        <v>114</v>
      </c>
      <c r="W119" s="14" t="str">
        <f t="shared" ca="1" si="26"/>
        <v/>
      </c>
      <c r="X119" s="14" t="str">
        <f>IF(Home!J119=0,"",Home!J119)</f>
        <v/>
      </c>
      <c r="Y119" s="16" t="str">
        <f t="shared" ca="1" si="31"/>
        <v/>
      </c>
      <c r="Z119" s="16" t="str">
        <f t="shared" ca="1" si="31"/>
        <v/>
      </c>
      <c r="AA119" s="16" t="str">
        <f t="shared" ca="1" si="31"/>
        <v/>
      </c>
      <c r="AB119" s="16" t="str">
        <f t="shared" ca="1" si="31"/>
        <v/>
      </c>
      <c r="AC119" s="16" t="str">
        <f t="shared" ca="1" si="21"/>
        <v/>
      </c>
      <c r="AD119" s="14" t="str">
        <f t="shared" ca="1" si="27"/>
        <v/>
      </c>
      <c r="AE119" s="17" t="str">
        <f t="shared" ca="1" si="28"/>
        <v/>
      </c>
      <c r="AF119" s="18" t="str">
        <f t="shared" ca="1" si="29"/>
        <v/>
      </c>
      <c r="AG119" s="12"/>
      <c r="AH119" s="19"/>
    </row>
    <row r="120" spans="1:34" s="10" customFormat="1" ht="15" customHeight="1" x14ac:dyDescent="0.2">
      <c r="A120" s="10">
        <f t="shared" si="17"/>
        <v>115</v>
      </c>
      <c r="B120" s="173" t="str">
        <f t="shared" ca="1" si="22"/>
        <v/>
      </c>
      <c r="C120" s="173"/>
      <c r="D120" s="173"/>
      <c r="E120" s="173"/>
      <c r="F120" s="173"/>
      <c r="G120" s="173"/>
      <c r="H120" s="177" t="str">
        <f t="shared" ca="1" si="23"/>
        <v/>
      </c>
      <c r="I120" s="177"/>
      <c r="J120" s="177"/>
      <c r="K120" s="177"/>
      <c r="L120" s="177"/>
      <c r="M120" s="177"/>
      <c r="N120" s="177"/>
      <c r="O120" s="177"/>
      <c r="P120" s="13">
        <f t="shared" si="18"/>
        <v>0</v>
      </c>
      <c r="Q120" s="8" t="str">
        <f t="shared" si="24"/>
        <v/>
      </c>
      <c r="R120" s="22">
        <v>115</v>
      </c>
      <c r="S120" s="14" t="str">
        <f ca="1">IF(LEFT(AG120,1)="G","",IF(LEFT(P120,1)="D","",IF(H120="","",COUNTIF($T$6:T120,T120))))</f>
        <v/>
      </c>
      <c r="T120" s="14" t="str">
        <f t="shared" ca="1" si="19"/>
        <v/>
      </c>
      <c r="U120" s="15" t="str">
        <f t="shared" ca="1" si="25"/>
        <v/>
      </c>
      <c r="V120" s="14">
        <f t="shared" si="20"/>
        <v>115</v>
      </c>
      <c r="W120" s="14" t="str">
        <f t="shared" ca="1" si="26"/>
        <v/>
      </c>
      <c r="X120" s="14" t="str">
        <f>IF(Home!J120=0,"",Home!J120)</f>
        <v/>
      </c>
      <c r="Y120" s="16" t="str">
        <f t="shared" ca="1" si="31"/>
        <v/>
      </c>
      <c r="Z120" s="16" t="str">
        <f t="shared" ca="1" si="31"/>
        <v/>
      </c>
      <c r="AA120" s="16" t="str">
        <f t="shared" ca="1" si="31"/>
        <v/>
      </c>
      <c r="AB120" s="16" t="str">
        <f t="shared" ca="1" si="31"/>
        <v/>
      </c>
      <c r="AC120" s="16" t="str">
        <f t="shared" ca="1" si="21"/>
        <v/>
      </c>
      <c r="AD120" s="14" t="str">
        <f t="shared" ca="1" si="27"/>
        <v/>
      </c>
      <c r="AE120" s="17" t="str">
        <f t="shared" ca="1" si="28"/>
        <v/>
      </c>
      <c r="AF120" s="18" t="str">
        <f t="shared" ca="1" si="29"/>
        <v/>
      </c>
      <c r="AG120" s="12"/>
      <c r="AH120" s="19"/>
    </row>
    <row r="121" spans="1:34" s="10" customFormat="1" ht="15" customHeight="1" x14ac:dyDescent="0.2">
      <c r="A121" s="10">
        <f t="shared" si="17"/>
        <v>116</v>
      </c>
      <c r="B121" s="173" t="str">
        <f t="shared" ca="1" si="22"/>
        <v/>
      </c>
      <c r="C121" s="173"/>
      <c r="D121" s="173"/>
      <c r="E121" s="173"/>
      <c r="F121" s="173"/>
      <c r="G121" s="173"/>
      <c r="H121" s="177" t="str">
        <f t="shared" ca="1" si="23"/>
        <v/>
      </c>
      <c r="I121" s="177"/>
      <c r="J121" s="177"/>
      <c r="K121" s="177"/>
      <c r="L121" s="177"/>
      <c r="M121" s="177"/>
      <c r="N121" s="177"/>
      <c r="O121" s="177"/>
      <c r="P121" s="13">
        <f t="shared" si="18"/>
        <v>0</v>
      </c>
      <c r="Q121" s="8" t="str">
        <f t="shared" si="24"/>
        <v/>
      </c>
      <c r="R121" s="22">
        <v>116</v>
      </c>
      <c r="S121" s="14" t="str">
        <f ca="1">IF(LEFT(AG121,1)="G","",IF(LEFT(P121,1)="D","",IF(H121="","",COUNTIF($T$6:T121,T121))))</f>
        <v/>
      </c>
      <c r="T121" s="14" t="str">
        <f t="shared" ca="1" si="19"/>
        <v/>
      </c>
      <c r="U121" s="15" t="str">
        <f t="shared" ca="1" si="25"/>
        <v/>
      </c>
      <c r="V121" s="14">
        <f t="shared" si="20"/>
        <v>116</v>
      </c>
      <c r="W121" s="14" t="str">
        <f t="shared" ca="1" si="26"/>
        <v/>
      </c>
      <c r="X121" s="14" t="str">
        <f>IF(Home!J121=0,"",Home!J121)</f>
        <v/>
      </c>
      <c r="Y121" s="16" t="str">
        <f t="shared" ca="1" si="31"/>
        <v/>
      </c>
      <c r="Z121" s="16" t="str">
        <f t="shared" ca="1" si="31"/>
        <v/>
      </c>
      <c r="AA121" s="16" t="str">
        <f t="shared" ca="1" si="31"/>
        <v/>
      </c>
      <c r="AB121" s="16" t="str">
        <f t="shared" ca="1" si="31"/>
        <v/>
      </c>
      <c r="AC121" s="16" t="str">
        <f t="shared" ca="1" si="21"/>
        <v/>
      </c>
      <c r="AD121" s="14" t="str">
        <f t="shared" ca="1" si="27"/>
        <v/>
      </c>
      <c r="AE121" s="17" t="str">
        <f t="shared" ca="1" si="28"/>
        <v/>
      </c>
      <c r="AF121" s="18" t="str">
        <f t="shared" ca="1" si="29"/>
        <v/>
      </c>
      <c r="AG121" s="12"/>
      <c r="AH121" s="19"/>
    </row>
    <row r="122" spans="1:34" s="10" customFormat="1" ht="15" customHeight="1" x14ac:dyDescent="0.2">
      <c r="A122" s="10">
        <f t="shared" si="17"/>
        <v>117</v>
      </c>
      <c r="B122" s="173" t="str">
        <f t="shared" ca="1" si="22"/>
        <v/>
      </c>
      <c r="C122" s="173"/>
      <c r="D122" s="173"/>
      <c r="E122" s="173"/>
      <c r="F122" s="173"/>
      <c r="G122" s="173"/>
      <c r="H122" s="177" t="str">
        <f t="shared" ca="1" si="23"/>
        <v/>
      </c>
      <c r="I122" s="177"/>
      <c r="J122" s="177"/>
      <c r="K122" s="177"/>
      <c r="L122" s="177"/>
      <c r="M122" s="177"/>
      <c r="N122" s="177"/>
      <c r="O122" s="177"/>
      <c r="P122" s="13">
        <f t="shared" si="18"/>
        <v>0</v>
      </c>
      <c r="Q122" s="8" t="str">
        <f t="shared" si="24"/>
        <v/>
      </c>
      <c r="R122" s="22">
        <v>117</v>
      </c>
      <c r="S122" s="14" t="str">
        <f ca="1">IF(LEFT(AG122,1)="G","",IF(LEFT(P122,1)="D","",IF(H122="","",COUNTIF($T$6:T122,T122))))</f>
        <v/>
      </c>
      <c r="T122" s="14" t="str">
        <f t="shared" ca="1" si="19"/>
        <v/>
      </c>
      <c r="U122" s="15" t="str">
        <f t="shared" ca="1" si="25"/>
        <v/>
      </c>
      <c r="V122" s="14">
        <f t="shared" si="20"/>
        <v>117</v>
      </c>
      <c r="W122" s="14" t="str">
        <f t="shared" ca="1" si="26"/>
        <v/>
      </c>
      <c r="X122" s="14" t="str">
        <f>IF(Home!J122=0,"",Home!J122)</f>
        <v/>
      </c>
      <c r="Y122" s="16" t="str">
        <f t="shared" ca="1" si="31"/>
        <v/>
      </c>
      <c r="Z122" s="16" t="str">
        <f t="shared" ca="1" si="31"/>
        <v/>
      </c>
      <c r="AA122" s="16" t="str">
        <f t="shared" ca="1" si="31"/>
        <v/>
      </c>
      <c r="AB122" s="16" t="str">
        <f t="shared" ca="1" si="31"/>
        <v/>
      </c>
      <c r="AC122" s="16" t="str">
        <f t="shared" ca="1" si="21"/>
        <v/>
      </c>
      <c r="AD122" s="14" t="str">
        <f t="shared" ca="1" si="27"/>
        <v/>
      </c>
      <c r="AE122" s="17" t="str">
        <f t="shared" ca="1" si="28"/>
        <v/>
      </c>
      <c r="AF122" s="18" t="str">
        <f t="shared" ca="1" si="29"/>
        <v/>
      </c>
      <c r="AG122" s="12"/>
      <c r="AH122" s="19"/>
    </row>
    <row r="123" spans="1:34" s="10" customFormat="1" ht="15" customHeight="1" x14ac:dyDescent="0.2">
      <c r="A123" s="10">
        <f t="shared" si="17"/>
        <v>118</v>
      </c>
      <c r="B123" s="173" t="str">
        <f t="shared" ca="1" si="22"/>
        <v/>
      </c>
      <c r="C123" s="173"/>
      <c r="D123" s="173"/>
      <c r="E123" s="173"/>
      <c r="F123" s="173"/>
      <c r="G123" s="173"/>
      <c r="H123" s="177" t="str">
        <f t="shared" ca="1" si="23"/>
        <v/>
      </c>
      <c r="I123" s="177"/>
      <c r="J123" s="177"/>
      <c r="K123" s="177"/>
      <c r="L123" s="177"/>
      <c r="M123" s="177"/>
      <c r="N123" s="177"/>
      <c r="O123" s="177"/>
      <c r="P123" s="13">
        <f t="shared" si="18"/>
        <v>0</v>
      </c>
      <c r="Q123" s="8" t="str">
        <f t="shared" si="24"/>
        <v/>
      </c>
      <c r="R123" s="22">
        <v>118</v>
      </c>
      <c r="S123" s="14" t="str">
        <f ca="1">IF(LEFT(AG123,1)="G","",IF(LEFT(P123,1)="D","",IF(H123="","",COUNTIF($T$6:T123,T123))))</f>
        <v/>
      </c>
      <c r="T123" s="14" t="str">
        <f t="shared" ca="1" si="19"/>
        <v/>
      </c>
      <c r="U123" s="15" t="str">
        <f t="shared" ca="1" si="25"/>
        <v/>
      </c>
      <c r="V123" s="14">
        <f t="shared" si="20"/>
        <v>118</v>
      </c>
      <c r="W123" s="14" t="str">
        <f t="shared" ca="1" si="26"/>
        <v/>
      </c>
      <c r="X123" s="14" t="str">
        <f>IF(Home!J123=0,"",Home!J123)</f>
        <v/>
      </c>
      <c r="Y123" s="16" t="str">
        <f t="shared" ca="1" si="31"/>
        <v/>
      </c>
      <c r="Z123" s="16" t="str">
        <f t="shared" ca="1" si="31"/>
        <v/>
      </c>
      <c r="AA123" s="16" t="str">
        <f t="shared" ca="1" si="31"/>
        <v/>
      </c>
      <c r="AB123" s="16" t="str">
        <f t="shared" ca="1" si="31"/>
        <v/>
      </c>
      <c r="AC123" s="16" t="str">
        <f t="shared" ca="1" si="21"/>
        <v/>
      </c>
      <c r="AD123" s="14" t="str">
        <f t="shared" ca="1" si="27"/>
        <v/>
      </c>
      <c r="AE123" s="17" t="str">
        <f t="shared" ca="1" si="28"/>
        <v/>
      </c>
      <c r="AF123" s="18" t="str">
        <f t="shared" ca="1" si="29"/>
        <v/>
      </c>
      <c r="AG123" s="12"/>
      <c r="AH123" s="19"/>
    </row>
    <row r="124" spans="1:34" s="10" customFormat="1" ht="15" customHeight="1" x14ac:dyDescent="0.2">
      <c r="A124" s="10">
        <f t="shared" si="17"/>
        <v>119</v>
      </c>
      <c r="B124" s="173" t="str">
        <f t="shared" ca="1" si="22"/>
        <v/>
      </c>
      <c r="C124" s="173"/>
      <c r="D124" s="173"/>
      <c r="E124" s="173"/>
      <c r="F124" s="173"/>
      <c r="G124" s="173"/>
      <c r="H124" s="177" t="str">
        <f t="shared" ca="1" si="23"/>
        <v/>
      </c>
      <c r="I124" s="177"/>
      <c r="J124" s="177"/>
      <c r="K124" s="177"/>
      <c r="L124" s="177"/>
      <c r="M124" s="177"/>
      <c r="N124" s="177"/>
      <c r="O124" s="177"/>
      <c r="P124" s="13">
        <f t="shared" si="18"/>
        <v>0</v>
      </c>
      <c r="Q124" s="8" t="str">
        <f t="shared" si="24"/>
        <v/>
      </c>
      <c r="R124" s="22">
        <v>119</v>
      </c>
      <c r="S124" s="14" t="str">
        <f ca="1">IF(LEFT(AG124,1)="G","",IF(LEFT(P124,1)="D","",IF(H124="","",COUNTIF($T$6:T124,T124))))</f>
        <v/>
      </c>
      <c r="T124" s="14" t="str">
        <f t="shared" ca="1" si="19"/>
        <v/>
      </c>
      <c r="U124" s="15" t="str">
        <f t="shared" ca="1" si="25"/>
        <v/>
      </c>
      <c r="V124" s="14">
        <f t="shared" si="20"/>
        <v>119</v>
      </c>
      <c r="W124" s="14" t="str">
        <f t="shared" ca="1" si="26"/>
        <v/>
      </c>
      <c r="X124" s="14" t="str">
        <f>IF(Home!J124=0,"",Home!J124)</f>
        <v/>
      </c>
      <c r="Y124" s="16" t="str">
        <f t="shared" ca="1" si="31"/>
        <v/>
      </c>
      <c r="Z124" s="16" t="str">
        <f t="shared" ca="1" si="31"/>
        <v/>
      </c>
      <c r="AA124" s="16" t="str">
        <f t="shared" ca="1" si="31"/>
        <v/>
      </c>
      <c r="AB124" s="16" t="str">
        <f t="shared" ca="1" si="31"/>
        <v/>
      </c>
      <c r="AC124" s="16" t="str">
        <f t="shared" ca="1" si="21"/>
        <v/>
      </c>
      <c r="AD124" s="14" t="str">
        <f t="shared" ca="1" si="27"/>
        <v/>
      </c>
      <c r="AE124" s="17" t="str">
        <f t="shared" ca="1" si="28"/>
        <v/>
      </c>
      <c r="AF124" s="18" t="str">
        <f t="shared" ca="1" si="29"/>
        <v/>
      </c>
      <c r="AG124" s="12"/>
      <c r="AH124" s="19"/>
    </row>
    <row r="125" spans="1:34" s="10" customFormat="1" ht="15" customHeight="1" x14ac:dyDescent="0.2">
      <c r="A125" s="10">
        <f t="shared" si="17"/>
        <v>120</v>
      </c>
      <c r="B125" s="173" t="str">
        <f t="shared" ca="1" si="22"/>
        <v/>
      </c>
      <c r="C125" s="173"/>
      <c r="D125" s="173"/>
      <c r="E125" s="173"/>
      <c r="F125" s="173"/>
      <c r="G125" s="173"/>
      <c r="H125" s="177" t="str">
        <f t="shared" ca="1" si="23"/>
        <v/>
      </c>
      <c r="I125" s="177"/>
      <c r="J125" s="177"/>
      <c r="K125" s="177"/>
      <c r="L125" s="177"/>
      <c r="M125" s="177"/>
      <c r="N125" s="177"/>
      <c r="O125" s="177"/>
      <c r="P125" s="13">
        <f t="shared" si="18"/>
        <v>0</v>
      </c>
      <c r="Q125" s="8" t="str">
        <f t="shared" si="24"/>
        <v/>
      </c>
      <c r="R125" s="22">
        <v>120</v>
      </c>
      <c r="S125" s="14" t="str">
        <f ca="1">IF(LEFT(AG125,1)="G","",IF(LEFT(P125,1)="D","",IF(H125="","",COUNTIF($T$6:T125,T125))))</f>
        <v/>
      </c>
      <c r="T125" s="14" t="str">
        <f t="shared" ca="1" si="19"/>
        <v/>
      </c>
      <c r="U125" s="15" t="str">
        <f t="shared" ca="1" si="25"/>
        <v/>
      </c>
      <c r="V125" s="14">
        <f t="shared" si="20"/>
        <v>120</v>
      </c>
      <c r="W125" s="14" t="str">
        <f t="shared" ca="1" si="26"/>
        <v/>
      </c>
      <c r="X125" s="14" t="str">
        <f>IF(Home!J125=0,"",Home!J125)</f>
        <v/>
      </c>
      <c r="Y125" s="16" t="str">
        <f t="shared" ca="1" si="31"/>
        <v/>
      </c>
      <c r="Z125" s="16" t="str">
        <f t="shared" ca="1" si="31"/>
        <v/>
      </c>
      <c r="AA125" s="16" t="str">
        <f t="shared" ca="1" si="31"/>
        <v/>
      </c>
      <c r="AB125" s="16" t="str">
        <f t="shared" ca="1" si="31"/>
        <v/>
      </c>
      <c r="AC125" s="16" t="str">
        <f t="shared" ca="1" si="21"/>
        <v/>
      </c>
      <c r="AD125" s="14" t="str">
        <f t="shared" ca="1" si="27"/>
        <v/>
      </c>
      <c r="AE125" s="17" t="str">
        <f t="shared" ca="1" si="28"/>
        <v/>
      </c>
      <c r="AF125" s="18" t="str">
        <f t="shared" ca="1" si="29"/>
        <v/>
      </c>
      <c r="AG125" s="12"/>
      <c r="AH125" s="19"/>
    </row>
    <row r="126" spans="1:34" s="10" customFormat="1" ht="15" customHeight="1" x14ac:dyDescent="0.2">
      <c r="A126" s="10">
        <f t="shared" si="17"/>
        <v>121</v>
      </c>
      <c r="B126" s="173" t="str">
        <f t="shared" ca="1" si="22"/>
        <v/>
      </c>
      <c r="C126" s="173"/>
      <c r="D126" s="173"/>
      <c r="E126" s="173"/>
      <c r="F126" s="173"/>
      <c r="G126" s="173"/>
      <c r="H126" s="177" t="str">
        <f t="shared" ca="1" si="23"/>
        <v/>
      </c>
      <c r="I126" s="177"/>
      <c r="J126" s="177"/>
      <c r="K126" s="177"/>
      <c r="L126" s="177"/>
      <c r="M126" s="177"/>
      <c r="N126" s="177"/>
      <c r="O126" s="177"/>
      <c r="P126" s="13">
        <f t="shared" si="18"/>
        <v>0</v>
      </c>
      <c r="Q126" s="8" t="str">
        <f t="shared" si="24"/>
        <v/>
      </c>
      <c r="R126" s="22">
        <v>121</v>
      </c>
      <c r="S126" s="14" t="str">
        <f ca="1">IF(LEFT(AG126,1)="G","",IF(LEFT(P126,1)="D","",IF(H126="","",COUNTIF($T$6:T126,T126))))</f>
        <v/>
      </c>
      <c r="T126" s="14" t="str">
        <f t="shared" ca="1" si="19"/>
        <v/>
      </c>
      <c r="U126" s="15" t="str">
        <f t="shared" ca="1" si="25"/>
        <v/>
      </c>
      <c r="V126" s="14">
        <f t="shared" si="20"/>
        <v>121</v>
      </c>
      <c r="W126" s="14" t="str">
        <f t="shared" ca="1" si="26"/>
        <v/>
      </c>
      <c r="X126" s="14" t="str">
        <f>IF(Home!J126=0,"",Home!J126)</f>
        <v/>
      </c>
      <c r="Y126" s="16" t="str">
        <f t="shared" ref="Y126:AB145" ca="1" si="32">IFERROR(VLOOKUP(CONCATENATE($X126,Y$5),$U$6:$V$255,2,0),"")</f>
        <v/>
      </c>
      <c r="Z126" s="16" t="str">
        <f t="shared" ca="1" si="32"/>
        <v/>
      </c>
      <c r="AA126" s="16" t="str">
        <f t="shared" ca="1" si="32"/>
        <v/>
      </c>
      <c r="AB126" s="16" t="str">
        <f t="shared" ca="1" si="32"/>
        <v/>
      </c>
      <c r="AC126" s="16" t="str">
        <f t="shared" ca="1" si="21"/>
        <v/>
      </c>
      <c r="AD126" s="14" t="str">
        <f t="shared" ca="1" si="27"/>
        <v/>
      </c>
      <c r="AE126" s="17" t="str">
        <f t="shared" ca="1" si="28"/>
        <v/>
      </c>
      <c r="AF126" s="18" t="str">
        <f t="shared" ca="1" si="29"/>
        <v/>
      </c>
      <c r="AG126" s="12"/>
      <c r="AH126" s="19"/>
    </row>
    <row r="127" spans="1:34" s="10" customFormat="1" ht="15" customHeight="1" x14ac:dyDescent="0.2">
      <c r="A127" s="10">
        <f t="shared" si="17"/>
        <v>122</v>
      </c>
      <c r="B127" s="173" t="str">
        <f t="shared" ca="1" si="22"/>
        <v/>
      </c>
      <c r="C127" s="173"/>
      <c r="D127" s="173"/>
      <c r="E127" s="173"/>
      <c r="F127" s="173"/>
      <c r="G127" s="173"/>
      <c r="H127" s="177" t="str">
        <f t="shared" ca="1" si="23"/>
        <v/>
      </c>
      <c r="I127" s="177"/>
      <c r="J127" s="177"/>
      <c r="K127" s="177"/>
      <c r="L127" s="177"/>
      <c r="M127" s="177"/>
      <c r="N127" s="177"/>
      <c r="O127" s="177"/>
      <c r="P127" s="13">
        <f t="shared" si="18"/>
        <v>0</v>
      </c>
      <c r="Q127" s="8" t="str">
        <f t="shared" si="24"/>
        <v/>
      </c>
      <c r="R127" s="22">
        <v>122</v>
      </c>
      <c r="S127" s="14" t="str">
        <f ca="1">IF(LEFT(AG127,1)="G","",IF(LEFT(P127,1)="D","",IF(H127="","",COUNTIF($T$6:T127,T127))))</f>
        <v/>
      </c>
      <c r="T127" s="14" t="str">
        <f t="shared" ca="1" si="19"/>
        <v/>
      </c>
      <c r="U127" s="15" t="str">
        <f t="shared" ca="1" si="25"/>
        <v/>
      </c>
      <c r="V127" s="14">
        <f t="shared" si="20"/>
        <v>122</v>
      </c>
      <c r="W127" s="14" t="str">
        <f t="shared" ca="1" si="26"/>
        <v/>
      </c>
      <c r="X127" s="14" t="str">
        <f>IF(Home!J127=0,"",Home!J127)</f>
        <v/>
      </c>
      <c r="Y127" s="16" t="str">
        <f t="shared" ca="1" si="32"/>
        <v/>
      </c>
      <c r="Z127" s="16" t="str">
        <f t="shared" ca="1" si="32"/>
        <v/>
      </c>
      <c r="AA127" s="16" t="str">
        <f t="shared" ca="1" si="32"/>
        <v/>
      </c>
      <c r="AB127" s="16" t="str">
        <f t="shared" ca="1" si="32"/>
        <v/>
      </c>
      <c r="AC127" s="16" t="str">
        <f t="shared" ca="1" si="21"/>
        <v/>
      </c>
      <c r="AD127" s="14" t="str">
        <f t="shared" ca="1" si="27"/>
        <v/>
      </c>
      <c r="AE127" s="17" t="str">
        <f t="shared" ca="1" si="28"/>
        <v/>
      </c>
      <c r="AF127" s="18" t="str">
        <f t="shared" ca="1" si="29"/>
        <v/>
      </c>
      <c r="AG127" s="12"/>
      <c r="AH127" s="19"/>
    </row>
    <row r="128" spans="1:34" s="10" customFormat="1" ht="15" customHeight="1" x14ac:dyDescent="0.2">
      <c r="A128" s="10">
        <f t="shared" si="17"/>
        <v>123</v>
      </c>
      <c r="B128" s="173" t="str">
        <f t="shared" ca="1" si="22"/>
        <v/>
      </c>
      <c r="C128" s="173"/>
      <c r="D128" s="173"/>
      <c r="E128" s="173"/>
      <c r="F128" s="173"/>
      <c r="G128" s="173"/>
      <c r="H128" s="177" t="str">
        <f t="shared" ca="1" si="23"/>
        <v/>
      </c>
      <c r="I128" s="177"/>
      <c r="J128" s="177"/>
      <c r="K128" s="177"/>
      <c r="L128" s="177"/>
      <c r="M128" s="177"/>
      <c r="N128" s="177"/>
      <c r="O128" s="177"/>
      <c r="P128" s="13">
        <f t="shared" si="18"/>
        <v>0</v>
      </c>
      <c r="Q128" s="8" t="str">
        <f t="shared" si="24"/>
        <v/>
      </c>
      <c r="R128" s="22">
        <v>123</v>
      </c>
      <c r="S128" s="14" t="str">
        <f ca="1">IF(LEFT(AG128,1)="G","",IF(LEFT(P128,1)="D","",IF(H128="","",COUNTIF($T$6:T128,T128))))</f>
        <v/>
      </c>
      <c r="T128" s="14" t="str">
        <f t="shared" ca="1" si="19"/>
        <v/>
      </c>
      <c r="U128" s="15" t="str">
        <f t="shared" ca="1" si="25"/>
        <v/>
      </c>
      <c r="V128" s="14">
        <f t="shared" si="20"/>
        <v>123</v>
      </c>
      <c r="W128" s="14" t="str">
        <f t="shared" ca="1" si="26"/>
        <v/>
      </c>
      <c r="X128" s="14" t="str">
        <f>IF(Home!J128=0,"",Home!J128)</f>
        <v/>
      </c>
      <c r="Y128" s="16" t="str">
        <f t="shared" ca="1" si="32"/>
        <v/>
      </c>
      <c r="Z128" s="16" t="str">
        <f t="shared" ca="1" si="32"/>
        <v/>
      </c>
      <c r="AA128" s="16" t="str">
        <f t="shared" ca="1" si="32"/>
        <v/>
      </c>
      <c r="AB128" s="16" t="str">
        <f t="shared" ca="1" si="32"/>
        <v/>
      </c>
      <c r="AC128" s="16" t="str">
        <f t="shared" ca="1" si="21"/>
        <v/>
      </c>
      <c r="AD128" s="14" t="str">
        <f t="shared" ca="1" si="27"/>
        <v/>
      </c>
      <c r="AE128" s="17" t="str">
        <f t="shared" ca="1" si="28"/>
        <v/>
      </c>
      <c r="AF128" s="18" t="str">
        <f t="shared" ca="1" si="29"/>
        <v/>
      </c>
      <c r="AG128" s="12"/>
      <c r="AH128" s="19"/>
    </row>
    <row r="129" spans="1:34" s="10" customFormat="1" ht="15" customHeight="1" x14ac:dyDescent="0.2">
      <c r="A129" s="10">
        <f t="shared" si="17"/>
        <v>124</v>
      </c>
      <c r="B129" s="173" t="str">
        <f t="shared" ca="1" si="22"/>
        <v/>
      </c>
      <c r="C129" s="173"/>
      <c r="D129" s="173"/>
      <c r="E129" s="173"/>
      <c r="F129" s="173"/>
      <c r="G129" s="173"/>
      <c r="H129" s="177" t="str">
        <f t="shared" ca="1" si="23"/>
        <v/>
      </c>
      <c r="I129" s="177"/>
      <c r="J129" s="177"/>
      <c r="K129" s="177"/>
      <c r="L129" s="177"/>
      <c r="M129" s="177"/>
      <c r="N129" s="177"/>
      <c r="O129" s="177"/>
      <c r="P129" s="13">
        <f t="shared" si="18"/>
        <v>0</v>
      </c>
      <c r="Q129" s="8" t="str">
        <f t="shared" si="24"/>
        <v/>
      </c>
      <c r="R129" s="22">
        <v>124</v>
      </c>
      <c r="S129" s="14" t="str">
        <f ca="1">IF(LEFT(AG129,1)="G","",IF(LEFT(P129,1)="D","",IF(H129="","",COUNTIF($T$6:T129,T129))))</f>
        <v/>
      </c>
      <c r="T129" s="14" t="str">
        <f t="shared" ca="1" si="19"/>
        <v/>
      </c>
      <c r="U129" s="15" t="str">
        <f t="shared" ca="1" si="25"/>
        <v/>
      </c>
      <c r="V129" s="14">
        <f t="shared" si="20"/>
        <v>124</v>
      </c>
      <c r="W129" s="14" t="str">
        <f t="shared" ca="1" si="26"/>
        <v/>
      </c>
      <c r="X129" s="14" t="str">
        <f>IF(Home!J129=0,"",Home!J129)</f>
        <v/>
      </c>
      <c r="Y129" s="16" t="str">
        <f t="shared" ca="1" si="32"/>
        <v/>
      </c>
      <c r="Z129" s="16" t="str">
        <f t="shared" ca="1" si="32"/>
        <v/>
      </c>
      <c r="AA129" s="16" t="str">
        <f t="shared" ca="1" si="32"/>
        <v/>
      </c>
      <c r="AB129" s="16" t="str">
        <f t="shared" ca="1" si="32"/>
        <v/>
      </c>
      <c r="AC129" s="16" t="str">
        <f t="shared" ca="1" si="21"/>
        <v/>
      </c>
      <c r="AD129" s="14" t="str">
        <f t="shared" ca="1" si="27"/>
        <v/>
      </c>
      <c r="AE129" s="17" t="str">
        <f t="shared" ca="1" si="28"/>
        <v/>
      </c>
      <c r="AF129" s="18" t="str">
        <f t="shared" ca="1" si="29"/>
        <v/>
      </c>
      <c r="AG129" s="12"/>
      <c r="AH129" s="19"/>
    </row>
    <row r="130" spans="1:34" s="10" customFormat="1" ht="15" customHeight="1" x14ac:dyDescent="0.2">
      <c r="A130" s="10">
        <f t="shared" si="17"/>
        <v>125</v>
      </c>
      <c r="B130" s="173" t="str">
        <f t="shared" ca="1" si="22"/>
        <v/>
      </c>
      <c r="C130" s="173"/>
      <c r="D130" s="173"/>
      <c r="E130" s="173"/>
      <c r="F130" s="173"/>
      <c r="G130" s="173"/>
      <c r="H130" s="177" t="str">
        <f t="shared" ca="1" si="23"/>
        <v/>
      </c>
      <c r="I130" s="177"/>
      <c r="J130" s="177"/>
      <c r="K130" s="177"/>
      <c r="L130" s="177"/>
      <c r="M130" s="177"/>
      <c r="N130" s="177"/>
      <c r="O130" s="177"/>
      <c r="P130" s="13">
        <f t="shared" si="18"/>
        <v>0</v>
      </c>
      <c r="Q130" s="8" t="str">
        <f t="shared" si="24"/>
        <v/>
      </c>
      <c r="R130" s="22">
        <v>125</v>
      </c>
      <c r="S130" s="14" t="str">
        <f ca="1">IF(LEFT(AG130,1)="G","",IF(LEFT(P130,1)="D","",IF(H130="","",COUNTIF($T$6:T130,T130))))</f>
        <v/>
      </c>
      <c r="T130" s="14" t="str">
        <f t="shared" ca="1" si="19"/>
        <v/>
      </c>
      <c r="U130" s="15" t="str">
        <f t="shared" ca="1" si="25"/>
        <v/>
      </c>
      <c r="V130" s="14">
        <f t="shared" si="20"/>
        <v>125</v>
      </c>
      <c r="W130" s="14" t="str">
        <f t="shared" ca="1" si="26"/>
        <v/>
      </c>
      <c r="X130" s="14" t="str">
        <f>IF(Home!J130=0,"",Home!J130)</f>
        <v/>
      </c>
      <c r="Y130" s="16" t="str">
        <f t="shared" ca="1" si="32"/>
        <v/>
      </c>
      <c r="Z130" s="16" t="str">
        <f t="shared" ca="1" si="32"/>
        <v/>
      </c>
      <c r="AA130" s="16" t="str">
        <f t="shared" ca="1" si="32"/>
        <v/>
      </c>
      <c r="AB130" s="16" t="str">
        <f t="shared" ca="1" si="32"/>
        <v/>
      </c>
      <c r="AC130" s="16" t="str">
        <f t="shared" ca="1" si="21"/>
        <v/>
      </c>
      <c r="AD130" s="14" t="str">
        <f t="shared" ca="1" si="27"/>
        <v/>
      </c>
      <c r="AE130" s="17" t="str">
        <f t="shared" ca="1" si="28"/>
        <v/>
      </c>
      <c r="AF130" s="18" t="str">
        <f t="shared" ca="1" si="29"/>
        <v/>
      </c>
      <c r="AG130" s="12"/>
      <c r="AH130" s="19"/>
    </row>
    <row r="131" spans="1:34" s="10" customFormat="1" ht="15" customHeight="1" x14ac:dyDescent="0.2">
      <c r="A131" s="10">
        <f t="shared" si="17"/>
        <v>126</v>
      </c>
      <c r="B131" s="173" t="str">
        <f t="shared" ca="1" si="22"/>
        <v/>
      </c>
      <c r="C131" s="173"/>
      <c r="D131" s="173"/>
      <c r="E131" s="173"/>
      <c r="F131" s="173"/>
      <c r="G131" s="173"/>
      <c r="H131" s="177" t="str">
        <f t="shared" ca="1" si="23"/>
        <v/>
      </c>
      <c r="I131" s="177"/>
      <c r="J131" s="177"/>
      <c r="K131" s="177"/>
      <c r="L131" s="177"/>
      <c r="M131" s="177"/>
      <c r="N131" s="177"/>
      <c r="O131" s="177"/>
      <c r="P131" s="13">
        <f t="shared" si="18"/>
        <v>0</v>
      </c>
      <c r="Q131" s="8" t="str">
        <f t="shared" si="24"/>
        <v/>
      </c>
      <c r="R131" s="22">
        <v>126</v>
      </c>
      <c r="S131" s="14" t="str">
        <f ca="1">IF(LEFT(AG131,1)="G","",IF(LEFT(P131,1)="D","",IF(H131="","",COUNTIF($T$6:T131,T131))))</f>
        <v/>
      </c>
      <c r="T131" s="14" t="str">
        <f t="shared" ca="1" si="19"/>
        <v/>
      </c>
      <c r="U131" s="15" t="str">
        <f t="shared" ca="1" si="25"/>
        <v/>
      </c>
      <c r="V131" s="14">
        <f t="shared" si="20"/>
        <v>126</v>
      </c>
      <c r="W131" s="14" t="str">
        <f t="shared" ca="1" si="26"/>
        <v/>
      </c>
      <c r="X131" s="14" t="str">
        <f>IF(Home!J131=0,"",Home!J131)</f>
        <v/>
      </c>
      <c r="Y131" s="16" t="str">
        <f t="shared" ca="1" si="32"/>
        <v/>
      </c>
      <c r="Z131" s="16" t="str">
        <f t="shared" ca="1" si="32"/>
        <v/>
      </c>
      <c r="AA131" s="16" t="str">
        <f t="shared" ca="1" si="32"/>
        <v/>
      </c>
      <c r="AB131" s="16" t="str">
        <f t="shared" ca="1" si="32"/>
        <v/>
      </c>
      <c r="AC131" s="16" t="str">
        <f t="shared" ca="1" si="21"/>
        <v/>
      </c>
      <c r="AD131" s="14" t="str">
        <f t="shared" ca="1" si="27"/>
        <v/>
      </c>
      <c r="AE131" s="17" t="str">
        <f t="shared" ca="1" si="28"/>
        <v/>
      </c>
      <c r="AF131" s="18" t="str">
        <f t="shared" ca="1" si="29"/>
        <v/>
      </c>
      <c r="AG131" s="12"/>
      <c r="AH131" s="19"/>
    </row>
    <row r="132" spans="1:34" s="10" customFormat="1" ht="15" customHeight="1" x14ac:dyDescent="0.2">
      <c r="A132" s="10">
        <f t="shared" si="17"/>
        <v>127</v>
      </c>
      <c r="B132" s="173" t="str">
        <f t="shared" ca="1" si="22"/>
        <v/>
      </c>
      <c r="C132" s="173"/>
      <c r="D132" s="173"/>
      <c r="E132" s="173"/>
      <c r="F132" s="173"/>
      <c r="G132" s="173"/>
      <c r="H132" s="177" t="str">
        <f t="shared" ca="1" si="23"/>
        <v/>
      </c>
      <c r="I132" s="177"/>
      <c r="J132" s="177"/>
      <c r="K132" s="177"/>
      <c r="L132" s="177"/>
      <c r="M132" s="177"/>
      <c r="N132" s="177"/>
      <c r="O132" s="177"/>
      <c r="P132" s="13">
        <f t="shared" si="18"/>
        <v>0</v>
      </c>
      <c r="Q132" s="8" t="str">
        <f t="shared" si="24"/>
        <v/>
      </c>
      <c r="R132" s="22">
        <v>127</v>
      </c>
      <c r="S132" s="14" t="str">
        <f ca="1">IF(LEFT(AG132,1)="G","",IF(LEFT(P132,1)="D","",IF(H132="","",COUNTIF($T$6:T132,T132))))</f>
        <v/>
      </c>
      <c r="T132" s="14" t="str">
        <f t="shared" ca="1" si="19"/>
        <v/>
      </c>
      <c r="U132" s="15" t="str">
        <f t="shared" ca="1" si="25"/>
        <v/>
      </c>
      <c r="V132" s="14">
        <f t="shared" si="20"/>
        <v>127</v>
      </c>
      <c r="W132" s="14" t="str">
        <f t="shared" ca="1" si="26"/>
        <v/>
      </c>
      <c r="X132" s="14" t="str">
        <f>IF(Home!J132=0,"",Home!J132)</f>
        <v/>
      </c>
      <c r="Y132" s="16" t="str">
        <f t="shared" ca="1" si="32"/>
        <v/>
      </c>
      <c r="Z132" s="16" t="str">
        <f t="shared" ca="1" si="32"/>
        <v/>
      </c>
      <c r="AA132" s="16" t="str">
        <f t="shared" ca="1" si="32"/>
        <v/>
      </c>
      <c r="AB132" s="16" t="str">
        <f t="shared" ca="1" si="32"/>
        <v/>
      </c>
      <c r="AC132" s="16" t="str">
        <f t="shared" ca="1" si="21"/>
        <v/>
      </c>
      <c r="AD132" s="14" t="str">
        <f t="shared" ca="1" si="27"/>
        <v/>
      </c>
      <c r="AE132" s="17" t="str">
        <f t="shared" ca="1" si="28"/>
        <v/>
      </c>
      <c r="AF132" s="18" t="str">
        <f t="shared" ca="1" si="29"/>
        <v/>
      </c>
      <c r="AG132" s="12"/>
      <c r="AH132" s="19"/>
    </row>
    <row r="133" spans="1:34" s="10" customFormat="1" ht="15" customHeight="1" x14ac:dyDescent="0.2">
      <c r="A133" s="10">
        <f t="shared" si="17"/>
        <v>128</v>
      </c>
      <c r="B133" s="173" t="str">
        <f t="shared" ca="1" si="22"/>
        <v/>
      </c>
      <c r="C133" s="173"/>
      <c r="D133" s="173"/>
      <c r="E133" s="173"/>
      <c r="F133" s="173"/>
      <c r="G133" s="173"/>
      <c r="H133" s="177" t="str">
        <f t="shared" ca="1" si="23"/>
        <v/>
      </c>
      <c r="I133" s="177"/>
      <c r="J133" s="177"/>
      <c r="K133" s="177"/>
      <c r="L133" s="177"/>
      <c r="M133" s="177"/>
      <c r="N133" s="177"/>
      <c r="O133" s="177"/>
      <c r="P133" s="13">
        <f t="shared" si="18"/>
        <v>0</v>
      </c>
      <c r="Q133" s="8" t="str">
        <f t="shared" si="24"/>
        <v/>
      </c>
      <c r="R133" s="22">
        <v>128</v>
      </c>
      <c r="S133" s="14" t="str">
        <f ca="1">IF(LEFT(AG133,1)="G","",IF(LEFT(P133,1)="D","",IF(H133="","",COUNTIF($T$6:T133,T133))))</f>
        <v/>
      </c>
      <c r="T133" s="14" t="str">
        <f t="shared" ca="1" si="19"/>
        <v/>
      </c>
      <c r="U133" s="15" t="str">
        <f t="shared" ca="1" si="25"/>
        <v/>
      </c>
      <c r="V133" s="14">
        <f t="shared" si="20"/>
        <v>128</v>
      </c>
      <c r="W133" s="14" t="str">
        <f t="shared" ca="1" si="26"/>
        <v/>
      </c>
      <c r="X133" s="14" t="str">
        <f>IF(Home!J133=0,"",Home!J133)</f>
        <v/>
      </c>
      <c r="Y133" s="16" t="str">
        <f t="shared" ca="1" si="32"/>
        <v/>
      </c>
      <c r="Z133" s="16" t="str">
        <f t="shared" ca="1" si="32"/>
        <v/>
      </c>
      <c r="AA133" s="16" t="str">
        <f t="shared" ca="1" si="32"/>
        <v/>
      </c>
      <c r="AB133" s="16" t="str">
        <f t="shared" ca="1" si="32"/>
        <v/>
      </c>
      <c r="AC133" s="16" t="str">
        <f t="shared" ca="1" si="21"/>
        <v/>
      </c>
      <c r="AD133" s="14" t="str">
        <f t="shared" ca="1" si="27"/>
        <v/>
      </c>
      <c r="AE133" s="17" t="str">
        <f t="shared" ca="1" si="28"/>
        <v/>
      </c>
      <c r="AF133" s="18" t="str">
        <f t="shared" ca="1" si="29"/>
        <v/>
      </c>
      <c r="AG133" s="12"/>
      <c r="AH133" s="19"/>
    </row>
    <row r="134" spans="1:34" s="10" customFormat="1" ht="15" customHeight="1" x14ac:dyDescent="0.2">
      <c r="A134" s="10">
        <f t="shared" ref="A134:A197" si="33">IF(LEFT(P134,1)="D","",R134)</f>
        <v>129</v>
      </c>
      <c r="B134" s="173" t="str">
        <f t="shared" ca="1" si="22"/>
        <v/>
      </c>
      <c r="C134" s="173"/>
      <c r="D134" s="173"/>
      <c r="E134" s="173"/>
      <c r="F134" s="173"/>
      <c r="G134" s="173"/>
      <c r="H134" s="177" t="str">
        <f t="shared" ca="1" si="23"/>
        <v/>
      </c>
      <c r="I134" s="177"/>
      <c r="J134" s="177"/>
      <c r="K134" s="177"/>
      <c r="L134" s="177"/>
      <c r="M134" s="177"/>
      <c r="N134" s="177"/>
      <c r="O134" s="177"/>
      <c r="P134" s="13">
        <f t="shared" ref="P134:P197" si="34">IF(AH134="",0,IF(LEFT(AH134,1)="D",AH134,(INT(AH134)*60+(AH134-INT(AH134))*100)/86400))</f>
        <v>0</v>
      </c>
      <c r="Q134" s="8" t="str">
        <f t="shared" si="24"/>
        <v/>
      </c>
      <c r="R134" s="22">
        <v>129</v>
      </c>
      <c r="S134" s="14" t="str">
        <f ca="1">IF(LEFT(AG134,1)="G","",IF(LEFT(P134,1)="D","",IF(H134="","",COUNTIF($T$6:T134,T134))))</f>
        <v/>
      </c>
      <c r="T134" s="14" t="str">
        <f t="shared" ref="T134:T197" ca="1" si="35">IF(LEFT(AG134,1)="G","",IF(LEFT(P134,1)="D","",H134))</f>
        <v/>
      </c>
      <c r="U134" s="15" t="str">
        <f t="shared" ca="1" si="25"/>
        <v/>
      </c>
      <c r="V134" s="14">
        <f t="shared" ref="V134:V197" si="36">A134</f>
        <v>129</v>
      </c>
      <c r="W134" s="14" t="str">
        <f t="shared" ca="1" si="26"/>
        <v/>
      </c>
      <c r="X134" s="14" t="str">
        <f>IF(Home!J134=0,"",Home!J134)</f>
        <v/>
      </c>
      <c r="Y134" s="16" t="str">
        <f t="shared" ca="1" si="32"/>
        <v/>
      </c>
      <c r="Z134" s="16" t="str">
        <f t="shared" ca="1" si="32"/>
        <v/>
      </c>
      <c r="AA134" s="16" t="str">
        <f t="shared" ca="1" si="32"/>
        <v/>
      </c>
      <c r="AB134" s="16" t="str">
        <f t="shared" ca="1" si="32"/>
        <v/>
      </c>
      <c r="AC134" s="16" t="str">
        <f t="shared" ref="AC134:AC197" ca="1" si="37">IF(AB134="","",SUM(Y134:AB134))</f>
        <v/>
      </c>
      <c r="AD134" s="14" t="str">
        <f t="shared" ca="1" si="27"/>
        <v/>
      </c>
      <c r="AE134" s="17" t="str">
        <f t="shared" ca="1" si="28"/>
        <v/>
      </c>
      <c r="AF134" s="18" t="str">
        <f t="shared" ca="1" si="29"/>
        <v/>
      </c>
      <c r="AG134" s="12"/>
      <c r="AH134" s="19"/>
    </row>
    <row r="135" spans="1:34" s="10" customFormat="1" ht="15" customHeight="1" x14ac:dyDescent="0.2">
      <c r="A135" s="10">
        <f t="shared" si="33"/>
        <v>130</v>
      </c>
      <c r="B135" s="173" t="str">
        <f t="shared" ref="B135:B198" ca="1" si="38">IFERROR(VLOOKUP(AG135,INDIRECT($U$1),2,0),"")</f>
        <v/>
      </c>
      <c r="C135" s="173"/>
      <c r="D135" s="173"/>
      <c r="E135" s="173"/>
      <c r="F135" s="173"/>
      <c r="G135" s="173"/>
      <c r="H135" s="177" t="str">
        <f t="shared" ref="H135:H198" ca="1" si="39">IFERROR(VLOOKUP(AG135,INDIRECT($U$1),3,0),"")</f>
        <v/>
      </c>
      <c r="I135" s="177"/>
      <c r="J135" s="177"/>
      <c r="K135" s="177"/>
      <c r="L135" s="177"/>
      <c r="M135" s="177"/>
      <c r="N135" s="177"/>
      <c r="O135" s="177"/>
      <c r="P135" s="13">
        <f t="shared" si="34"/>
        <v>0</v>
      </c>
      <c r="Q135" s="8" t="str">
        <f t="shared" ref="Q135:Q198" si="40">IF(AG135="","",1)</f>
        <v/>
      </c>
      <c r="R135" s="22">
        <v>130</v>
      </c>
      <c r="S135" s="14" t="str">
        <f ca="1">IF(LEFT(AG135,1)="G","",IF(LEFT(P135,1)="D","",IF(H135="","",COUNTIF($T$6:T135,T135))))</f>
        <v/>
      </c>
      <c r="T135" s="14" t="str">
        <f t="shared" ca="1" si="35"/>
        <v/>
      </c>
      <c r="U135" s="15" t="str">
        <f t="shared" ref="U135:U198" ca="1" si="41">CONCATENATE(T135,S135)</f>
        <v/>
      </c>
      <c r="V135" s="14">
        <f t="shared" si="36"/>
        <v>130</v>
      </c>
      <c r="W135" s="14" t="str">
        <f t="shared" ref="W135:W198" ca="1" si="42">IF($AF135="","",RANK($AF135,$AF$6:$AF$255,1))</f>
        <v/>
      </c>
      <c r="X135" s="14" t="str">
        <f>IF(Home!J135=0,"",Home!J135)</f>
        <v/>
      </c>
      <c r="Y135" s="16" t="str">
        <f t="shared" ca="1" si="32"/>
        <v/>
      </c>
      <c r="Z135" s="16" t="str">
        <f t="shared" ca="1" si="32"/>
        <v/>
      </c>
      <c r="AA135" s="16" t="str">
        <f t="shared" ca="1" si="32"/>
        <v/>
      </c>
      <c r="AB135" s="16" t="str">
        <f t="shared" ca="1" si="32"/>
        <v/>
      </c>
      <c r="AC135" s="16" t="str">
        <f t="shared" ca="1" si="37"/>
        <v/>
      </c>
      <c r="AD135" s="14" t="str">
        <f t="shared" ref="AD135:AD198" ca="1" si="43">IF($AC135="","",RANK($AC135,$AC$6:$AC$255,1))</f>
        <v/>
      </c>
      <c r="AE135" s="17" t="str">
        <f t="shared" ref="AE135:AE198" ca="1" si="44">IF($Y135="","",RANK($Y135,$Y$6:$Y$255,1)/100)</f>
        <v/>
      </c>
      <c r="AF135" s="18" t="str">
        <f t="shared" ref="AF135:AF198" ca="1" si="45">IF(AD135="","",AD135+AE135)</f>
        <v/>
      </c>
      <c r="AG135" s="12"/>
      <c r="AH135" s="19"/>
    </row>
    <row r="136" spans="1:34" s="10" customFormat="1" ht="15" customHeight="1" x14ac:dyDescent="0.2">
      <c r="A136" s="10">
        <f t="shared" si="33"/>
        <v>131</v>
      </c>
      <c r="B136" s="173" t="str">
        <f t="shared" ca="1" si="38"/>
        <v/>
      </c>
      <c r="C136" s="173"/>
      <c r="D136" s="173"/>
      <c r="E136" s="173"/>
      <c r="F136" s="173"/>
      <c r="G136" s="173"/>
      <c r="H136" s="177" t="str">
        <f t="shared" ca="1" si="39"/>
        <v/>
      </c>
      <c r="I136" s="177"/>
      <c r="J136" s="177"/>
      <c r="K136" s="177"/>
      <c r="L136" s="177"/>
      <c r="M136" s="177"/>
      <c r="N136" s="177"/>
      <c r="O136" s="177"/>
      <c r="P136" s="13">
        <f t="shared" si="34"/>
        <v>0</v>
      </c>
      <c r="Q136" s="8" t="str">
        <f t="shared" si="40"/>
        <v/>
      </c>
      <c r="R136" s="22">
        <v>131</v>
      </c>
      <c r="S136" s="14" t="str">
        <f ca="1">IF(LEFT(AG136,1)="G","",IF(LEFT(P136,1)="D","",IF(H136="","",COUNTIF($T$6:T136,T136))))</f>
        <v/>
      </c>
      <c r="T136" s="14" t="str">
        <f t="shared" ca="1" si="35"/>
        <v/>
      </c>
      <c r="U136" s="15" t="str">
        <f t="shared" ca="1" si="41"/>
        <v/>
      </c>
      <c r="V136" s="14">
        <f t="shared" si="36"/>
        <v>131</v>
      </c>
      <c r="W136" s="14" t="str">
        <f t="shared" ca="1" si="42"/>
        <v/>
      </c>
      <c r="X136" s="14" t="str">
        <f>IF(Home!J136=0,"",Home!J136)</f>
        <v/>
      </c>
      <c r="Y136" s="16" t="str">
        <f t="shared" ca="1" si="32"/>
        <v/>
      </c>
      <c r="Z136" s="16" t="str">
        <f t="shared" ca="1" si="32"/>
        <v/>
      </c>
      <c r="AA136" s="16" t="str">
        <f t="shared" ca="1" si="32"/>
        <v/>
      </c>
      <c r="AB136" s="16" t="str">
        <f t="shared" ca="1" si="32"/>
        <v/>
      </c>
      <c r="AC136" s="16" t="str">
        <f t="shared" ca="1" si="37"/>
        <v/>
      </c>
      <c r="AD136" s="14" t="str">
        <f t="shared" ca="1" si="43"/>
        <v/>
      </c>
      <c r="AE136" s="17" t="str">
        <f t="shared" ca="1" si="44"/>
        <v/>
      </c>
      <c r="AF136" s="18" t="str">
        <f t="shared" ca="1" si="45"/>
        <v/>
      </c>
      <c r="AG136" s="12"/>
      <c r="AH136" s="19"/>
    </row>
    <row r="137" spans="1:34" s="10" customFormat="1" ht="15" customHeight="1" x14ac:dyDescent="0.2">
      <c r="A137" s="10">
        <f t="shared" si="33"/>
        <v>132</v>
      </c>
      <c r="B137" s="173" t="str">
        <f t="shared" ca="1" si="38"/>
        <v/>
      </c>
      <c r="C137" s="173"/>
      <c r="D137" s="173"/>
      <c r="E137" s="173"/>
      <c r="F137" s="173"/>
      <c r="G137" s="173"/>
      <c r="H137" s="177" t="str">
        <f t="shared" ca="1" si="39"/>
        <v/>
      </c>
      <c r="I137" s="177"/>
      <c r="J137" s="177"/>
      <c r="K137" s="177"/>
      <c r="L137" s="177"/>
      <c r="M137" s="177"/>
      <c r="N137" s="177"/>
      <c r="O137" s="177"/>
      <c r="P137" s="13">
        <f t="shared" si="34"/>
        <v>0</v>
      </c>
      <c r="Q137" s="8" t="str">
        <f t="shared" si="40"/>
        <v/>
      </c>
      <c r="R137" s="22">
        <v>132</v>
      </c>
      <c r="S137" s="14" t="str">
        <f ca="1">IF(LEFT(AG137,1)="G","",IF(LEFT(P137,1)="D","",IF(H137="","",COUNTIF($T$6:T137,T137))))</f>
        <v/>
      </c>
      <c r="T137" s="14" t="str">
        <f t="shared" ca="1" si="35"/>
        <v/>
      </c>
      <c r="U137" s="15" t="str">
        <f t="shared" ca="1" si="41"/>
        <v/>
      </c>
      <c r="V137" s="14">
        <f t="shared" si="36"/>
        <v>132</v>
      </c>
      <c r="W137" s="14" t="str">
        <f t="shared" ca="1" si="42"/>
        <v/>
      </c>
      <c r="X137" s="14" t="str">
        <f>IF(Home!J137=0,"",Home!J137)</f>
        <v/>
      </c>
      <c r="Y137" s="16" t="str">
        <f t="shared" ca="1" si="32"/>
        <v/>
      </c>
      <c r="Z137" s="16" t="str">
        <f t="shared" ca="1" si="32"/>
        <v/>
      </c>
      <c r="AA137" s="16" t="str">
        <f t="shared" ca="1" si="32"/>
        <v/>
      </c>
      <c r="AB137" s="16" t="str">
        <f t="shared" ca="1" si="32"/>
        <v/>
      </c>
      <c r="AC137" s="16" t="str">
        <f t="shared" ca="1" si="37"/>
        <v/>
      </c>
      <c r="AD137" s="14" t="str">
        <f t="shared" ca="1" si="43"/>
        <v/>
      </c>
      <c r="AE137" s="17" t="str">
        <f t="shared" ca="1" si="44"/>
        <v/>
      </c>
      <c r="AF137" s="18" t="str">
        <f t="shared" ca="1" si="45"/>
        <v/>
      </c>
      <c r="AG137" s="12"/>
      <c r="AH137" s="19"/>
    </row>
    <row r="138" spans="1:34" s="10" customFormat="1" ht="15" customHeight="1" x14ac:dyDescent="0.2">
      <c r="A138" s="10">
        <f t="shared" si="33"/>
        <v>133</v>
      </c>
      <c r="B138" s="173" t="str">
        <f t="shared" ca="1" si="38"/>
        <v/>
      </c>
      <c r="C138" s="173"/>
      <c r="D138" s="173"/>
      <c r="E138" s="173"/>
      <c r="F138" s="173"/>
      <c r="G138" s="173"/>
      <c r="H138" s="177" t="str">
        <f t="shared" ca="1" si="39"/>
        <v/>
      </c>
      <c r="I138" s="177"/>
      <c r="J138" s="177"/>
      <c r="K138" s="177"/>
      <c r="L138" s="177"/>
      <c r="M138" s="177"/>
      <c r="N138" s="177"/>
      <c r="O138" s="177"/>
      <c r="P138" s="13">
        <f t="shared" si="34"/>
        <v>0</v>
      </c>
      <c r="Q138" s="8" t="str">
        <f t="shared" si="40"/>
        <v/>
      </c>
      <c r="R138" s="22">
        <v>133</v>
      </c>
      <c r="S138" s="14" t="str">
        <f ca="1">IF(LEFT(AG138,1)="G","",IF(LEFT(P138,1)="D","",IF(H138="","",COUNTIF($T$6:T138,T138))))</f>
        <v/>
      </c>
      <c r="T138" s="14" t="str">
        <f t="shared" ca="1" si="35"/>
        <v/>
      </c>
      <c r="U138" s="15" t="str">
        <f t="shared" ca="1" si="41"/>
        <v/>
      </c>
      <c r="V138" s="14">
        <f t="shared" si="36"/>
        <v>133</v>
      </c>
      <c r="W138" s="14" t="str">
        <f t="shared" ca="1" si="42"/>
        <v/>
      </c>
      <c r="X138" s="14" t="str">
        <f>IF(Home!J138=0,"",Home!J138)</f>
        <v/>
      </c>
      <c r="Y138" s="16" t="str">
        <f t="shared" ca="1" si="32"/>
        <v/>
      </c>
      <c r="Z138" s="16" t="str">
        <f t="shared" ca="1" si="32"/>
        <v/>
      </c>
      <c r="AA138" s="16" t="str">
        <f t="shared" ca="1" si="32"/>
        <v/>
      </c>
      <c r="AB138" s="16" t="str">
        <f t="shared" ca="1" si="32"/>
        <v/>
      </c>
      <c r="AC138" s="16" t="str">
        <f t="shared" ca="1" si="37"/>
        <v/>
      </c>
      <c r="AD138" s="14" t="str">
        <f t="shared" ca="1" si="43"/>
        <v/>
      </c>
      <c r="AE138" s="17" t="str">
        <f t="shared" ca="1" si="44"/>
        <v/>
      </c>
      <c r="AF138" s="18" t="str">
        <f t="shared" ca="1" si="45"/>
        <v/>
      </c>
      <c r="AG138" s="12"/>
      <c r="AH138" s="19"/>
    </row>
    <row r="139" spans="1:34" s="10" customFormat="1" ht="15" customHeight="1" x14ac:dyDescent="0.2">
      <c r="A139" s="10">
        <f t="shared" si="33"/>
        <v>134</v>
      </c>
      <c r="B139" s="173" t="str">
        <f t="shared" ca="1" si="38"/>
        <v/>
      </c>
      <c r="C139" s="173"/>
      <c r="D139" s="173"/>
      <c r="E139" s="173"/>
      <c r="F139" s="173"/>
      <c r="G139" s="173"/>
      <c r="H139" s="177" t="str">
        <f t="shared" ca="1" si="39"/>
        <v/>
      </c>
      <c r="I139" s="177"/>
      <c r="J139" s="177"/>
      <c r="K139" s="177"/>
      <c r="L139" s="177"/>
      <c r="M139" s="177"/>
      <c r="N139" s="177"/>
      <c r="O139" s="177"/>
      <c r="P139" s="13">
        <f t="shared" si="34"/>
        <v>0</v>
      </c>
      <c r="Q139" s="8" t="str">
        <f t="shared" si="40"/>
        <v/>
      </c>
      <c r="R139" s="22">
        <v>134</v>
      </c>
      <c r="S139" s="14" t="str">
        <f ca="1">IF(LEFT(AG139,1)="G","",IF(LEFT(P139,1)="D","",IF(H139="","",COUNTIF($T$6:T139,T139))))</f>
        <v/>
      </c>
      <c r="T139" s="14" t="str">
        <f t="shared" ca="1" si="35"/>
        <v/>
      </c>
      <c r="U139" s="15" t="str">
        <f t="shared" ca="1" si="41"/>
        <v/>
      </c>
      <c r="V139" s="14">
        <f t="shared" si="36"/>
        <v>134</v>
      </c>
      <c r="W139" s="14" t="str">
        <f t="shared" ca="1" si="42"/>
        <v/>
      </c>
      <c r="X139" s="14" t="str">
        <f>IF(Home!J139=0,"",Home!J139)</f>
        <v/>
      </c>
      <c r="Y139" s="16" t="str">
        <f t="shared" ca="1" si="32"/>
        <v/>
      </c>
      <c r="Z139" s="16" t="str">
        <f t="shared" ca="1" si="32"/>
        <v/>
      </c>
      <c r="AA139" s="16" t="str">
        <f t="shared" ca="1" si="32"/>
        <v/>
      </c>
      <c r="AB139" s="16" t="str">
        <f t="shared" ca="1" si="32"/>
        <v/>
      </c>
      <c r="AC139" s="16" t="str">
        <f t="shared" ca="1" si="37"/>
        <v/>
      </c>
      <c r="AD139" s="14" t="str">
        <f t="shared" ca="1" si="43"/>
        <v/>
      </c>
      <c r="AE139" s="17" t="str">
        <f t="shared" ca="1" si="44"/>
        <v/>
      </c>
      <c r="AF139" s="18" t="str">
        <f t="shared" ca="1" si="45"/>
        <v/>
      </c>
      <c r="AG139" s="12"/>
      <c r="AH139" s="19"/>
    </row>
    <row r="140" spans="1:34" s="10" customFormat="1" ht="15" customHeight="1" x14ac:dyDescent="0.2">
      <c r="A140" s="10">
        <f t="shared" si="33"/>
        <v>135</v>
      </c>
      <c r="B140" s="173" t="str">
        <f t="shared" ca="1" si="38"/>
        <v/>
      </c>
      <c r="C140" s="173"/>
      <c r="D140" s="173"/>
      <c r="E140" s="173"/>
      <c r="F140" s="173"/>
      <c r="G140" s="173"/>
      <c r="H140" s="177" t="str">
        <f t="shared" ca="1" si="39"/>
        <v/>
      </c>
      <c r="I140" s="177"/>
      <c r="J140" s="177"/>
      <c r="K140" s="177"/>
      <c r="L140" s="177"/>
      <c r="M140" s="177"/>
      <c r="N140" s="177"/>
      <c r="O140" s="177"/>
      <c r="P140" s="13">
        <f t="shared" si="34"/>
        <v>0</v>
      </c>
      <c r="Q140" s="8" t="str">
        <f t="shared" si="40"/>
        <v/>
      </c>
      <c r="R140" s="22">
        <v>135</v>
      </c>
      <c r="S140" s="14" t="str">
        <f ca="1">IF(LEFT(AG140,1)="G","",IF(LEFT(P140,1)="D","",IF(H140="","",COUNTIF($T$6:T140,T140))))</f>
        <v/>
      </c>
      <c r="T140" s="14" t="str">
        <f t="shared" ca="1" si="35"/>
        <v/>
      </c>
      <c r="U140" s="15" t="str">
        <f t="shared" ca="1" si="41"/>
        <v/>
      </c>
      <c r="V140" s="14">
        <f t="shared" si="36"/>
        <v>135</v>
      </c>
      <c r="W140" s="14" t="str">
        <f t="shared" ca="1" si="42"/>
        <v/>
      </c>
      <c r="X140" s="14" t="str">
        <f>IF(Home!J140=0,"",Home!J140)</f>
        <v/>
      </c>
      <c r="Y140" s="16" t="str">
        <f t="shared" ca="1" si="32"/>
        <v/>
      </c>
      <c r="Z140" s="16" t="str">
        <f t="shared" ca="1" si="32"/>
        <v/>
      </c>
      <c r="AA140" s="16" t="str">
        <f t="shared" ca="1" si="32"/>
        <v/>
      </c>
      <c r="AB140" s="16" t="str">
        <f t="shared" ca="1" si="32"/>
        <v/>
      </c>
      <c r="AC140" s="16" t="str">
        <f t="shared" ca="1" si="37"/>
        <v/>
      </c>
      <c r="AD140" s="14" t="str">
        <f t="shared" ca="1" si="43"/>
        <v/>
      </c>
      <c r="AE140" s="17" t="str">
        <f t="shared" ca="1" si="44"/>
        <v/>
      </c>
      <c r="AF140" s="18" t="str">
        <f t="shared" ca="1" si="45"/>
        <v/>
      </c>
      <c r="AG140" s="12"/>
      <c r="AH140" s="19"/>
    </row>
    <row r="141" spans="1:34" s="10" customFormat="1" ht="15" customHeight="1" x14ac:dyDescent="0.2">
      <c r="A141" s="10">
        <f t="shared" si="33"/>
        <v>136</v>
      </c>
      <c r="B141" s="173" t="str">
        <f t="shared" ca="1" si="38"/>
        <v/>
      </c>
      <c r="C141" s="173"/>
      <c r="D141" s="173"/>
      <c r="E141" s="173"/>
      <c r="F141" s="173"/>
      <c r="G141" s="173"/>
      <c r="H141" s="177" t="str">
        <f t="shared" ca="1" si="39"/>
        <v/>
      </c>
      <c r="I141" s="177"/>
      <c r="J141" s="177"/>
      <c r="K141" s="177"/>
      <c r="L141" s="177"/>
      <c r="M141" s="177"/>
      <c r="N141" s="177"/>
      <c r="O141" s="177"/>
      <c r="P141" s="13">
        <f t="shared" si="34"/>
        <v>0</v>
      </c>
      <c r="Q141" s="8" t="str">
        <f t="shared" si="40"/>
        <v/>
      </c>
      <c r="R141" s="22">
        <v>136</v>
      </c>
      <c r="S141" s="14" t="str">
        <f ca="1">IF(LEFT(AG141,1)="G","",IF(LEFT(P141,1)="D","",IF(H141="","",COUNTIF($T$6:T141,T141))))</f>
        <v/>
      </c>
      <c r="T141" s="14" t="str">
        <f t="shared" ca="1" si="35"/>
        <v/>
      </c>
      <c r="U141" s="15" t="str">
        <f t="shared" ca="1" si="41"/>
        <v/>
      </c>
      <c r="V141" s="14">
        <f t="shared" si="36"/>
        <v>136</v>
      </c>
      <c r="W141" s="14" t="str">
        <f t="shared" ca="1" si="42"/>
        <v/>
      </c>
      <c r="X141" s="14" t="str">
        <f>IF(Home!J141=0,"",Home!J141)</f>
        <v/>
      </c>
      <c r="Y141" s="16" t="str">
        <f t="shared" ca="1" si="32"/>
        <v/>
      </c>
      <c r="Z141" s="16" t="str">
        <f t="shared" ca="1" si="32"/>
        <v/>
      </c>
      <c r="AA141" s="16" t="str">
        <f t="shared" ca="1" si="32"/>
        <v/>
      </c>
      <c r="AB141" s="16" t="str">
        <f t="shared" ca="1" si="32"/>
        <v/>
      </c>
      <c r="AC141" s="16" t="str">
        <f t="shared" ca="1" si="37"/>
        <v/>
      </c>
      <c r="AD141" s="14" t="str">
        <f t="shared" ca="1" si="43"/>
        <v/>
      </c>
      <c r="AE141" s="17" t="str">
        <f t="shared" ca="1" si="44"/>
        <v/>
      </c>
      <c r="AF141" s="18" t="str">
        <f t="shared" ca="1" si="45"/>
        <v/>
      </c>
      <c r="AG141" s="12"/>
      <c r="AH141" s="19"/>
    </row>
    <row r="142" spans="1:34" s="10" customFormat="1" ht="15" customHeight="1" x14ac:dyDescent="0.2">
      <c r="A142" s="10">
        <f t="shared" si="33"/>
        <v>137</v>
      </c>
      <c r="B142" s="173" t="str">
        <f t="shared" ca="1" si="38"/>
        <v/>
      </c>
      <c r="C142" s="173"/>
      <c r="D142" s="173"/>
      <c r="E142" s="173"/>
      <c r="F142" s="173"/>
      <c r="G142" s="173"/>
      <c r="H142" s="177" t="str">
        <f t="shared" ca="1" si="39"/>
        <v/>
      </c>
      <c r="I142" s="177"/>
      <c r="J142" s="177"/>
      <c r="K142" s="177"/>
      <c r="L142" s="177"/>
      <c r="M142" s="177"/>
      <c r="N142" s="177"/>
      <c r="O142" s="177"/>
      <c r="P142" s="13">
        <f t="shared" si="34"/>
        <v>0</v>
      </c>
      <c r="Q142" s="8" t="str">
        <f t="shared" si="40"/>
        <v/>
      </c>
      <c r="R142" s="22">
        <v>137</v>
      </c>
      <c r="S142" s="14" t="str">
        <f ca="1">IF(LEFT(AG142,1)="G","",IF(LEFT(P142,1)="D","",IF(H142="","",COUNTIF($T$6:T142,T142))))</f>
        <v/>
      </c>
      <c r="T142" s="14" t="str">
        <f t="shared" ca="1" si="35"/>
        <v/>
      </c>
      <c r="U142" s="15" t="str">
        <f t="shared" ca="1" si="41"/>
        <v/>
      </c>
      <c r="V142" s="14">
        <f t="shared" si="36"/>
        <v>137</v>
      </c>
      <c r="W142" s="14" t="str">
        <f t="shared" ca="1" si="42"/>
        <v/>
      </c>
      <c r="X142" s="14" t="str">
        <f>IF(Home!J142=0,"",Home!J142)</f>
        <v/>
      </c>
      <c r="Y142" s="16" t="str">
        <f t="shared" ca="1" si="32"/>
        <v/>
      </c>
      <c r="Z142" s="16" t="str">
        <f t="shared" ca="1" si="32"/>
        <v/>
      </c>
      <c r="AA142" s="16" t="str">
        <f t="shared" ca="1" si="32"/>
        <v/>
      </c>
      <c r="AB142" s="16" t="str">
        <f t="shared" ca="1" si="32"/>
        <v/>
      </c>
      <c r="AC142" s="16" t="str">
        <f t="shared" ca="1" si="37"/>
        <v/>
      </c>
      <c r="AD142" s="14" t="str">
        <f t="shared" ca="1" si="43"/>
        <v/>
      </c>
      <c r="AE142" s="17" t="str">
        <f t="shared" ca="1" si="44"/>
        <v/>
      </c>
      <c r="AF142" s="18" t="str">
        <f t="shared" ca="1" si="45"/>
        <v/>
      </c>
      <c r="AG142" s="12"/>
      <c r="AH142" s="19"/>
    </row>
    <row r="143" spans="1:34" s="10" customFormat="1" ht="15" customHeight="1" x14ac:dyDescent="0.2">
      <c r="A143" s="10">
        <f t="shared" si="33"/>
        <v>138</v>
      </c>
      <c r="B143" s="173" t="str">
        <f t="shared" ca="1" si="38"/>
        <v/>
      </c>
      <c r="C143" s="173"/>
      <c r="D143" s="173"/>
      <c r="E143" s="173"/>
      <c r="F143" s="173"/>
      <c r="G143" s="173"/>
      <c r="H143" s="177" t="str">
        <f t="shared" ca="1" si="39"/>
        <v/>
      </c>
      <c r="I143" s="177"/>
      <c r="J143" s="177"/>
      <c r="K143" s="177"/>
      <c r="L143" s="177"/>
      <c r="M143" s="177"/>
      <c r="N143" s="177"/>
      <c r="O143" s="177"/>
      <c r="P143" s="13">
        <f t="shared" si="34"/>
        <v>0</v>
      </c>
      <c r="Q143" s="8" t="str">
        <f t="shared" si="40"/>
        <v/>
      </c>
      <c r="R143" s="22">
        <v>138</v>
      </c>
      <c r="S143" s="14" t="str">
        <f ca="1">IF(LEFT(AG143,1)="G","",IF(LEFT(P143,1)="D","",IF(H143="","",COUNTIF($T$6:T143,T143))))</f>
        <v/>
      </c>
      <c r="T143" s="14" t="str">
        <f t="shared" ca="1" si="35"/>
        <v/>
      </c>
      <c r="U143" s="15" t="str">
        <f t="shared" ca="1" si="41"/>
        <v/>
      </c>
      <c r="V143" s="14">
        <f t="shared" si="36"/>
        <v>138</v>
      </c>
      <c r="W143" s="14" t="str">
        <f t="shared" ca="1" si="42"/>
        <v/>
      </c>
      <c r="X143" s="14" t="str">
        <f>IF(Home!J143=0,"",Home!J143)</f>
        <v/>
      </c>
      <c r="Y143" s="16" t="str">
        <f t="shared" ca="1" si="32"/>
        <v/>
      </c>
      <c r="Z143" s="16" t="str">
        <f t="shared" ca="1" si="32"/>
        <v/>
      </c>
      <c r="AA143" s="16" t="str">
        <f t="shared" ca="1" si="32"/>
        <v/>
      </c>
      <c r="AB143" s="16" t="str">
        <f t="shared" ca="1" si="32"/>
        <v/>
      </c>
      <c r="AC143" s="16" t="str">
        <f t="shared" ca="1" si="37"/>
        <v/>
      </c>
      <c r="AD143" s="14" t="str">
        <f t="shared" ca="1" si="43"/>
        <v/>
      </c>
      <c r="AE143" s="17" t="str">
        <f t="shared" ca="1" si="44"/>
        <v/>
      </c>
      <c r="AF143" s="18" t="str">
        <f t="shared" ca="1" si="45"/>
        <v/>
      </c>
      <c r="AG143" s="12"/>
      <c r="AH143" s="19"/>
    </row>
    <row r="144" spans="1:34" s="10" customFormat="1" ht="15" customHeight="1" x14ac:dyDescent="0.2">
      <c r="A144" s="10">
        <f t="shared" si="33"/>
        <v>139</v>
      </c>
      <c r="B144" s="173" t="str">
        <f t="shared" ca="1" si="38"/>
        <v/>
      </c>
      <c r="C144" s="173"/>
      <c r="D144" s="173"/>
      <c r="E144" s="173"/>
      <c r="F144" s="173"/>
      <c r="G144" s="173"/>
      <c r="H144" s="177" t="str">
        <f t="shared" ca="1" si="39"/>
        <v/>
      </c>
      <c r="I144" s="177"/>
      <c r="J144" s="177"/>
      <c r="K144" s="177"/>
      <c r="L144" s="177"/>
      <c r="M144" s="177"/>
      <c r="N144" s="177"/>
      <c r="O144" s="177"/>
      <c r="P144" s="13">
        <f t="shared" si="34"/>
        <v>0</v>
      </c>
      <c r="Q144" s="8" t="str">
        <f t="shared" si="40"/>
        <v/>
      </c>
      <c r="R144" s="22">
        <v>139</v>
      </c>
      <c r="S144" s="14" t="str">
        <f ca="1">IF(LEFT(AG144,1)="G","",IF(LEFT(P144,1)="D","",IF(H144="","",COUNTIF($T$6:T144,T144))))</f>
        <v/>
      </c>
      <c r="T144" s="14" t="str">
        <f t="shared" ca="1" si="35"/>
        <v/>
      </c>
      <c r="U144" s="15" t="str">
        <f t="shared" ca="1" si="41"/>
        <v/>
      </c>
      <c r="V144" s="14">
        <f t="shared" si="36"/>
        <v>139</v>
      </c>
      <c r="W144" s="14" t="str">
        <f t="shared" ca="1" si="42"/>
        <v/>
      </c>
      <c r="X144" s="14" t="str">
        <f>IF(Home!J144=0,"",Home!J144)</f>
        <v/>
      </c>
      <c r="Y144" s="16" t="str">
        <f t="shared" ca="1" si="32"/>
        <v/>
      </c>
      <c r="Z144" s="16" t="str">
        <f t="shared" ca="1" si="32"/>
        <v/>
      </c>
      <c r="AA144" s="16" t="str">
        <f t="shared" ca="1" si="32"/>
        <v/>
      </c>
      <c r="AB144" s="16" t="str">
        <f t="shared" ca="1" si="32"/>
        <v/>
      </c>
      <c r="AC144" s="16" t="str">
        <f t="shared" ca="1" si="37"/>
        <v/>
      </c>
      <c r="AD144" s="14" t="str">
        <f t="shared" ca="1" si="43"/>
        <v/>
      </c>
      <c r="AE144" s="17" t="str">
        <f t="shared" ca="1" si="44"/>
        <v/>
      </c>
      <c r="AF144" s="18" t="str">
        <f t="shared" ca="1" si="45"/>
        <v/>
      </c>
      <c r="AG144" s="12"/>
      <c r="AH144" s="19"/>
    </row>
    <row r="145" spans="1:34" s="10" customFormat="1" ht="15" customHeight="1" x14ac:dyDescent="0.2">
      <c r="A145" s="10">
        <f t="shared" si="33"/>
        <v>140</v>
      </c>
      <c r="B145" s="173" t="str">
        <f t="shared" ca="1" si="38"/>
        <v/>
      </c>
      <c r="C145" s="173"/>
      <c r="D145" s="173"/>
      <c r="E145" s="173"/>
      <c r="F145" s="173"/>
      <c r="G145" s="173"/>
      <c r="H145" s="177" t="str">
        <f t="shared" ca="1" si="39"/>
        <v/>
      </c>
      <c r="I145" s="177"/>
      <c r="J145" s="177"/>
      <c r="K145" s="177"/>
      <c r="L145" s="177"/>
      <c r="M145" s="177"/>
      <c r="N145" s="177"/>
      <c r="O145" s="177"/>
      <c r="P145" s="13">
        <f t="shared" si="34"/>
        <v>0</v>
      </c>
      <c r="Q145" s="8" t="str">
        <f t="shared" si="40"/>
        <v/>
      </c>
      <c r="R145" s="22">
        <v>140</v>
      </c>
      <c r="S145" s="14" t="str">
        <f ca="1">IF(LEFT(AG145,1)="G","",IF(LEFT(P145,1)="D","",IF(H145="","",COUNTIF($T$6:T145,T145))))</f>
        <v/>
      </c>
      <c r="T145" s="14" t="str">
        <f t="shared" ca="1" si="35"/>
        <v/>
      </c>
      <c r="U145" s="15" t="str">
        <f t="shared" ca="1" si="41"/>
        <v/>
      </c>
      <c r="V145" s="14">
        <f t="shared" si="36"/>
        <v>140</v>
      </c>
      <c r="W145" s="14" t="str">
        <f t="shared" ca="1" si="42"/>
        <v/>
      </c>
      <c r="X145" s="14" t="str">
        <f>IF(Home!J145=0,"",Home!J145)</f>
        <v/>
      </c>
      <c r="Y145" s="16" t="str">
        <f t="shared" ca="1" si="32"/>
        <v/>
      </c>
      <c r="Z145" s="16" t="str">
        <f t="shared" ca="1" si="32"/>
        <v/>
      </c>
      <c r="AA145" s="16" t="str">
        <f t="shared" ca="1" si="32"/>
        <v/>
      </c>
      <c r="AB145" s="16" t="str">
        <f t="shared" ca="1" si="32"/>
        <v/>
      </c>
      <c r="AC145" s="16" t="str">
        <f t="shared" ca="1" si="37"/>
        <v/>
      </c>
      <c r="AD145" s="14" t="str">
        <f t="shared" ca="1" si="43"/>
        <v/>
      </c>
      <c r="AE145" s="17" t="str">
        <f t="shared" ca="1" si="44"/>
        <v/>
      </c>
      <c r="AF145" s="18" t="str">
        <f t="shared" ca="1" si="45"/>
        <v/>
      </c>
      <c r="AG145" s="12"/>
      <c r="AH145" s="19"/>
    </row>
    <row r="146" spans="1:34" s="10" customFormat="1" ht="15" customHeight="1" x14ac:dyDescent="0.2">
      <c r="A146" s="10">
        <f t="shared" si="33"/>
        <v>141</v>
      </c>
      <c r="B146" s="173" t="str">
        <f t="shared" ca="1" si="38"/>
        <v/>
      </c>
      <c r="C146" s="173"/>
      <c r="D146" s="173"/>
      <c r="E146" s="173"/>
      <c r="F146" s="173"/>
      <c r="G146" s="173"/>
      <c r="H146" s="177" t="str">
        <f t="shared" ca="1" si="39"/>
        <v/>
      </c>
      <c r="I146" s="177"/>
      <c r="J146" s="177"/>
      <c r="K146" s="177"/>
      <c r="L146" s="177"/>
      <c r="M146" s="177"/>
      <c r="N146" s="177"/>
      <c r="O146" s="177"/>
      <c r="P146" s="13">
        <f t="shared" si="34"/>
        <v>0</v>
      </c>
      <c r="Q146" s="8" t="str">
        <f t="shared" si="40"/>
        <v/>
      </c>
      <c r="R146" s="22">
        <v>141</v>
      </c>
      <c r="S146" s="14" t="str">
        <f ca="1">IF(LEFT(AG146,1)="G","",IF(LEFT(P146,1)="D","",IF(H146="","",COUNTIF($T$6:T146,T146))))</f>
        <v/>
      </c>
      <c r="T146" s="14" t="str">
        <f t="shared" ca="1" si="35"/>
        <v/>
      </c>
      <c r="U146" s="15" t="str">
        <f t="shared" ca="1" si="41"/>
        <v/>
      </c>
      <c r="V146" s="14">
        <f t="shared" si="36"/>
        <v>141</v>
      </c>
      <c r="W146" s="14" t="str">
        <f t="shared" ca="1" si="42"/>
        <v/>
      </c>
      <c r="X146" s="14" t="str">
        <f>IF(Home!J146=0,"",Home!J146)</f>
        <v/>
      </c>
      <c r="Y146" s="16" t="str">
        <f t="shared" ref="Y146:AB165" ca="1" si="46">IFERROR(VLOOKUP(CONCATENATE($X146,Y$5),$U$6:$V$255,2,0),"")</f>
        <v/>
      </c>
      <c r="Z146" s="16" t="str">
        <f t="shared" ca="1" si="46"/>
        <v/>
      </c>
      <c r="AA146" s="16" t="str">
        <f t="shared" ca="1" si="46"/>
        <v/>
      </c>
      <c r="AB146" s="16" t="str">
        <f t="shared" ca="1" si="46"/>
        <v/>
      </c>
      <c r="AC146" s="16" t="str">
        <f t="shared" ca="1" si="37"/>
        <v/>
      </c>
      <c r="AD146" s="14" t="str">
        <f t="shared" ca="1" si="43"/>
        <v/>
      </c>
      <c r="AE146" s="17" t="str">
        <f t="shared" ca="1" si="44"/>
        <v/>
      </c>
      <c r="AF146" s="18" t="str">
        <f t="shared" ca="1" si="45"/>
        <v/>
      </c>
      <c r="AG146" s="12"/>
      <c r="AH146" s="19"/>
    </row>
    <row r="147" spans="1:34" s="10" customFormat="1" ht="15" customHeight="1" x14ac:dyDescent="0.2">
      <c r="A147" s="10">
        <f t="shared" si="33"/>
        <v>142</v>
      </c>
      <c r="B147" s="173" t="str">
        <f t="shared" ca="1" si="38"/>
        <v/>
      </c>
      <c r="C147" s="173"/>
      <c r="D147" s="173"/>
      <c r="E147" s="173"/>
      <c r="F147" s="173"/>
      <c r="G147" s="173"/>
      <c r="H147" s="177" t="str">
        <f t="shared" ca="1" si="39"/>
        <v/>
      </c>
      <c r="I147" s="177"/>
      <c r="J147" s="177"/>
      <c r="K147" s="177"/>
      <c r="L147" s="177"/>
      <c r="M147" s="177"/>
      <c r="N147" s="177"/>
      <c r="O147" s="177"/>
      <c r="P147" s="13">
        <f t="shared" si="34"/>
        <v>0</v>
      </c>
      <c r="Q147" s="8" t="str">
        <f t="shared" si="40"/>
        <v/>
      </c>
      <c r="R147" s="22">
        <v>142</v>
      </c>
      <c r="S147" s="14" t="str">
        <f ca="1">IF(LEFT(AG147,1)="G","",IF(LEFT(P147,1)="D","",IF(H147="","",COUNTIF($T$6:T147,T147))))</f>
        <v/>
      </c>
      <c r="T147" s="14" t="str">
        <f t="shared" ca="1" si="35"/>
        <v/>
      </c>
      <c r="U147" s="15" t="str">
        <f t="shared" ca="1" si="41"/>
        <v/>
      </c>
      <c r="V147" s="14">
        <f t="shared" si="36"/>
        <v>142</v>
      </c>
      <c r="W147" s="14" t="str">
        <f t="shared" ca="1" si="42"/>
        <v/>
      </c>
      <c r="X147" s="14" t="str">
        <f>IF(Home!J147=0,"",Home!J147)</f>
        <v/>
      </c>
      <c r="Y147" s="16" t="str">
        <f t="shared" ca="1" si="46"/>
        <v/>
      </c>
      <c r="Z147" s="16" t="str">
        <f t="shared" ca="1" si="46"/>
        <v/>
      </c>
      <c r="AA147" s="16" t="str">
        <f t="shared" ca="1" si="46"/>
        <v/>
      </c>
      <c r="AB147" s="16" t="str">
        <f t="shared" ca="1" si="46"/>
        <v/>
      </c>
      <c r="AC147" s="16" t="str">
        <f t="shared" ca="1" si="37"/>
        <v/>
      </c>
      <c r="AD147" s="14" t="str">
        <f t="shared" ca="1" si="43"/>
        <v/>
      </c>
      <c r="AE147" s="17" t="str">
        <f t="shared" ca="1" si="44"/>
        <v/>
      </c>
      <c r="AF147" s="18" t="str">
        <f t="shared" ca="1" si="45"/>
        <v/>
      </c>
      <c r="AG147" s="12"/>
      <c r="AH147" s="19"/>
    </row>
    <row r="148" spans="1:34" s="10" customFormat="1" ht="15" customHeight="1" x14ac:dyDescent="0.2">
      <c r="A148" s="10">
        <f t="shared" si="33"/>
        <v>143</v>
      </c>
      <c r="B148" s="173" t="str">
        <f t="shared" ca="1" si="38"/>
        <v/>
      </c>
      <c r="C148" s="173"/>
      <c r="D148" s="173"/>
      <c r="E148" s="173"/>
      <c r="F148" s="173"/>
      <c r="G148" s="173"/>
      <c r="H148" s="177" t="str">
        <f t="shared" ca="1" si="39"/>
        <v/>
      </c>
      <c r="I148" s="177"/>
      <c r="J148" s="177"/>
      <c r="K148" s="177"/>
      <c r="L148" s="177"/>
      <c r="M148" s="177"/>
      <c r="N148" s="177"/>
      <c r="O148" s="177"/>
      <c r="P148" s="13">
        <f t="shared" si="34"/>
        <v>0</v>
      </c>
      <c r="Q148" s="8" t="str">
        <f t="shared" si="40"/>
        <v/>
      </c>
      <c r="R148" s="22">
        <v>143</v>
      </c>
      <c r="S148" s="14" t="str">
        <f ca="1">IF(LEFT(AG148,1)="G","",IF(LEFT(P148,1)="D","",IF(H148="","",COUNTIF($T$6:T148,T148))))</f>
        <v/>
      </c>
      <c r="T148" s="14" t="str">
        <f t="shared" ca="1" si="35"/>
        <v/>
      </c>
      <c r="U148" s="15" t="str">
        <f t="shared" ca="1" si="41"/>
        <v/>
      </c>
      <c r="V148" s="14">
        <f t="shared" si="36"/>
        <v>143</v>
      </c>
      <c r="W148" s="14" t="str">
        <f t="shared" ca="1" si="42"/>
        <v/>
      </c>
      <c r="X148" s="14" t="str">
        <f>IF(Home!J148=0,"",Home!J148)</f>
        <v/>
      </c>
      <c r="Y148" s="16" t="str">
        <f t="shared" ca="1" si="46"/>
        <v/>
      </c>
      <c r="Z148" s="16" t="str">
        <f t="shared" ca="1" si="46"/>
        <v/>
      </c>
      <c r="AA148" s="16" t="str">
        <f t="shared" ca="1" si="46"/>
        <v/>
      </c>
      <c r="AB148" s="16" t="str">
        <f t="shared" ca="1" si="46"/>
        <v/>
      </c>
      <c r="AC148" s="16" t="str">
        <f t="shared" ca="1" si="37"/>
        <v/>
      </c>
      <c r="AD148" s="14" t="str">
        <f t="shared" ca="1" si="43"/>
        <v/>
      </c>
      <c r="AE148" s="17" t="str">
        <f t="shared" ca="1" si="44"/>
        <v/>
      </c>
      <c r="AF148" s="18" t="str">
        <f t="shared" ca="1" si="45"/>
        <v/>
      </c>
      <c r="AG148" s="12"/>
      <c r="AH148" s="19"/>
    </row>
    <row r="149" spans="1:34" s="10" customFormat="1" ht="15" customHeight="1" x14ac:dyDescent="0.2">
      <c r="A149" s="10">
        <f t="shared" si="33"/>
        <v>144</v>
      </c>
      <c r="B149" s="173" t="str">
        <f t="shared" ca="1" si="38"/>
        <v/>
      </c>
      <c r="C149" s="173"/>
      <c r="D149" s="173"/>
      <c r="E149" s="173"/>
      <c r="F149" s="173"/>
      <c r="G149" s="173"/>
      <c r="H149" s="177" t="str">
        <f t="shared" ca="1" si="39"/>
        <v/>
      </c>
      <c r="I149" s="177"/>
      <c r="J149" s="177"/>
      <c r="K149" s="177"/>
      <c r="L149" s="177"/>
      <c r="M149" s="177"/>
      <c r="N149" s="177"/>
      <c r="O149" s="177"/>
      <c r="P149" s="13">
        <f t="shared" si="34"/>
        <v>0</v>
      </c>
      <c r="Q149" s="8" t="str">
        <f t="shared" si="40"/>
        <v/>
      </c>
      <c r="R149" s="22">
        <v>144</v>
      </c>
      <c r="S149" s="14" t="str">
        <f ca="1">IF(LEFT(AG149,1)="G","",IF(LEFT(P149,1)="D","",IF(H149="","",COUNTIF($T$6:T149,T149))))</f>
        <v/>
      </c>
      <c r="T149" s="14" t="str">
        <f t="shared" ca="1" si="35"/>
        <v/>
      </c>
      <c r="U149" s="15" t="str">
        <f t="shared" ca="1" si="41"/>
        <v/>
      </c>
      <c r="V149" s="14">
        <f t="shared" si="36"/>
        <v>144</v>
      </c>
      <c r="W149" s="14" t="str">
        <f t="shared" ca="1" si="42"/>
        <v/>
      </c>
      <c r="X149" s="14" t="str">
        <f>IF(Home!J149=0,"",Home!J149)</f>
        <v/>
      </c>
      <c r="Y149" s="16" t="str">
        <f t="shared" ca="1" si="46"/>
        <v/>
      </c>
      <c r="Z149" s="16" t="str">
        <f t="shared" ca="1" si="46"/>
        <v/>
      </c>
      <c r="AA149" s="16" t="str">
        <f t="shared" ca="1" si="46"/>
        <v/>
      </c>
      <c r="AB149" s="16" t="str">
        <f t="shared" ca="1" si="46"/>
        <v/>
      </c>
      <c r="AC149" s="16" t="str">
        <f t="shared" ca="1" si="37"/>
        <v/>
      </c>
      <c r="AD149" s="14" t="str">
        <f t="shared" ca="1" si="43"/>
        <v/>
      </c>
      <c r="AE149" s="17" t="str">
        <f t="shared" ca="1" si="44"/>
        <v/>
      </c>
      <c r="AF149" s="18" t="str">
        <f t="shared" ca="1" si="45"/>
        <v/>
      </c>
      <c r="AG149" s="12"/>
      <c r="AH149" s="19"/>
    </row>
    <row r="150" spans="1:34" s="10" customFormat="1" ht="15" customHeight="1" x14ac:dyDescent="0.2">
      <c r="A150" s="10">
        <f t="shared" si="33"/>
        <v>145</v>
      </c>
      <c r="B150" s="173" t="str">
        <f t="shared" ca="1" si="38"/>
        <v/>
      </c>
      <c r="C150" s="173"/>
      <c r="D150" s="173"/>
      <c r="E150" s="173"/>
      <c r="F150" s="173"/>
      <c r="G150" s="173"/>
      <c r="H150" s="177" t="str">
        <f t="shared" ca="1" si="39"/>
        <v/>
      </c>
      <c r="I150" s="177"/>
      <c r="J150" s="177"/>
      <c r="K150" s="177"/>
      <c r="L150" s="177"/>
      <c r="M150" s="177"/>
      <c r="N150" s="177"/>
      <c r="O150" s="177"/>
      <c r="P150" s="13">
        <f t="shared" si="34"/>
        <v>0</v>
      </c>
      <c r="Q150" s="8" t="str">
        <f t="shared" si="40"/>
        <v/>
      </c>
      <c r="R150" s="22">
        <v>145</v>
      </c>
      <c r="S150" s="14" t="str">
        <f ca="1">IF(LEFT(AG150,1)="G","",IF(LEFT(P150,1)="D","",IF(H150="","",COUNTIF($T$6:T150,T150))))</f>
        <v/>
      </c>
      <c r="T150" s="14" t="str">
        <f t="shared" ca="1" si="35"/>
        <v/>
      </c>
      <c r="U150" s="15" t="str">
        <f t="shared" ca="1" si="41"/>
        <v/>
      </c>
      <c r="V150" s="14">
        <f t="shared" si="36"/>
        <v>145</v>
      </c>
      <c r="W150" s="14" t="str">
        <f t="shared" ca="1" si="42"/>
        <v/>
      </c>
      <c r="X150" s="14" t="str">
        <f>IF(Home!J150=0,"",Home!J150)</f>
        <v/>
      </c>
      <c r="Y150" s="16" t="str">
        <f t="shared" ca="1" si="46"/>
        <v/>
      </c>
      <c r="Z150" s="16" t="str">
        <f t="shared" ca="1" si="46"/>
        <v/>
      </c>
      <c r="AA150" s="16" t="str">
        <f t="shared" ca="1" si="46"/>
        <v/>
      </c>
      <c r="AB150" s="16" t="str">
        <f t="shared" ca="1" si="46"/>
        <v/>
      </c>
      <c r="AC150" s="16" t="str">
        <f t="shared" ca="1" si="37"/>
        <v/>
      </c>
      <c r="AD150" s="14" t="str">
        <f t="shared" ca="1" si="43"/>
        <v/>
      </c>
      <c r="AE150" s="17" t="str">
        <f t="shared" ca="1" si="44"/>
        <v/>
      </c>
      <c r="AF150" s="18" t="str">
        <f t="shared" ca="1" si="45"/>
        <v/>
      </c>
      <c r="AG150" s="12"/>
      <c r="AH150" s="19"/>
    </row>
    <row r="151" spans="1:34" s="10" customFormat="1" ht="15" customHeight="1" x14ac:dyDescent="0.2">
      <c r="A151" s="10">
        <f t="shared" si="33"/>
        <v>146</v>
      </c>
      <c r="B151" s="173" t="str">
        <f t="shared" ca="1" si="38"/>
        <v/>
      </c>
      <c r="C151" s="173"/>
      <c r="D151" s="173"/>
      <c r="E151" s="173"/>
      <c r="F151" s="173"/>
      <c r="G151" s="173"/>
      <c r="H151" s="177" t="str">
        <f t="shared" ca="1" si="39"/>
        <v/>
      </c>
      <c r="I151" s="177"/>
      <c r="J151" s="177"/>
      <c r="K151" s="177"/>
      <c r="L151" s="177"/>
      <c r="M151" s="177"/>
      <c r="N151" s="177"/>
      <c r="O151" s="177"/>
      <c r="P151" s="13">
        <f t="shared" si="34"/>
        <v>0</v>
      </c>
      <c r="Q151" s="8" t="str">
        <f t="shared" si="40"/>
        <v/>
      </c>
      <c r="R151" s="22">
        <v>146</v>
      </c>
      <c r="S151" s="14" t="str">
        <f ca="1">IF(LEFT(AG151,1)="G","",IF(LEFT(P151,1)="D","",IF(H151="","",COUNTIF($T$6:T151,T151))))</f>
        <v/>
      </c>
      <c r="T151" s="14" t="str">
        <f t="shared" ca="1" si="35"/>
        <v/>
      </c>
      <c r="U151" s="15" t="str">
        <f t="shared" ca="1" si="41"/>
        <v/>
      </c>
      <c r="V151" s="14">
        <f t="shared" si="36"/>
        <v>146</v>
      </c>
      <c r="W151" s="14" t="str">
        <f t="shared" ca="1" si="42"/>
        <v/>
      </c>
      <c r="X151" s="14" t="str">
        <f>IF(Home!J151=0,"",Home!J151)</f>
        <v/>
      </c>
      <c r="Y151" s="16" t="str">
        <f t="shared" ca="1" si="46"/>
        <v/>
      </c>
      <c r="Z151" s="16" t="str">
        <f t="shared" ca="1" si="46"/>
        <v/>
      </c>
      <c r="AA151" s="16" t="str">
        <f t="shared" ca="1" si="46"/>
        <v/>
      </c>
      <c r="AB151" s="16" t="str">
        <f t="shared" ca="1" si="46"/>
        <v/>
      </c>
      <c r="AC151" s="16" t="str">
        <f t="shared" ca="1" si="37"/>
        <v/>
      </c>
      <c r="AD151" s="14" t="str">
        <f t="shared" ca="1" si="43"/>
        <v/>
      </c>
      <c r="AE151" s="17" t="str">
        <f t="shared" ca="1" si="44"/>
        <v/>
      </c>
      <c r="AF151" s="18" t="str">
        <f t="shared" ca="1" si="45"/>
        <v/>
      </c>
      <c r="AG151" s="12"/>
      <c r="AH151" s="19"/>
    </row>
    <row r="152" spans="1:34" s="10" customFormat="1" ht="15" customHeight="1" x14ac:dyDescent="0.2">
      <c r="A152" s="10">
        <f t="shared" si="33"/>
        <v>147</v>
      </c>
      <c r="B152" s="173" t="str">
        <f t="shared" ca="1" si="38"/>
        <v/>
      </c>
      <c r="C152" s="173"/>
      <c r="D152" s="173"/>
      <c r="E152" s="173"/>
      <c r="F152" s="173"/>
      <c r="G152" s="173"/>
      <c r="H152" s="177" t="str">
        <f t="shared" ca="1" si="39"/>
        <v/>
      </c>
      <c r="I152" s="177"/>
      <c r="J152" s="177"/>
      <c r="K152" s="177"/>
      <c r="L152" s="177"/>
      <c r="M152" s="177"/>
      <c r="N152" s="177"/>
      <c r="O152" s="177"/>
      <c r="P152" s="13">
        <f t="shared" si="34"/>
        <v>0</v>
      </c>
      <c r="Q152" s="8" t="str">
        <f t="shared" si="40"/>
        <v/>
      </c>
      <c r="R152" s="22">
        <v>147</v>
      </c>
      <c r="S152" s="14" t="str">
        <f ca="1">IF(LEFT(AG152,1)="G","",IF(LEFT(P152,1)="D","",IF(H152="","",COUNTIF($T$6:T152,T152))))</f>
        <v/>
      </c>
      <c r="T152" s="14" t="str">
        <f t="shared" ca="1" si="35"/>
        <v/>
      </c>
      <c r="U152" s="15" t="str">
        <f t="shared" ca="1" si="41"/>
        <v/>
      </c>
      <c r="V152" s="14">
        <f t="shared" si="36"/>
        <v>147</v>
      </c>
      <c r="W152" s="14" t="str">
        <f t="shared" ca="1" si="42"/>
        <v/>
      </c>
      <c r="X152" s="14" t="str">
        <f>IF(Home!J152=0,"",Home!J152)</f>
        <v/>
      </c>
      <c r="Y152" s="16" t="str">
        <f t="shared" ca="1" si="46"/>
        <v/>
      </c>
      <c r="Z152" s="16" t="str">
        <f t="shared" ca="1" si="46"/>
        <v/>
      </c>
      <c r="AA152" s="16" t="str">
        <f t="shared" ca="1" si="46"/>
        <v/>
      </c>
      <c r="AB152" s="16" t="str">
        <f t="shared" ca="1" si="46"/>
        <v/>
      </c>
      <c r="AC152" s="16" t="str">
        <f t="shared" ca="1" si="37"/>
        <v/>
      </c>
      <c r="AD152" s="14" t="str">
        <f t="shared" ca="1" si="43"/>
        <v/>
      </c>
      <c r="AE152" s="17" t="str">
        <f t="shared" ca="1" si="44"/>
        <v/>
      </c>
      <c r="AF152" s="18" t="str">
        <f t="shared" ca="1" si="45"/>
        <v/>
      </c>
      <c r="AG152" s="12"/>
      <c r="AH152" s="19"/>
    </row>
    <row r="153" spans="1:34" s="10" customFormat="1" ht="15" customHeight="1" x14ac:dyDescent="0.2">
      <c r="A153" s="10">
        <f t="shared" si="33"/>
        <v>148</v>
      </c>
      <c r="B153" s="173" t="str">
        <f t="shared" ca="1" si="38"/>
        <v/>
      </c>
      <c r="C153" s="173"/>
      <c r="D153" s="173"/>
      <c r="E153" s="173"/>
      <c r="F153" s="173"/>
      <c r="G153" s="173"/>
      <c r="H153" s="177" t="str">
        <f t="shared" ca="1" si="39"/>
        <v/>
      </c>
      <c r="I153" s="177"/>
      <c r="J153" s="177"/>
      <c r="K153" s="177"/>
      <c r="L153" s="177"/>
      <c r="M153" s="177"/>
      <c r="N153" s="177"/>
      <c r="O153" s="177"/>
      <c r="P153" s="13">
        <f t="shared" si="34"/>
        <v>0</v>
      </c>
      <c r="Q153" s="8" t="str">
        <f t="shared" si="40"/>
        <v/>
      </c>
      <c r="R153" s="22">
        <v>148</v>
      </c>
      <c r="S153" s="14" t="str">
        <f ca="1">IF(LEFT(AG153,1)="G","",IF(LEFT(P153,1)="D","",IF(H153="","",COUNTIF($T$6:T153,T153))))</f>
        <v/>
      </c>
      <c r="T153" s="14" t="str">
        <f t="shared" ca="1" si="35"/>
        <v/>
      </c>
      <c r="U153" s="15" t="str">
        <f t="shared" ca="1" si="41"/>
        <v/>
      </c>
      <c r="V153" s="14">
        <f t="shared" si="36"/>
        <v>148</v>
      </c>
      <c r="W153" s="14" t="str">
        <f t="shared" ca="1" si="42"/>
        <v/>
      </c>
      <c r="X153" s="14" t="str">
        <f>IF(Home!J153=0,"",Home!J153)</f>
        <v/>
      </c>
      <c r="Y153" s="16" t="str">
        <f t="shared" ca="1" si="46"/>
        <v/>
      </c>
      <c r="Z153" s="16" t="str">
        <f t="shared" ca="1" si="46"/>
        <v/>
      </c>
      <c r="AA153" s="16" t="str">
        <f t="shared" ca="1" si="46"/>
        <v/>
      </c>
      <c r="AB153" s="16" t="str">
        <f t="shared" ca="1" si="46"/>
        <v/>
      </c>
      <c r="AC153" s="16" t="str">
        <f t="shared" ca="1" si="37"/>
        <v/>
      </c>
      <c r="AD153" s="14" t="str">
        <f t="shared" ca="1" si="43"/>
        <v/>
      </c>
      <c r="AE153" s="17" t="str">
        <f t="shared" ca="1" si="44"/>
        <v/>
      </c>
      <c r="AF153" s="18" t="str">
        <f t="shared" ca="1" si="45"/>
        <v/>
      </c>
      <c r="AG153" s="12"/>
      <c r="AH153" s="19"/>
    </row>
    <row r="154" spans="1:34" s="10" customFormat="1" ht="15" customHeight="1" x14ac:dyDescent="0.2">
      <c r="A154" s="10">
        <f t="shared" si="33"/>
        <v>149</v>
      </c>
      <c r="B154" s="173" t="str">
        <f t="shared" ca="1" si="38"/>
        <v/>
      </c>
      <c r="C154" s="173"/>
      <c r="D154" s="173"/>
      <c r="E154" s="173"/>
      <c r="F154" s="173"/>
      <c r="G154" s="173"/>
      <c r="H154" s="177" t="str">
        <f t="shared" ca="1" si="39"/>
        <v/>
      </c>
      <c r="I154" s="177"/>
      <c r="J154" s="177"/>
      <c r="K154" s="177"/>
      <c r="L154" s="177"/>
      <c r="M154" s="177"/>
      <c r="N154" s="177"/>
      <c r="O154" s="177"/>
      <c r="P154" s="13">
        <f t="shared" si="34"/>
        <v>0</v>
      </c>
      <c r="Q154" s="8" t="str">
        <f t="shared" si="40"/>
        <v/>
      </c>
      <c r="R154" s="22">
        <v>149</v>
      </c>
      <c r="S154" s="14" t="str">
        <f ca="1">IF(LEFT(AG154,1)="G","",IF(LEFT(P154,1)="D","",IF(H154="","",COUNTIF($T$6:T154,T154))))</f>
        <v/>
      </c>
      <c r="T154" s="14" t="str">
        <f t="shared" ca="1" si="35"/>
        <v/>
      </c>
      <c r="U154" s="15" t="str">
        <f t="shared" ca="1" si="41"/>
        <v/>
      </c>
      <c r="V154" s="14">
        <f t="shared" si="36"/>
        <v>149</v>
      </c>
      <c r="W154" s="14" t="str">
        <f t="shared" ca="1" si="42"/>
        <v/>
      </c>
      <c r="X154" s="14" t="str">
        <f>IF(Home!J154=0,"",Home!J154)</f>
        <v/>
      </c>
      <c r="Y154" s="16" t="str">
        <f t="shared" ca="1" si="46"/>
        <v/>
      </c>
      <c r="Z154" s="16" t="str">
        <f t="shared" ca="1" si="46"/>
        <v/>
      </c>
      <c r="AA154" s="16" t="str">
        <f t="shared" ca="1" si="46"/>
        <v/>
      </c>
      <c r="AB154" s="16" t="str">
        <f t="shared" ca="1" si="46"/>
        <v/>
      </c>
      <c r="AC154" s="16" t="str">
        <f t="shared" ca="1" si="37"/>
        <v/>
      </c>
      <c r="AD154" s="14" t="str">
        <f t="shared" ca="1" si="43"/>
        <v/>
      </c>
      <c r="AE154" s="17" t="str">
        <f t="shared" ca="1" si="44"/>
        <v/>
      </c>
      <c r="AF154" s="18" t="str">
        <f t="shared" ca="1" si="45"/>
        <v/>
      </c>
      <c r="AG154" s="12"/>
      <c r="AH154" s="19"/>
    </row>
    <row r="155" spans="1:34" s="10" customFormat="1" ht="15" customHeight="1" x14ac:dyDescent="0.2">
      <c r="A155" s="10">
        <f t="shared" si="33"/>
        <v>150</v>
      </c>
      <c r="B155" s="173" t="str">
        <f t="shared" ca="1" si="38"/>
        <v/>
      </c>
      <c r="C155" s="173"/>
      <c r="D155" s="173"/>
      <c r="E155" s="173"/>
      <c r="F155" s="173"/>
      <c r="G155" s="173"/>
      <c r="H155" s="177" t="str">
        <f t="shared" ca="1" si="39"/>
        <v/>
      </c>
      <c r="I155" s="177"/>
      <c r="J155" s="177"/>
      <c r="K155" s="177"/>
      <c r="L155" s="177"/>
      <c r="M155" s="177"/>
      <c r="N155" s="177"/>
      <c r="O155" s="177"/>
      <c r="P155" s="13">
        <f t="shared" si="34"/>
        <v>0</v>
      </c>
      <c r="Q155" s="8" t="str">
        <f t="shared" si="40"/>
        <v/>
      </c>
      <c r="R155" s="22">
        <v>150</v>
      </c>
      <c r="S155" s="14" t="str">
        <f ca="1">IF(LEFT(AG155,1)="G","",IF(LEFT(P155,1)="D","",IF(H155="","",COUNTIF($T$6:T155,T155))))</f>
        <v/>
      </c>
      <c r="T155" s="14" t="str">
        <f t="shared" ca="1" si="35"/>
        <v/>
      </c>
      <c r="U155" s="15" t="str">
        <f t="shared" ca="1" si="41"/>
        <v/>
      </c>
      <c r="V155" s="14">
        <f t="shared" si="36"/>
        <v>150</v>
      </c>
      <c r="W155" s="14" t="str">
        <f t="shared" ca="1" si="42"/>
        <v/>
      </c>
      <c r="X155" s="14" t="str">
        <f>IF(Home!J155=0,"",Home!J155)</f>
        <v/>
      </c>
      <c r="Y155" s="16" t="str">
        <f t="shared" ca="1" si="46"/>
        <v/>
      </c>
      <c r="Z155" s="16" t="str">
        <f t="shared" ca="1" si="46"/>
        <v/>
      </c>
      <c r="AA155" s="16" t="str">
        <f t="shared" ca="1" si="46"/>
        <v/>
      </c>
      <c r="AB155" s="16" t="str">
        <f t="shared" ca="1" si="46"/>
        <v/>
      </c>
      <c r="AC155" s="16" t="str">
        <f t="shared" ca="1" si="37"/>
        <v/>
      </c>
      <c r="AD155" s="14" t="str">
        <f t="shared" ca="1" si="43"/>
        <v/>
      </c>
      <c r="AE155" s="17" t="str">
        <f t="shared" ca="1" si="44"/>
        <v/>
      </c>
      <c r="AF155" s="18" t="str">
        <f t="shared" ca="1" si="45"/>
        <v/>
      </c>
      <c r="AG155" s="12"/>
      <c r="AH155" s="19"/>
    </row>
    <row r="156" spans="1:34" s="10" customFormat="1" ht="15" customHeight="1" x14ac:dyDescent="0.2">
      <c r="A156" s="10">
        <f t="shared" si="33"/>
        <v>151</v>
      </c>
      <c r="B156" s="173" t="str">
        <f t="shared" ca="1" si="38"/>
        <v/>
      </c>
      <c r="C156" s="173"/>
      <c r="D156" s="173"/>
      <c r="E156" s="173"/>
      <c r="F156" s="173"/>
      <c r="G156" s="173"/>
      <c r="H156" s="177" t="str">
        <f t="shared" ca="1" si="39"/>
        <v/>
      </c>
      <c r="I156" s="177"/>
      <c r="J156" s="177"/>
      <c r="K156" s="177"/>
      <c r="L156" s="177"/>
      <c r="M156" s="177"/>
      <c r="N156" s="177"/>
      <c r="O156" s="177"/>
      <c r="P156" s="13">
        <f t="shared" si="34"/>
        <v>0</v>
      </c>
      <c r="Q156" s="8" t="str">
        <f t="shared" si="40"/>
        <v/>
      </c>
      <c r="R156" s="22">
        <v>151</v>
      </c>
      <c r="S156" s="14" t="str">
        <f ca="1">IF(LEFT(AG156,1)="G","",IF(LEFT(P156,1)="D","",IF(H156="","",COUNTIF($T$6:T156,T156))))</f>
        <v/>
      </c>
      <c r="T156" s="14" t="str">
        <f t="shared" ca="1" si="35"/>
        <v/>
      </c>
      <c r="U156" s="15" t="str">
        <f t="shared" ca="1" si="41"/>
        <v/>
      </c>
      <c r="V156" s="14">
        <f t="shared" si="36"/>
        <v>151</v>
      </c>
      <c r="W156" s="14" t="str">
        <f t="shared" ca="1" si="42"/>
        <v/>
      </c>
      <c r="X156" s="14" t="str">
        <f>IF(Home!J156=0,"",Home!J156)</f>
        <v/>
      </c>
      <c r="Y156" s="16" t="str">
        <f t="shared" ca="1" si="46"/>
        <v/>
      </c>
      <c r="Z156" s="16" t="str">
        <f t="shared" ca="1" si="46"/>
        <v/>
      </c>
      <c r="AA156" s="16" t="str">
        <f t="shared" ca="1" si="46"/>
        <v/>
      </c>
      <c r="AB156" s="16" t="str">
        <f t="shared" ca="1" si="46"/>
        <v/>
      </c>
      <c r="AC156" s="16" t="str">
        <f t="shared" ca="1" si="37"/>
        <v/>
      </c>
      <c r="AD156" s="14" t="str">
        <f t="shared" ca="1" si="43"/>
        <v/>
      </c>
      <c r="AE156" s="17" t="str">
        <f t="shared" ca="1" si="44"/>
        <v/>
      </c>
      <c r="AF156" s="18" t="str">
        <f t="shared" ca="1" si="45"/>
        <v/>
      </c>
      <c r="AG156" s="12"/>
      <c r="AH156" s="19"/>
    </row>
    <row r="157" spans="1:34" s="10" customFormat="1" ht="15" customHeight="1" x14ac:dyDescent="0.2">
      <c r="A157" s="10">
        <f t="shared" si="33"/>
        <v>152</v>
      </c>
      <c r="B157" s="173" t="str">
        <f t="shared" ca="1" si="38"/>
        <v/>
      </c>
      <c r="C157" s="173"/>
      <c r="D157" s="173"/>
      <c r="E157" s="173"/>
      <c r="F157" s="173"/>
      <c r="G157" s="173"/>
      <c r="H157" s="177" t="str">
        <f t="shared" ca="1" si="39"/>
        <v/>
      </c>
      <c r="I157" s="177"/>
      <c r="J157" s="177"/>
      <c r="K157" s="177"/>
      <c r="L157" s="177"/>
      <c r="M157" s="177"/>
      <c r="N157" s="177"/>
      <c r="O157" s="177"/>
      <c r="P157" s="13">
        <f t="shared" si="34"/>
        <v>0</v>
      </c>
      <c r="Q157" s="8" t="str">
        <f t="shared" si="40"/>
        <v/>
      </c>
      <c r="R157" s="22">
        <v>152</v>
      </c>
      <c r="S157" s="14" t="str">
        <f ca="1">IF(LEFT(AG157,1)="G","",IF(LEFT(P157,1)="D","",IF(H157="","",COUNTIF($T$6:T157,T157))))</f>
        <v/>
      </c>
      <c r="T157" s="14" t="str">
        <f t="shared" ca="1" si="35"/>
        <v/>
      </c>
      <c r="U157" s="15" t="str">
        <f t="shared" ca="1" si="41"/>
        <v/>
      </c>
      <c r="V157" s="14">
        <f t="shared" si="36"/>
        <v>152</v>
      </c>
      <c r="W157" s="14" t="str">
        <f t="shared" ca="1" si="42"/>
        <v/>
      </c>
      <c r="X157" s="14" t="str">
        <f>IF(Home!J157=0,"",Home!J157)</f>
        <v/>
      </c>
      <c r="Y157" s="16" t="str">
        <f t="shared" ca="1" si="46"/>
        <v/>
      </c>
      <c r="Z157" s="16" t="str">
        <f t="shared" ca="1" si="46"/>
        <v/>
      </c>
      <c r="AA157" s="16" t="str">
        <f t="shared" ca="1" si="46"/>
        <v/>
      </c>
      <c r="AB157" s="16" t="str">
        <f t="shared" ca="1" si="46"/>
        <v/>
      </c>
      <c r="AC157" s="16" t="str">
        <f t="shared" ca="1" si="37"/>
        <v/>
      </c>
      <c r="AD157" s="14" t="str">
        <f t="shared" ca="1" si="43"/>
        <v/>
      </c>
      <c r="AE157" s="17" t="str">
        <f t="shared" ca="1" si="44"/>
        <v/>
      </c>
      <c r="AF157" s="18" t="str">
        <f t="shared" ca="1" si="45"/>
        <v/>
      </c>
      <c r="AG157" s="12"/>
      <c r="AH157" s="19"/>
    </row>
    <row r="158" spans="1:34" s="10" customFormat="1" ht="15" customHeight="1" x14ac:dyDescent="0.2">
      <c r="A158" s="10">
        <f t="shared" si="33"/>
        <v>153</v>
      </c>
      <c r="B158" s="173" t="str">
        <f t="shared" ca="1" si="38"/>
        <v/>
      </c>
      <c r="C158" s="173"/>
      <c r="D158" s="173"/>
      <c r="E158" s="173"/>
      <c r="F158" s="173"/>
      <c r="G158" s="173"/>
      <c r="H158" s="177" t="str">
        <f t="shared" ca="1" si="39"/>
        <v/>
      </c>
      <c r="I158" s="177"/>
      <c r="J158" s="177"/>
      <c r="K158" s="177"/>
      <c r="L158" s="177"/>
      <c r="M158" s="177"/>
      <c r="N158" s="177"/>
      <c r="O158" s="177"/>
      <c r="P158" s="13">
        <f t="shared" si="34"/>
        <v>0</v>
      </c>
      <c r="Q158" s="8" t="str">
        <f t="shared" si="40"/>
        <v/>
      </c>
      <c r="R158" s="22">
        <v>153</v>
      </c>
      <c r="S158" s="14" t="str">
        <f ca="1">IF(LEFT(AG158,1)="G","",IF(LEFT(P158,1)="D","",IF(H158="","",COUNTIF($T$6:T158,T158))))</f>
        <v/>
      </c>
      <c r="T158" s="14" t="str">
        <f t="shared" ca="1" si="35"/>
        <v/>
      </c>
      <c r="U158" s="15" t="str">
        <f t="shared" ca="1" si="41"/>
        <v/>
      </c>
      <c r="V158" s="14">
        <f t="shared" si="36"/>
        <v>153</v>
      </c>
      <c r="W158" s="14" t="str">
        <f t="shared" ca="1" si="42"/>
        <v/>
      </c>
      <c r="X158" s="14" t="str">
        <f>IF(Home!J158=0,"",Home!J158)</f>
        <v/>
      </c>
      <c r="Y158" s="16" t="str">
        <f t="shared" ca="1" si="46"/>
        <v/>
      </c>
      <c r="Z158" s="16" t="str">
        <f t="shared" ca="1" si="46"/>
        <v/>
      </c>
      <c r="AA158" s="16" t="str">
        <f t="shared" ca="1" si="46"/>
        <v/>
      </c>
      <c r="AB158" s="16" t="str">
        <f t="shared" ca="1" si="46"/>
        <v/>
      </c>
      <c r="AC158" s="16" t="str">
        <f t="shared" ca="1" si="37"/>
        <v/>
      </c>
      <c r="AD158" s="14" t="str">
        <f t="shared" ca="1" si="43"/>
        <v/>
      </c>
      <c r="AE158" s="17" t="str">
        <f t="shared" ca="1" si="44"/>
        <v/>
      </c>
      <c r="AF158" s="18" t="str">
        <f t="shared" ca="1" si="45"/>
        <v/>
      </c>
      <c r="AG158" s="12"/>
      <c r="AH158" s="19"/>
    </row>
    <row r="159" spans="1:34" s="10" customFormat="1" ht="15" customHeight="1" x14ac:dyDescent="0.2">
      <c r="A159" s="10">
        <f t="shared" si="33"/>
        <v>154</v>
      </c>
      <c r="B159" s="173" t="str">
        <f t="shared" ca="1" si="38"/>
        <v/>
      </c>
      <c r="C159" s="173"/>
      <c r="D159" s="173"/>
      <c r="E159" s="173"/>
      <c r="F159" s="173"/>
      <c r="G159" s="173"/>
      <c r="H159" s="177" t="str">
        <f t="shared" ca="1" si="39"/>
        <v/>
      </c>
      <c r="I159" s="177"/>
      <c r="J159" s="177"/>
      <c r="K159" s="177"/>
      <c r="L159" s="177"/>
      <c r="M159" s="177"/>
      <c r="N159" s="177"/>
      <c r="O159" s="177"/>
      <c r="P159" s="13">
        <f t="shared" si="34"/>
        <v>0</v>
      </c>
      <c r="Q159" s="8" t="str">
        <f t="shared" si="40"/>
        <v/>
      </c>
      <c r="R159" s="22">
        <v>154</v>
      </c>
      <c r="S159" s="14" t="str">
        <f ca="1">IF(LEFT(AG159,1)="G","",IF(LEFT(P159,1)="D","",IF(H159="","",COUNTIF($T$6:T159,T159))))</f>
        <v/>
      </c>
      <c r="T159" s="14" t="str">
        <f t="shared" ca="1" si="35"/>
        <v/>
      </c>
      <c r="U159" s="15" t="str">
        <f t="shared" ca="1" si="41"/>
        <v/>
      </c>
      <c r="V159" s="14">
        <f t="shared" si="36"/>
        <v>154</v>
      </c>
      <c r="W159" s="14" t="str">
        <f t="shared" ca="1" si="42"/>
        <v/>
      </c>
      <c r="X159" s="14" t="str">
        <f>IF(Home!J159=0,"",Home!J159)</f>
        <v/>
      </c>
      <c r="Y159" s="16" t="str">
        <f t="shared" ca="1" si="46"/>
        <v/>
      </c>
      <c r="Z159" s="16" t="str">
        <f t="shared" ca="1" si="46"/>
        <v/>
      </c>
      <c r="AA159" s="16" t="str">
        <f t="shared" ca="1" si="46"/>
        <v/>
      </c>
      <c r="AB159" s="16" t="str">
        <f t="shared" ca="1" si="46"/>
        <v/>
      </c>
      <c r="AC159" s="16" t="str">
        <f t="shared" ca="1" si="37"/>
        <v/>
      </c>
      <c r="AD159" s="14" t="str">
        <f t="shared" ca="1" si="43"/>
        <v/>
      </c>
      <c r="AE159" s="17" t="str">
        <f t="shared" ca="1" si="44"/>
        <v/>
      </c>
      <c r="AF159" s="18" t="str">
        <f t="shared" ca="1" si="45"/>
        <v/>
      </c>
      <c r="AG159" s="12"/>
      <c r="AH159" s="19"/>
    </row>
    <row r="160" spans="1:34" s="10" customFormat="1" ht="15" customHeight="1" x14ac:dyDescent="0.2">
      <c r="A160" s="10">
        <f t="shared" si="33"/>
        <v>155</v>
      </c>
      <c r="B160" s="173" t="str">
        <f t="shared" ca="1" si="38"/>
        <v/>
      </c>
      <c r="C160" s="173"/>
      <c r="D160" s="173"/>
      <c r="E160" s="173"/>
      <c r="F160" s="173"/>
      <c r="G160" s="173"/>
      <c r="H160" s="177" t="str">
        <f t="shared" ca="1" si="39"/>
        <v/>
      </c>
      <c r="I160" s="177"/>
      <c r="J160" s="177"/>
      <c r="K160" s="177"/>
      <c r="L160" s="177"/>
      <c r="M160" s="177"/>
      <c r="N160" s="177"/>
      <c r="O160" s="177"/>
      <c r="P160" s="13">
        <f t="shared" si="34"/>
        <v>0</v>
      </c>
      <c r="Q160" s="8" t="str">
        <f t="shared" si="40"/>
        <v/>
      </c>
      <c r="R160" s="22">
        <v>155</v>
      </c>
      <c r="S160" s="14" t="str">
        <f ca="1">IF(LEFT(AG160,1)="G","",IF(LEFT(P160,1)="D","",IF(H160="","",COUNTIF($T$6:T160,T160))))</f>
        <v/>
      </c>
      <c r="T160" s="14" t="str">
        <f t="shared" ca="1" si="35"/>
        <v/>
      </c>
      <c r="U160" s="15" t="str">
        <f t="shared" ca="1" si="41"/>
        <v/>
      </c>
      <c r="V160" s="14">
        <f t="shared" si="36"/>
        <v>155</v>
      </c>
      <c r="W160" s="14" t="str">
        <f t="shared" ca="1" si="42"/>
        <v/>
      </c>
      <c r="X160" s="14" t="str">
        <f>IF(Home!J160=0,"",Home!J160)</f>
        <v/>
      </c>
      <c r="Y160" s="16" t="str">
        <f t="shared" ca="1" si="46"/>
        <v/>
      </c>
      <c r="Z160" s="16" t="str">
        <f t="shared" ca="1" si="46"/>
        <v/>
      </c>
      <c r="AA160" s="16" t="str">
        <f t="shared" ca="1" si="46"/>
        <v/>
      </c>
      <c r="AB160" s="16" t="str">
        <f t="shared" ca="1" si="46"/>
        <v/>
      </c>
      <c r="AC160" s="16" t="str">
        <f t="shared" ca="1" si="37"/>
        <v/>
      </c>
      <c r="AD160" s="14" t="str">
        <f t="shared" ca="1" si="43"/>
        <v/>
      </c>
      <c r="AE160" s="17" t="str">
        <f t="shared" ca="1" si="44"/>
        <v/>
      </c>
      <c r="AF160" s="18" t="str">
        <f t="shared" ca="1" si="45"/>
        <v/>
      </c>
      <c r="AG160" s="12"/>
      <c r="AH160" s="19"/>
    </row>
    <row r="161" spans="1:34" s="10" customFormat="1" ht="15" customHeight="1" x14ac:dyDescent="0.2">
      <c r="A161" s="10">
        <f t="shared" si="33"/>
        <v>156</v>
      </c>
      <c r="B161" s="173" t="str">
        <f t="shared" ca="1" si="38"/>
        <v/>
      </c>
      <c r="C161" s="173"/>
      <c r="D161" s="173"/>
      <c r="E161" s="173"/>
      <c r="F161" s="173"/>
      <c r="G161" s="173"/>
      <c r="H161" s="177" t="str">
        <f t="shared" ca="1" si="39"/>
        <v/>
      </c>
      <c r="I161" s="177"/>
      <c r="J161" s="177"/>
      <c r="K161" s="177"/>
      <c r="L161" s="177"/>
      <c r="M161" s="177"/>
      <c r="N161" s="177"/>
      <c r="O161" s="177"/>
      <c r="P161" s="13">
        <f t="shared" si="34"/>
        <v>0</v>
      </c>
      <c r="Q161" s="8" t="str">
        <f t="shared" si="40"/>
        <v/>
      </c>
      <c r="R161" s="22">
        <v>156</v>
      </c>
      <c r="S161" s="14" t="str">
        <f ca="1">IF(LEFT(AG161,1)="G","",IF(LEFT(P161,1)="D","",IF(H161="","",COUNTIF($T$6:T161,T161))))</f>
        <v/>
      </c>
      <c r="T161" s="14" t="str">
        <f t="shared" ca="1" si="35"/>
        <v/>
      </c>
      <c r="U161" s="15" t="str">
        <f t="shared" ca="1" si="41"/>
        <v/>
      </c>
      <c r="V161" s="14">
        <f t="shared" si="36"/>
        <v>156</v>
      </c>
      <c r="W161" s="14" t="str">
        <f t="shared" ca="1" si="42"/>
        <v/>
      </c>
      <c r="X161" s="14" t="str">
        <f>IF(Home!J161=0,"",Home!J161)</f>
        <v/>
      </c>
      <c r="Y161" s="16" t="str">
        <f t="shared" ca="1" si="46"/>
        <v/>
      </c>
      <c r="Z161" s="16" t="str">
        <f t="shared" ca="1" si="46"/>
        <v/>
      </c>
      <c r="AA161" s="16" t="str">
        <f t="shared" ca="1" si="46"/>
        <v/>
      </c>
      <c r="AB161" s="16" t="str">
        <f t="shared" ca="1" si="46"/>
        <v/>
      </c>
      <c r="AC161" s="16" t="str">
        <f t="shared" ca="1" si="37"/>
        <v/>
      </c>
      <c r="AD161" s="14" t="str">
        <f t="shared" ca="1" si="43"/>
        <v/>
      </c>
      <c r="AE161" s="17" t="str">
        <f t="shared" ca="1" si="44"/>
        <v/>
      </c>
      <c r="AF161" s="18" t="str">
        <f t="shared" ca="1" si="45"/>
        <v/>
      </c>
      <c r="AG161" s="12"/>
      <c r="AH161" s="19"/>
    </row>
    <row r="162" spans="1:34" s="10" customFormat="1" ht="15" customHeight="1" x14ac:dyDescent="0.2">
      <c r="A162" s="10">
        <f t="shared" si="33"/>
        <v>157</v>
      </c>
      <c r="B162" s="173" t="str">
        <f t="shared" ca="1" si="38"/>
        <v/>
      </c>
      <c r="C162" s="173"/>
      <c r="D162" s="173"/>
      <c r="E162" s="173"/>
      <c r="F162" s="173"/>
      <c r="G162" s="173"/>
      <c r="H162" s="177" t="str">
        <f t="shared" ca="1" si="39"/>
        <v/>
      </c>
      <c r="I162" s="177"/>
      <c r="J162" s="177"/>
      <c r="K162" s="177"/>
      <c r="L162" s="177"/>
      <c r="M162" s="177"/>
      <c r="N162" s="177"/>
      <c r="O162" s="177"/>
      <c r="P162" s="13">
        <f t="shared" si="34"/>
        <v>0</v>
      </c>
      <c r="Q162" s="8" t="str">
        <f t="shared" si="40"/>
        <v/>
      </c>
      <c r="R162" s="22">
        <v>157</v>
      </c>
      <c r="S162" s="14" t="str">
        <f ca="1">IF(LEFT(AG162,1)="G","",IF(LEFT(P162,1)="D","",IF(H162="","",COUNTIF($T$6:T162,T162))))</f>
        <v/>
      </c>
      <c r="T162" s="14" t="str">
        <f t="shared" ca="1" si="35"/>
        <v/>
      </c>
      <c r="U162" s="15" t="str">
        <f t="shared" ca="1" si="41"/>
        <v/>
      </c>
      <c r="V162" s="14">
        <f t="shared" si="36"/>
        <v>157</v>
      </c>
      <c r="W162" s="14" t="str">
        <f t="shared" ca="1" si="42"/>
        <v/>
      </c>
      <c r="X162" s="14" t="str">
        <f>IF(Home!J162=0,"",Home!J162)</f>
        <v/>
      </c>
      <c r="Y162" s="16" t="str">
        <f t="shared" ca="1" si="46"/>
        <v/>
      </c>
      <c r="Z162" s="16" t="str">
        <f t="shared" ca="1" si="46"/>
        <v/>
      </c>
      <c r="AA162" s="16" t="str">
        <f t="shared" ca="1" si="46"/>
        <v/>
      </c>
      <c r="AB162" s="16" t="str">
        <f t="shared" ca="1" si="46"/>
        <v/>
      </c>
      <c r="AC162" s="16" t="str">
        <f t="shared" ca="1" si="37"/>
        <v/>
      </c>
      <c r="AD162" s="14" t="str">
        <f t="shared" ca="1" si="43"/>
        <v/>
      </c>
      <c r="AE162" s="17" t="str">
        <f t="shared" ca="1" si="44"/>
        <v/>
      </c>
      <c r="AF162" s="18" t="str">
        <f t="shared" ca="1" si="45"/>
        <v/>
      </c>
      <c r="AG162" s="12"/>
      <c r="AH162" s="19"/>
    </row>
    <row r="163" spans="1:34" s="10" customFormat="1" ht="15" customHeight="1" x14ac:dyDescent="0.2">
      <c r="A163" s="10">
        <f t="shared" si="33"/>
        <v>158</v>
      </c>
      <c r="B163" s="173" t="str">
        <f t="shared" ca="1" si="38"/>
        <v/>
      </c>
      <c r="C163" s="173"/>
      <c r="D163" s="173"/>
      <c r="E163" s="173"/>
      <c r="F163" s="173"/>
      <c r="G163" s="173"/>
      <c r="H163" s="177" t="str">
        <f t="shared" ca="1" si="39"/>
        <v/>
      </c>
      <c r="I163" s="177"/>
      <c r="J163" s="177"/>
      <c r="K163" s="177"/>
      <c r="L163" s="177"/>
      <c r="M163" s="177"/>
      <c r="N163" s="177"/>
      <c r="O163" s="177"/>
      <c r="P163" s="13">
        <f t="shared" si="34"/>
        <v>0</v>
      </c>
      <c r="Q163" s="8" t="str">
        <f t="shared" si="40"/>
        <v/>
      </c>
      <c r="R163" s="22">
        <v>158</v>
      </c>
      <c r="S163" s="14" t="str">
        <f ca="1">IF(LEFT(AG163,1)="G","",IF(LEFT(P163,1)="D","",IF(H163="","",COUNTIF($T$6:T163,T163))))</f>
        <v/>
      </c>
      <c r="T163" s="14" t="str">
        <f t="shared" ca="1" si="35"/>
        <v/>
      </c>
      <c r="U163" s="15" t="str">
        <f t="shared" ca="1" si="41"/>
        <v/>
      </c>
      <c r="V163" s="14">
        <f t="shared" si="36"/>
        <v>158</v>
      </c>
      <c r="W163" s="14" t="str">
        <f t="shared" ca="1" si="42"/>
        <v/>
      </c>
      <c r="X163" s="14" t="str">
        <f>IF(Home!J163=0,"",Home!J163)</f>
        <v/>
      </c>
      <c r="Y163" s="16" t="str">
        <f t="shared" ca="1" si="46"/>
        <v/>
      </c>
      <c r="Z163" s="16" t="str">
        <f t="shared" ca="1" si="46"/>
        <v/>
      </c>
      <c r="AA163" s="16" t="str">
        <f t="shared" ca="1" si="46"/>
        <v/>
      </c>
      <c r="AB163" s="16" t="str">
        <f t="shared" ca="1" si="46"/>
        <v/>
      </c>
      <c r="AC163" s="16" t="str">
        <f t="shared" ca="1" si="37"/>
        <v/>
      </c>
      <c r="AD163" s="14" t="str">
        <f t="shared" ca="1" si="43"/>
        <v/>
      </c>
      <c r="AE163" s="17" t="str">
        <f t="shared" ca="1" si="44"/>
        <v/>
      </c>
      <c r="AF163" s="18" t="str">
        <f t="shared" ca="1" si="45"/>
        <v/>
      </c>
      <c r="AG163" s="12"/>
      <c r="AH163" s="19"/>
    </row>
    <row r="164" spans="1:34" s="10" customFormat="1" ht="15" customHeight="1" x14ac:dyDescent="0.2">
      <c r="A164" s="10">
        <f t="shared" si="33"/>
        <v>159</v>
      </c>
      <c r="B164" s="173" t="str">
        <f t="shared" ca="1" si="38"/>
        <v/>
      </c>
      <c r="C164" s="173"/>
      <c r="D164" s="173"/>
      <c r="E164" s="173"/>
      <c r="F164" s="173"/>
      <c r="G164" s="173"/>
      <c r="H164" s="177" t="str">
        <f t="shared" ca="1" si="39"/>
        <v/>
      </c>
      <c r="I164" s="177"/>
      <c r="J164" s="177"/>
      <c r="K164" s="177"/>
      <c r="L164" s="177"/>
      <c r="M164" s="177"/>
      <c r="N164" s="177"/>
      <c r="O164" s="177"/>
      <c r="P164" s="13">
        <f t="shared" si="34"/>
        <v>0</v>
      </c>
      <c r="Q164" s="8" t="str">
        <f t="shared" si="40"/>
        <v/>
      </c>
      <c r="R164" s="22">
        <v>159</v>
      </c>
      <c r="S164" s="14" t="str">
        <f ca="1">IF(LEFT(AG164,1)="G","",IF(LEFT(P164,1)="D","",IF(H164="","",COUNTIF($T$6:T164,T164))))</f>
        <v/>
      </c>
      <c r="T164" s="14" t="str">
        <f t="shared" ca="1" si="35"/>
        <v/>
      </c>
      <c r="U164" s="15" t="str">
        <f t="shared" ca="1" si="41"/>
        <v/>
      </c>
      <c r="V164" s="14">
        <f t="shared" si="36"/>
        <v>159</v>
      </c>
      <c r="W164" s="14" t="str">
        <f t="shared" ca="1" si="42"/>
        <v/>
      </c>
      <c r="X164" s="14" t="str">
        <f>IF(Home!J164=0,"",Home!J164)</f>
        <v/>
      </c>
      <c r="Y164" s="16" t="str">
        <f t="shared" ca="1" si="46"/>
        <v/>
      </c>
      <c r="Z164" s="16" t="str">
        <f t="shared" ca="1" si="46"/>
        <v/>
      </c>
      <c r="AA164" s="16" t="str">
        <f t="shared" ca="1" si="46"/>
        <v/>
      </c>
      <c r="AB164" s="16" t="str">
        <f t="shared" ca="1" si="46"/>
        <v/>
      </c>
      <c r="AC164" s="16" t="str">
        <f t="shared" ca="1" si="37"/>
        <v/>
      </c>
      <c r="AD164" s="14" t="str">
        <f t="shared" ca="1" si="43"/>
        <v/>
      </c>
      <c r="AE164" s="17" t="str">
        <f t="shared" ca="1" si="44"/>
        <v/>
      </c>
      <c r="AF164" s="18" t="str">
        <f t="shared" ca="1" si="45"/>
        <v/>
      </c>
      <c r="AG164" s="12"/>
      <c r="AH164" s="19"/>
    </row>
    <row r="165" spans="1:34" s="10" customFormat="1" ht="15" customHeight="1" x14ac:dyDescent="0.2">
      <c r="A165" s="10">
        <f t="shared" si="33"/>
        <v>160</v>
      </c>
      <c r="B165" s="173" t="str">
        <f t="shared" ca="1" si="38"/>
        <v/>
      </c>
      <c r="C165" s="173"/>
      <c r="D165" s="173"/>
      <c r="E165" s="173"/>
      <c r="F165" s="173"/>
      <c r="G165" s="173"/>
      <c r="H165" s="177" t="str">
        <f t="shared" ca="1" si="39"/>
        <v/>
      </c>
      <c r="I165" s="177"/>
      <c r="J165" s="177"/>
      <c r="K165" s="177"/>
      <c r="L165" s="177"/>
      <c r="M165" s="177"/>
      <c r="N165" s="177"/>
      <c r="O165" s="177"/>
      <c r="P165" s="13">
        <f t="shared" si="34"/>
        <v>0</v>
      </c>
      <c r="Q165" s="8" t="str">
        <f t="shared" si="40"/>
        <v/>
      </c>
      <c r="R165" s="22">
        <v>160</v>
      </c>
      <c r="S165" s="14" t="str">
        <f ca="1">IF(LEFT(AG165,1)="G","",IF(LEFT(P165,1)="D","",IF(H165="","",COUNTIF($T$6:T165,T165))))</f>
        <v/>
      </c>
      <c r="T165" s="14" t="str">
        <f t="shared" ca="1" si="35"/>
        <v/>
      </c>
      <c r="U165" s="15" t="str">
        <f t="shared" ca="1" si="41"/>
        <v/>
      </c>
      <c r="V165" s="14">
        <f t="shared" si="36"/>
        <v>160</v>
      </c>
      <c r="W165" s="14" t="str">
        <f t="shared" ca="1" si="42"/>
        <v/>
      </c>
      <c r="X165" s="14" t="str">
        <f>IF(Home!J165=0,"",Home!J165)</f>
        <v/>
      </c>
      <c r="Y165" s="16" t="str">
        <f t="shared" ca="1" si="46"/>
        <v/>
      </c>
      <c r="Z165" s="16" t="str">
        <f t="shared" ca="1" si="46"/>
        <v/>
      </c>
      <c r="AA165" s="16" t="str">
        <f t="shared" ca="1" si="46"/>
        <v/>
      </c>
      <c r="AB165" s="16" t="str">
        <f t="shared" ca="1" si="46"/>
        <v/>
      </c>
      <c r="AC165" s="16" t="str">
        <f t="shared" ca="1" si="37"/>
        <v/>
      </c>
      <c r="AD165" s="14" t="str">
        <f t="shared" ca="1" si="43"/>
        <v/>
      </c>
      <c r="AE165" s="17" t="str">
        <f t="shared" ca="1" si="44"/>
        <v/>
      </c>
      <c r="AF165" s="18" t="str">
        <f t="shared" ca="1" si="45"/>
        <v/>
      </c>
      <c r="AG165" s="12"/>
      <c r="AH165" s="19"/>
    </row>
    <row r="166" spans="1:34" s="10" customFormat="1" ht="15" customHeight="1" x14ac:dyDescent="0.2">
      <c r="A166" s="10">
        <f t="shared" si="33"/>
        <v>161</v>
      </c>
      <c r="B166" s="173" t="str">
        <f t="shared" ca="1" si="38"/>
        <v/>
      </c>
      <c r="C166" s="173"/>
      <c r="D166" s="173"/>
      <c r="E166" s="173"/>
      <c r="F166" s="173"/>
      <c r="G166" s="173"/>
      <c r="H166" s="177" t="str">
        <f t="shared" ca="1" si="39"/>
        <v/>
      </c>
      <c r="I166" s="177"/>
      <c r="J166" s="177"/>
      <c r="K166" s="177"/>
      <c r="L166" s="177"/>
      <c r="M166" s="177"/>
      <c r="N166" s="177"/>
      <c r="O166" s="177"/>
      <c r="P166" s="13">
        <f t="shared" si="34"/>
        <v>0</v>
      </c>
      <c r="Q166" s="8" t="str">
        <f t="shared" si="40"/>
        <v/>
      </c>
      <c r="R166" s="22">
        <v>161</v>
      </c>
      <c r="S166" s="14" t="str">
        <f ca="1">IF(LEFT(AG166,1)="G","",IF(LEFT(P166,1)="D","",IF(H166="","",COUNTIF($T$6:T166,T166))))</f>
        <v/>
      </c>
      <c r="T166" s="14" t="str">
        <f t="shared" ca="1" si="35"/>
        <v/>
      </c>
      <c r="U166" s="15" t="str">
        <f t="shared" ca="1" si="41"/>
        <v/>
      </c>
      <c r="V166" s="14">
        <f t="shared" si="36"/>
        <v>161</v>
      </c>
      <c r="W166" s="14" t="str">
        <f t="shared" ca="1" si="42"/>
        <v/>
      </c>
      <c r="X166" s="14" t="str">
        <f>IF(Home!J166=0,"",Home!J166)</f>
        <v/>
      </c>
      <c r="Y166" s="16" t="str">
        <f t="shared" ref="Y166:AB185" ca="1" si="47">IFERROR(VLOOKUP(CONCATENATE($X166,Y$5),$U$6:$V$255,2,0),"")</f>
        <v/>
      </c>
      <c r="Z166" s="16" t="str">
        <f t="shared" ca="1" si="47"/>
        <v/>
      </c>
      <c r="AA166" s="16" t="str">
        <f t="shared" ca="1" si="47"/>
        <v/>
      </c>
      <c r="AB166" s="16" t="str">
        <f t="shared" ca="1" si="47"/>
        <v/>
      </c>
      <c r="AC166" s="16" t="str">
        <f t="shared" ca="1" si="37"/>
        <v/>
      </c>
      <c r="AD166" s="14" t="str">
        <f t="shared" ca="1" si="43"/>
        <v/>
      </c>
      <c r="AE166" s="17" t="str">
        <f t="shared" ca="1" si="44"/>
        <v/>
      </c>
      <c r="AF166" s="18" t="str">
        <f t="shared" ca="1" si="45"/>
        <v/>
      </c>
      <c r="AG166" s="12"/>
      <c r="AH166" s="19"/>
    </row>
    <row r="167" spans="1:34" s="10" customFormat="1" ht="15" customHeight="1" x14ac:dyDescent="0.2">
      <c r="A167" s="10">
        <f t="shared" si="33"/>
        <v>162</v>
      </c>
      <c r="B167" s="173" t="str">
        <f t="shared" ca="1" si="38"/>
        <v/>
      </c>
      <c r="C167" s="173"/>
      <c r="D167" s="173"/>
      <c r="E167" s="173"/>
      <c r="F167" s="173"/>
      <c r="G167" s="173"/>
      <c r="H167" s="177" t="str">
        <f t="shared" ca="1" si="39"/>
        <v/>
      </c>
      <c r="I167" s="177"/>
      <c r="J167" s="177"/>
      <c r="K167" s="177"/>
      <c r="L167" s="177"/>
      <c r="M167" s="177"/>
      <c r="N167" s="177"/>
      <c r="O167" s="177"/>
      <c r="P167" s="13">
        <f t="shared" si="34"/>
        <v>0</v>
      </c>
      <c r="Q167" s="8" t="str">
        <f t="shared" si="40"/>
        <v/>
      </c>
      <c r="R167" s="22">
        <v>162</v>
      </c>
      <c r="S167" s="14" t="str">
        <f ca="1">IF(LEFT(AG167,1)="G","",IF(LEFT(P167,1)="D","",IF(H167="","",COUNTIF($T$6:T167,T167))))</f>
        <v/>
      </c>
      <c r="T167" s="14" t="str">
        <f t="shared" ca="1" si="35"/>
        <v/>
      </c>
      <c r="U167" s="15" t="str">
        <f t="shared" ca="1" si="41"/>
        <v/>
      </c>
      <c r="V167" s="14">
        <f t="shared" si="36"/>
        <v>162</v>
      </c>
      <c r="W167" s="14" t="str">
        <f t="shared" ca="1" si="42"/>
        <v/>
      </c>
      <c r="X167" s="14" t="str">
        <f>IF(Home!J167=0,"",Home!J167)</f>
        <v/>
      </c>
      <c r="Y167" s="16" t="str">
        <f t="shared" ca="1" si="47"/>
        <v/>
      </c>
      <c r="Z167" s="16" t="str">
        <f t="shared" ca="1" si="47"/>
        <v/>
      </c>
      <c r="AA167" s="16" t="str">
        <f t="shared" ca="1" si="47"/>
        <v/>
      </c>
      <c r="AB167" s="16" t="str">
        <f t="shared" ca="1" si="47"/>
        <v/>
      </c>
      <c r="AC167" s="16" t="str">
        <f t="shared" ca="1" si="37"/>
        <v/>
      </c>
      <c r="AD167" s="14" t="str">
        <f t="shared" ca="1" si="43"/>
        <v/>
      </c>
      <c r="AE167" s="17" t="str">
        <f t="shared" ca="1" si="44"/>
        <v/>
      </c>
      <c r="AF167" s="18" t="str">
        <f t="shared" ca="1" si="45"/>
        <v/>
      </c>
      <c r="AG167" s="12"/>
      <c r="AH167" s="19"/>
    </row>
    <row r="168" spans="1:34" s="10" customFormat="1" ht="15" customHeight="1" x14ac:dyDescent="0.2">
      <c r="A168" s="10">
        <f t="shared" si="33"/>
        <v>163</v>
      </c>
      <c r="B168" s="173" t="str">
        <f t="shared" ca="1" si="38"/>
        <v/>
      </c>
      <c r="C168" s="173"/>
      <c r="D168" s="173"/>
      <c r="E168" s="173"/>
      <c r="F168" s="173"/>
      <c r="G168" s="173"/>
      <c r="H168" s="177" t="str">
        <f t="shared" ca="1" si="39"/>
        <v/>
      </c>
      <c r="I168" s="177"/>
      <c r="J168" s="177"/>
      <c r="K168" s="177"/>
      <c r="L168" s="177"/>
      <c r="M168" s="177"/>
      <c r="N168" s="177"/>
      <c r="O168" s="177"/>
      <c r="P168" s="13">
        <f t="shared" si="34"/>
        <v>0</v>
      </c>
      <c r="Q168" s="8" t="str">
        <f t="shared" si="40"/>
        <v/>
      </c>
      <c r="R168" s="22">
        <v>163</v>
      </c>
      <c r="S168" s="14" t="str">
        <f ca="1">IF(LEFT(AG168,1)="G","",IF(LEFT(P168,1)="D","",IF(H168="","",COUNTIF($T$6:T168,T168))))</f>
        <v/>
      </c>
      <c r="T168" s="14" t="str">
        <f t="shared" ca="1" si="35"/>
        <v/>
      </c>
      <c r="U168" s="15" t="str">
        <f t="shared" ca="1" si="41"/>
        <v/>
      </c>
      <c r="V168" s="14">
        <f t="shared" si="36"/>
        <v>163</v>
      </c>
      <c r="W168" s="14" t="str">
        <f t="shared" ca="1" si="42"/>
        <v/>
      </c>
      <c r="X168" s="14" t="str">
        <f>IF(Home!J168=0,"",Home!J168)</f>
        <v/>
      </c>
      <c r="Y168" s="16" t="str">
        <f t="shared" ca="1" si="47"/>
        <v/>
      </c>
      <c r="Z168" s="16" t="str">
        <f t="shared" ca="1" si="47"/>
        <v/>
      </c>
      <c r="AA168" s="16" t="str">
        <f t="shared" ca="1" si="47"/>
        <v/>
      </c>
      <c r="AB168" s="16" t="str">
        <f t="shared" ca="1" si="47"/>
        <v/>
      </c>
      <c r="AC168" s="16" t="str">
        <f t="shared" ca="1" si="37"/>
        <v/>
      </c>
      <c r="AD168" s="14" t="str">
        <f t="shared" ca="1" si="43"/>
        <v/>
      </c>
      <c r="AE168" s="17" t="str">
        <f t="shared" ca="1" si="44"/>
        <v/>
      </c>
      <c r="AF168" s="18" t="str">
        <f t="shared" ca="1" si="45"/>
        <v/>
      </c>
      <c r="AG168" s="12"/>
      <c r="AH168" s="19"/>
    </row>
    <row r="169" spans="1:34" s="10" customFormat="1" ht="15" customHeight="1" x14ac:dyDescent="0.2">
      <c r="A169" s="10">
        <f t="shared" si="33"/>
        <v>164</v>
      </c>
      <c r="B169" s="173" t="str">
        <f t="shared" ca="1" si="38"/>
        <v/>
      </c>
      <c r="C169" s="173"/>
      <c r="D169" s="173"/>
      <c r="E169" s="173"/>
      <c r="F169" s="173"/>
      <c r="G169" s="173"/>
      <c r="H169" s="177" t="str">
        <f t="shared" ca="1" si="39"/>
        <v/>
      </c>
      <c r="I169" s="177"/>
      <c r="J169" s="177"/>
      <c r="K169" s="177"/>
      <c r="L169" s="177"/>
      <c r="M169" s="177"/>
      <c r="N169" s="177"/>
      <c r="O169" s="177"/>
      <c r="P169" s="13">
        <f t="shared" si="34"/>
        <v>0</v>
      </c>
      <c r="Q169" s="8" t="str">
        <f t="shared" si="40"/>
        <v/>
      </c>
      <c r="R169" s="22">
        <v>164</v>
      </c>
      <c r="S169" s="14" t="str">
        <f ca="1">IF(LEFT(AG169,1)="G","",IF(LEFT(P169,1)="D","",IF(H169="","",COUNTIF($T$6:T169,T169))))</f>
        <v/>
      </c>
      <c r="T169" s="14" t="str">
        <f t="shared" ca="1" si="35"/>
        <v/>
      </c>
      <c r="U169" s="15" t="str">
        <f t="shared" ca="1" si="41"/>
        <v/>
      </c>
      <c r="V169" s="14">
        <f t="shared" si="36"/>
        <v>164</v>
      </c>
      <c r="W169" s="14" t="str">
        <f t="shared" ca="1" si="42"/>
        <v/>
      </c>
      <c r="X169" s="14" t="str">
        <f>IF(Home!J169=0,"",Home!J169)</f>
        <v/>
      </c>
      <c r="Y169" s="16" t="str">
        <f t="shared" ca="1" si="47"/>
        <v/>
      </c>
      <c r="Z169" s="16" t="str">
        <f t="shared" ca="1" si="47"/>
        <v/>
      </c>
      <c r="AA169" s="16" t="str">
        <f t="shared" ca="1" si="47"/>
        <v/>
      </c>
      <c r="AB169" s="16" t="str">
        <f t="shared" ca="1" si="47"/>
        <v/>
      </c>
      <c r="AC169" s="16" t="str">
        <f t="shared" ca="1" si="37"/>
        <v/>
      </c>
      <c r="AD169" s="14" t="str">
        <f t="shared" ca="1" si="43"/>
        <v/>
      </c>
      <c r="AE169" s="17" t="str">
        <f t="shared" ca="1" si="44"/>
        <v/>
      </c>
      <c r="AF169" s="18" t="str">
        <f t="shared" ca="1" si="45"/>
        <v/>
      </c>
      <c r="AG169" s="12"/>
      <c r="AH169" s="19"/>
    </row>
    <row r="170" spans="1:34" s="10" customFormat="1" ht="15" customHeight="1" x14ac:dyDescent="0.2">
      <c r="A170" s="10">
        <f t="shared" si="33"/>
        <v>165</v>
      </c>
      <c r="B170" s="173" t="str">
        <f t="shared" ca="1" si="38"/>
        <v/>
      </c>
      <c r="C170" s="173"/>
      <c r="D170" s="173"/>
      <c r="E170" s="173"/>
      <c r="F170" s="173"/>
      <c r="G170" s="173"/>
      <c r="H170" s="177" t="str">
        <f t="shared" ca="1" si="39"/>
        <v/>
      </c>
      <c r="I170" s="177"/>
      <c r="J170" s="177"/>
      <c r="K170" s="177"/>
      <c r="L170" s="177"/>
      <c r="M170" s="177"/>
      <c r="N170" s="177"/>
      <c r="O170" s="177"/>
      <c r="P170" s="13">
        <f t="shared" si="34"/>
        <v>0</v>
      </c>
      <c r="Q170" s="8" t="str">
        <f t="shared" si="40"/>
        <v/>
      </c>
      <c r="R170" s="22">
        <v>165</v>
      </c>
      <c r="S170" s="14" t="str">
        <f ca="1">IF(LEFT(AG170,1)="G","",IF(LEFT(P170,1)="D","",IF(H170="","",COUNTIF($T$6:T170,T170))))</f>
        <v/>
      </c>
      <c r="T170" s="14" t="str">
        <f t="shared" ca="1" si="35"/>
        <v/>
      </c>
      <c r="U170" s="15" t="str">
        <f t="shared" ca="1" si="41"/>
        <v/>
      </c>
      <c r="V170" s="14">
        <f t="shared" si="36"/>
        <v>165</v>
      </c>
      <c r="W170" s="14" t="str">
        <f t="shared" ca="1" si="42"/>
        <v/>
      </c>
      <c r="X170" s="14" t="str">
        <f>IF(Home!J170=0,"",Home!J170)</f>
        <v/>
      </c>
      <c r="Y170" s="16" t="str">
        <f t="shared" ca="1" si="47"/>
        <v/>
      </c>
      <c r="Z170" s="16" t="str">
        <f t="shared" ca="1" si="47"/>
        <v/>
      </c>
      <c r="AA170" s="16" t="str">
        <f t="shared" ca="1" si="47"/>
        <v/>
      </c>
      <c r="AB170" s="16" t="str">
        <f t="shared" ca="1" si="47"/>
        <v/>
      </c>
      <c r="AC170" s="16" t="str">
        <f t="shared" ca="1" si="37"/>
        <v/>
      </c>
      <c r="AD170" s="14" t="str">
        <f t="shared" ca="1" si="43"/>
        <v/>
      </c>
      <c r="AE170" s="17" t="str">
        <f t="shared" ca="1" si="44"/>
        <v/>
      </c>
      <c r="AF170" s="18" t="str">
        <f t="shared" ca="1" si="45"/>
        <v/>
      </c>
      <c r="AG170" s="12"/>
      <c r="AH170" s="19"/>
    </row>
    <row r="171" spans="1:34" s="10" customFormat="1" ht="15" customHeight="1" x14ac:dyDescent="0.2">
      <c r="A171" s="10">
        <f t="shared" si="33"/>
        <v>166</v>
      </c>
      <c r="B171" s="173" t="str">
        <f t="shared" ca="1" si="38"/>
        <v/>
      </c>
      <c r="C171" s="173"/>
      <c r="D171" s="173"/>
      <c r="E171" s="173"/>
      <c r="F171" s="173"/>
      <c r="G171" s="173"/>
      <c r="H171" s="177" t="str">
        <f t="shared" ca="1" si="39"/>
        <v/>
      </c>
      <c r="I171" s="177"/>
      <c r="J171" s="177"/>
      <c r="K171" s="177"/>
      <c r="L171" s="177"/>
      <c r="M171" s="177"/>
      <c r="N171" s="177"/>
      <c r="O171" s="177"/>
      <c r="P171" s="13">
        <f t="shared" si="34"/>
        <v>0</v>
      </c>
      <c r="Q171" s="8" t="str">
        <f t="shared" si="40"/>
        <v/>
      </c>
      <c r="R171" s="22">
        <v>166</v>
      </c>
      <c r="S171" s="14" t="str">
        <f ca="1">IF(LEFT(AG171,1)="G","",IF(LEFT(P171,1)="D","",IF(H171="","",COUNTIF($T$6:T171,T171))))</f>
        <v/>
      </c>
      <c r="T171" s="14" t="str">
        <f t="shared" ca="1" si="35"/>
        <v/>
      </c>
      <c r="U171" s="15" t="str">
        <f t="shared" ca="1" si="41"/>
        <v/>
      </c>
      <c r="V171" s="14">
        <f t="shared" si="36"/>
        <v>166</v>
      </c>
      <c r="W171" s="14" t="str">
        <f t="shared" ca="1" si="42"/>
        <v/>
      </c>
      <c r="X171" s="14" t="str">
        <f>IF(Home!J171=0,"",Home!J171)</f>
        <v/>
      </c>
      <c r="Y171" s="16" t="str">
        <f t="shared" ca="1" si="47"/>
        <v/>
      </c>
      <c r="Z171" s="16" t="str">
        <f t="shared" ca="1" si="47"/>
        <v/>
      </c>
      <c r="AA171" s="16" t="str">
        <f t="shared" ca="1" si="47"/>
        <v/>
      </c>
      <c r="AB171" s="16" t="str">
        <f t="shared" ca="1" si="47"/>
        <v/>
      </c>
      <c r="AC171" s="16" t="str">
        <f t="shared" ca="1" si="37"/>
        <v/>
      </c>
      <c r="AD171" s="14" t="str">
        <f t="shared" ca="1" si="43"/>
        <v/>
      </c>
      <c r="AE171" s="17" t="str">
        <f t="shared" ca="1" si="44"/>
        <v/>
      </c>
      <c r="AF171" s="18" t="str">
        <f t="shared" ca="1" si="45"/>
        <v/>
      </c>
      <c r="AG171" s="12"/>
      <c r="AH171" s="19"/>
    </row>
    <row r="172" spans="1:34" s="10" customFormat="1" ht="15" customHeight="1" x14ac:dyDescent="0.2">
      <c r="A172" s="10">
        <f t="shared" si="33"/>
        <v>167</v>
      </c>
      <c r="B172" s="173" t="str">
        <f t="shared" ca="1" si="38"/>
        <v/>
      </c>
      <c r="C172" s="173"/>
      <c r="D172" s="173"/>
      <c r="E172" s="173"/>
      <c r="F172" s="173"/>
      <c r="G172" s="173"/>
      <c r="H172" s="177" t="str">
        <f t="shared" ca="1" si="39"/>
        <v/>
      </c>
      <c r="I172" s="177"/>
      <c r="J172" s="177"/>
      <c r="K172" s="177"/>
      <c r="L172" s="177"/>
      <c r="M172" s="177"/>
      <c r="N172" s="177"/>
      <c r="O172" s="177"/>
      <c r="P172" s="13">
        <f t="shared" si="34"/>
        <v>0</v>
      </c>
      <c r="Q172" s="8" t="str">
        <f t="shared" si="40"/>
        <v/>
      </c>
      <c r="R172" s="22">
        <v>167</v>
      </c>
      <c r="S172" s="14" t="str">
        <f ca="1">IF(LEFT(AG172,1)="G","",IF(LEFT(P172,1)="D","",IF(H172="","",COUNTIF($T$6:T172,T172))))</f>
        <v/>
      </c>
      <c r="T172" s="14" t="str">
        <f t="shared" ca="1" si="35"/>
        <v/>
      </c>
      <c r="U172" s="15" t="str">
        <f t="shared" ca="1" si="41"/>
        <v/>
      </c>
      <c r="V172" s="14">
        <f t="shared" si="36"/>
        <v>167</v>
      </c>
      <c r="W172" s="14" t="str">
        <f t="shared" ca="1" si="42"/>
        <v/>
      </c>
      <c r="X172" s="14" t="str">
        <f>IF(Home!J172=0,"",Home!J172)</f>
        <v/>
      </c>
      <c r="Y172" s="16" t="str">
        <f t="shared" ca="1" si="47"/>
        <v/>
      </c>
      <c r="Z172" s="16" t="str">
        <f t="shared" ca="1" si="47"/>
        <v/>
      </c>
      <c r="AA172" s="16" t="str">
        <f t="shared" ca="1" si="47"/>
        <v/>
      </c>
      <c r="AB172" s="16" t="str">
        <f t="shared" ca="1" si="47"/>
        <v/>
      </c>
      <c r="AC172" s="16" t="str">
        <f t="shared" ca="1" si="37"/>
        <v/>
      </c>
      <c r="AD172" s="14" t="str">
        <f t="shared" ca="1" si="43"/>
        <v/>
      </c>
      <c r="AE172" s="17" t="str">
        <f t="shared" ca="1" si="44"/>
        <v/>
      </c>
      <c r="AF172" s="18" t="str">
        <f t="shared" ca="1" si="45"/>
        <v/>
      </c>
      <c r="AG172" s="12"/>
      <c r="AH172" s="19"/>
    </row>
    <row r="173" spans="1:34" s="10" customFormat="1" ht="15" customHeight="1" x14ac:dyDescent="0.2">
      <c r="A173" s="10">
        <f t="shared" si="33"/>
        <v>168</v>
      </c>
      <c r="B173" s="173" t="str">
        <f t="shared" ca="1" si="38"/>
        <v/>
      </c>
      <c r="C173" s="173"/>
      <c r="D173" s="173"/>
      <c r="E173" s="173"/>
      <c r="F173" s="173"/>
      <c r="G173" s="173"/>
      <c r="H173" s="177" t="str">
        <f t="shared" ca="1" si="39"/>
        <v/>
      </c>
      <c r="I173" s="177"/>
      <c r="J173" s="177"/>
      <c r="K173" s="177"/>
      <c r="L173" s="177"/>
      <c r="M173" s="177"/>
      <c r="N173" s="177"/>
      <c r="O173" s="177"/>
      <c r="P173" s="13">
        <f t="shared" si="34"/>
        <v>0</v>
      </c>
      <c r="Q173" s="8" t="str">
        <f t="shared" si="40"/>
        <v/>
      </c>
      <c r="R173" s="22">
        <v>168</v>
      </c>
      <c r="S173" s="14" t="str">
        <f ca="1">IF(LEFT(AG173,1)="G","",IF(LEFT(P173,1)="D","",IF(H173="","",COUNTIF($T$6:T173,T173))))</f>
        <v/>
      </c>
      <c r="T173" s="14" t="str">
        <f t="shared" ca="1" si="35"/>
        <v/>
      </c>
      <c r="U173" s="15" t="str">
        <f t="shared" ca="1" si="41"/>
        <v/>
      </c>
      <c r="V173" s="14">
        <f t="shared" si="36"/>
        <v>168</v>
      </c>
      <c r="W173" s="14" t="str">
        <f t="shared" ca="1" si="42"/>
        <v/>
      </c>
      <c r="X173" s="14" t="str">
        <f>IF(Home!J173=0,"",Home!J173)</f>
        <v/>
      </c>
      <c r="Y173" s="16" t="str">
        <f t="shared" ca="1" si="47"/>
        <v/>
      </c>
      <c r="Z173" s="16" t="str">
        <f t="shared" ca="1" si="47"/>
        <v/>
      </c>
      <c r="AA173" s="16" t="str">
        <f t="shared" ca="1" si="47"/>
        <v/>
      </c>
      <c r="AB173" s="16" t="str">
        <f t="shared" ca="1" si="47"/>
        <v/>
      </c>
      <c r="AC173" s="16" t="str">
        <f t="shared" ca="1" si="37"/>
        <v/>
      </c>
      <c r="AD173" s="14" t="str">
        <f t="shared" ca="1" si="43"/>
        <v/>
      </c>
      <c r="AE173" s="17" t="str">
        <f t="shared" ca="1" si="44"/>
        <v/>
      </c>
      <c r="AF173" s="18" t="str">
        <f t="shared" ca="1" si="45"/>
        <v/>
      </c>
      <c r="AG173" s="12"/>
      <c r="AH173" s="19"/>
    </row>
    <row r="174" spans="1:34" s="10" customFormat="1" ht="15" customHeight="1" x14ac:dyDescent="0.2">
      <c r="A174" s="10">
        <f t="shared" si="33"/>
        <v>169</v>
      </c>
      <c r="B174" s="173" t="str">
        <f t="shared" ca="1" si="38"/>
        <v/>
      </c>
      <c r="C174" s="173"/>
      <c r="D174" s="173"/>
      <c r="E174" s="173"/>
      <c r="F174" s="173"/>
      <c r="G174" s="173"/>
      <c r="H174" s="177" t="str">
        <f t="shared" ca="1" si="39"/>
        <v/>
      </c>
      <c r="I174" s="177"/>
      <c r="J174" s="177"/>
      <c r="K174" s="177"/>
      <c r="L174" s="177"/>
      <c r="M174" s="177"/>
      <c r="N174" s="177"/>
      <c r="O174" s="177"/>
      <c r="P174" s="13">
        <f t="shared" si="34"/>
        <v>0</v>
      </c>
      <c r="Q174" s="8" t="str">
        <f t="shared" si="40"/>
        <v/>
      </c>
      <c r="R174" s="22">
        <v>169</v>
      </c>
      <c r="S174" s="14" t="str">
        <f ca="1">IF(LEFT(AG174,1)="G","",IF(LEFT(P174,1)="D","",IF(H174="","",COUNTIF($T$6:T174,T174))))</f>
        <v/>
      </c>
      <c r="T174" s="14" t="str">
        <f t="shared" ca="1" si="35"/>
        <v/>
      </c>
      <c r="U174" s="15" t="str">
        <f t="shared" ca="1" si="41"/>
        <v/>
      </c>
      <c r="V174" s="14">
        <f t="shared" si="36"/>
        <v>169</v>
      </c>
      <c r="W174" s="14" t="str">
        <f t="shared" ca="1" si="42"/>
        <v/>
      </c>
      <c r="X174" s="14" t="str">
        <f>IF(Home!J174=0,"",Home!J174)</f>
        <v/>
      </c>
      <c r="Y174" s="16" t="str">
        <f t="shared" ca="1" si="47"/>
        <v/>
      </c>
      <c r="Z174" s="16" t="str">
        <f t="shared" ca="1" si="47"/>
        <v/>
      </c>
      <c r="AA174" s="16" t="str">
        <f t="shared" ca="1" si="47"/>
        <v/>
      </c>
      <c r="AB174" s="16" t="str">
        <f t="shared" ca="1" si="47"/>
        <v/>
      </c>
      <c r="AC174" s="16" t="str">
        <f t="shared" ca="1" si="37"/>
        <v/>
      </c>
      <c r="AD174" s="14" t="str">
        <f t="shared" ca="1" si="43"/>
        <v/>
      </c>
      <c r="AE174" s="17" t="str">
        <f t="shared" ca="1" si="44"/>
        <v/>
      </c>
      <c r="AF174" s="18" t="str">
        <f t="shared" ca="1" si="45"/>
        <v/>
      </c>
      <c r="AG174" s="12"/>
      <c r="AH174" s="19"/>
    </row>
    <row r="175" spans="1:34" s="10" customFormat="1" ht="15" customHeight="1" x14ac:dyDescent="0.2">
      <c r="A175" s="10">
        <f t="shared" si="33"/>
        <v>170</v>
      </c>
      <c r="B175" s="173" t="str">
        <f t="shared" ca="1" si="38"/>
        <v/>
      </c>
      <c r="C175" s="173"/>
      <c r="D175" s="173"/>
      <c r="E175" s="173"/>
      <c r="F175" s="173"/>
      <c r="G175" s="173"/>
      <c r="H175" s="177" t="str">
        <f t="shared" ca="1" si="39"/>
        <v/>
      </c>
      <c r="I175" s="177"/>
      <c r="J175" s="177"/>
      <c r="K175" s="177"/>
      <c r="L175" s="177"/>
      <c r="M175" s="177"/>
      <c r="N175" s="177"/>
      <c r="O175" s="177"/>
      <c r="P175" s="13">
        <f t="shared" si="34"/>
        <v>0</v>
      </c>
      <c r="Q175" s="8" t="str">
        <f t="shared" si="40"/>
        <v/>
      </c>
      <c r="R175" s="22">
        <v>170</v>
      </c>
      <c r="S175" s="14" t="str">
        <f ca="1">IF(LEFT(AG175,1)="G","",IF(LEFT(P175,1)="D","",IF(H175="","",COUNTIF($T$6:T175,T175))))</f>
        <v/>
      </c>
      <c r="T175" s="14" t="str">
        <f t="shared" ca="1" si="35"/>
        <v/>
      </c>
      <c r="U175" s="15" t="str">
        <f t="shared" ca="1" si="41"/>
        <v/>
      </c>
      <c r="V175" s="14">
        <f t="shared" si="36"/>
        <v>170</v>
      </c>
      <c r="W175" s="14" t="str">
        <f t="shared" ca="1" si="42"/>
        <v/>
      </c>
      <c r="X175" s="14" t="str">
        <f>IF(Home!J175=0,"",Home!J175)</f>
        <v/>
      </c>
      <c r="Y175" s="16" t="str">
        <f t="shared" ca="1" si="47"/>
        <v/>
      </c>
      <c r="Z175" s="16" t="str">
        <f t="shared" ca="1" si="47"/>
        <v/>
      </c>
      <c r="AA175" s="16" t="str">
        <f t="shared" ca="1" si="47"/>
        <v/>
      </c>
      <c r="AB175" s="16" t="str">
        <f t="shared" ca="1" si="47"/>
        <v/>
      </c>
      <c r="AC175" s="16" t="str">
        <f t="shared" ca="1" si="37"/>
        <v/>
      </c>
      <c r="AD175" s="14" t="str">
        <f t="shared" ca="1" si="43"/>
        <v/>
      </c>
      <c r="AE175" s="17" t="str">
        <f t="shared" ca="1" si="44"/>
        <v/>
      </c>
      <c r="AF175" s="18" t="str">
        <f t="shared" ca="1" si="45"/>
        <v/>
      </c>
      <c r="AG175" s="12"/>
      <c r="AH175" s="19"/>
    </row>
    <row r="176" spans="1:34" s="10" customFormat="1" ht="15" customHeight="1" x14ac:dyDescent="0.2">
      <c r="A176" s="10">
        <f t="shared" si="33"/>
        <v>171</v>
      </c>
      <c r="B176" s="173" t="str">
        <f t="shared" ca="1" si="38"/>
        <v/>
      </c>
      <c r="C176" s="173"/>
      <c r="D176" s="173"/>
      <c r="E176" s="173"/>
      <c r="F176" s="173"/>
      <c r="G176" s="173"/>
      <c r="H176" s="177" t="str">
        <f t="shared" ca="1" si="39"/>
        <v/>
      </c>
      <c r="I176" s="177"/>
      <c r="J176" s="177"/>
      <c r="K176" s="177"/>
      <c r="L176" s="177"/>
      <c r="M176" s="177"/>
      <c r="N176" s="177"/>
      <c r="O176" s="177"/>
      <c r="P176" s="13">
        <f t="shared" si="34"/>
        <v>0</v>
      </c>
      <c r="Q176" s="8" t="str">
        <f t="shared" si="40"/>
        <v/>
      </c>
      <c r="R176" s="22">
        <v>171</v>
      </c>
      <c r="S176" s="14" t="str">
        <f ca="1">IF(LEFT(AG176,1)="G","",IF(LEFT(P176,1)="D","",IF(H176="","",COUNTIF($T$6:T176,T176))))</f>
        <v/>
      </c>
      <c r="T176" s="14" t="str">
        <f t="shared" ca="1" si="35"/>
        <v/>
      </c>
      <c r="U176" s="15" t="str">
        <f t="shared" ca="1" si="41"/>
        <v/>
      </c>
      <c r="V176" s="14">
        <f t="shared" si="36"/>
        <v>171</v>
      </c>
      <c r="W176" s="14" t="str">
        <f t="shared" ca="1" si="42"/>
        <v/>
      </c>
      <c r="X176" s="14" t="str">
        <f>IF(Home!J176=0,"",Home!J176)</f>
        <v/>
      </c>
      <c r="Y176" s="16" t="str">
        <f t="shared" ca="1" si="47"/>
        <v/>
      </c>
      <c r="Z176" s="16" t="str">
        <f t="shared" ca="1" si="47"/>
        <v/>
      </c>
      <c r="AA176" s="16" t="str">
        <f t="shared" ca="1" si="47"/>
        <v/>
      </c>
      <c r="AB176" s="16" t="str">
        <f t="shared" ca="1" si="47"/>
        <v/>
      </c>
      <c r="AC176" s="16" t="str">
        <f t="shared" ca="1" si="37"/>
        <v/>
      </c>
      <c r="AD176" s="14" t="str">
        <f t="shared" ca="1" si="43"/>
        <v/>
      </c>
      <c r="AE176" s="17" t="str">
        <f t="shared" ca="1" si="44"/>
        <v/>
      </c>
      <c r="AF176" s="18" t="str">
        <f t="shared" ca="1" si="45"/>
        <v/>
      </c>
      <c r="AG176" s="12"/>
      <c r="AH176" s="19"/>
    </row>
    <row r="177" spans="1:34" s="10" customFormat="1" ht="15" customHeight="1" x14ac:dyDescent="0.2">
      <c r="A177" s="10">
        <f t="shared" si="33"/>
        <v>172</v>
      </c>
      <c r="B177" s="173" t="str">
        <f t="shared" ca="1" si="38"/>
        <v/>
      </c>
      <c r="C177" s="173"/>
      <c r="D177" s="173"/>
      <c r="E177" s="173"/>
      <c r="F177" s="173"/>
      <c r="G177" s="173"/>
      <c r="H177" s="177" t="str">
        <f t="shared" ca="1" si="39"/>
        <v/>
      </c>
      <c r="I177" s="177"/>
      <c r="J177" s="177"/>
      <c r="K177" s="177"/>
      <c r="L177" s="177"/>
      <c r="M177" s="177"/>
      <c r="N177" s="177"/>
      <c r="O177" s="177"/>
      <c r="P177" s="13">
        <f t="shared" si="34"/>
        <v>0</v>
      </c>
      <c r="Q177" s="8" t="str">
        <f t="shared" si="40"/>
        <v/>
      </c>
      <c r="R177" s="22">
        <v>172</v>
      </c>
      <c r="S177" s="14" t="str">
        <f ca="1">IF(LEFT(AG177,1)="G","",IF(LEFT(P177,1)="D","",IF(H177="","",COUNTIF($T$6:T177,T177))))</f>
        <v/>
      </c>
      <c r="T177" s="14" t="str">
        <f t="shared" ca="1" si="35"/>
        <v/>
      </c>
      <c r="U177" s="15" t="str">
        <f t="shared" ca="1" si="41"/>
        <v/>
      </c>
      <c r="V177" s="14">
        <f t="shared" si="36"/>
        <v>172</v>
      </c>
      <c r="W177" s="14" t="str">
        <f t="shared" ca="1" si="42"/>
        <v/>
      </c>
      <c r="X177" s="14" t="str">
        <f>IF(Home!J177=0,"",Home!J177)</f>
        <v/>
      </c>
      <c r="Y177" s="16" t="str">
        <f t="shared" ca="1" si="47"/>
        <v/>
      </c>
      <c r="Z177" s="16" t="str">
        <f t="shared" ca="1" si="47"/>
        <v/>
      </c>
      <c r="AA177" s="16" t="str">
        <f t="shared" ca="1" si="47"/>
        <v/>
      </c>
      <c r="AB177" s="16" t="str">
        <f t="shared" ca="1" si="47"/>
        <v/>
      </c>
      <c r="AC177" s="16" t="str">
        <f t="shared" ca="1" si="37"/>
        <v/>
      </c>
      <c r="AD177" s="14" t="str">
        <f t="shared" ca="1" si="43"/>
        <v/>
      </c>
      <c r="AE177" s="17" t="str">
        <f t="shared" ca="1" si="44"/>
        <v/>
      </c>
      <c r="AF177" s="18" t="str">
        <f t="shared" ca="1" si="45"/>
        <v/>
      </c>
      <c r="AG177" s="12"/>
      <c r="AH177" s="19"/>
    </row>
    <row r="178" spans="1:34" s="10" customFormat="1" ht="15" customHeight="1" x14ac:dyDescent="0.2">
      <c r="A178" s="10">
        <f t="shared" si="33"/>
        <v>173</v>
      </c>
      <c r="B178" s="173" t="str">
        <f t="shared" ca="1" si="38"/>
        <v/>
      </c>
      <c r="C178" s="173"/>
      <c r="D178" s="173"/>
      <c r="E178" s="173"/>
      <c r="F178" s="173"/>
      <c r="G178" s="173"/>
      <c r="H178" s="177" t="str">
        <f t="shared" ca="1" si="39"/>
        <v/>
      </c>
      <c r="I178" s="177"/>
      <c r="J178" s="177"/>
      <c r="K178" s="177"/>
      <c r="L178" s="177"/>
      <c r="M178" s="177"/>
      <c r="N178" s="177"/>
      <c r="O178" s="177"/>
      <c r="P178" s="13">
        <f t="shared" si="34"/>
        <v>0</v>
      </c>
      <c r="Q178" s="8" t="str">
        <f t="shared" si="40"/>
        <v/>
      </c>
      <c r="R178" s="22">
        <v>173</v>
      </c>
      <c r="S178" s="14" t="str">
        <f ca="1">IF(LEFT(AG178,1)="G","",IF(LEFT(P178,1)="D","",IF(H178="","",COUNTIF($T$6:T178,T178))))</f>
        <v/>
      </c>
      <c r="T178" s="14" t="str">
        <f t="shared" ca="1" si="35"/>
        <v/>
      </c>
      <c r="U178" s="15" t="str">
        <f t="shared" ca="1" si="41"/>
        <v/>
      </c>
      <c r="V178" s="14">
        <f t="shared" si="36"/>
        <v>173</v>
      </c>
      <c r="W178" s="14" t="str">
        <f t="shared" ca="1" si="42"/>
        <v/>
      </c>
      <c r="X178" s="14" t="str">
        <f>IF(Home!J178=0,"",Home!J178)</f>
        <v/>
      </c>
      <c r="Y178" s="16" t="str">
        <f t="shared" ca="1" si="47"/>
        <v/>
      </c>
      <c r="Z178" s="16" t="str">
        <f t="shared" ca="1" si="47"/>
        <v/>
      </c>
      <c r="AA178" s="16" t="str">
        <f t="shared" ca="1" si="47"/>
        <v/>
      </c>
      <c r="AB178" s="16" t="str">
        <f t="shared" ca="1" si="47"/>
        <v/>
      </c>
      <c r="AC178" s="16" t="str">
        <f t="shared" ca="1" si="37"/>
        <v/>
      </c>
      <c r="AD178" s="14" t="str">
        <f t="shared" ca="1" si="43"/>
        <v/>
      </c>
      <c r="AE178" s="17" t="str">
        <f t="shared" ca="1" si="44"/>
        <v/>
      </c>
      <c r="AF178" s="18" t="str">
        <f t="shared" ca="1" si="45"/>
        <v/>
      </c>
      <c r="AG178" s="12"/>
      <c r="AH178" s="19"/>
    </row>
    <row r="179" spans="1:34" s="10" customFormat="1" ht="15" customHeight="1" x14ac:dyDescent="0.2">
      <c r="A179" s="10">
        <f t="shared" si="33"/>
        <v>174</v>
      </c>
      <c r="B179" s="173" t="str">
        <f t="shared" ca="1" si="38"/>
        <v/>
      </c>
      <c r="C179" s="173"/>
      <c r="D179" s="173"/>
      <c r="E179" s="173"/>
      <c r="F179" s="173"/>
      <c r="G179" s="173"/>
      <c r="H179" s="177" t="str">
        <f t="shared" ca="1" si="39"/>
        <v/>
      </c>
      <c r="I179" s="177"/>
      <c r="J179" s="177"/>
      <c r="K179" s="177"/>
      <c r="L179" s="177"/>
      <c r="M179" s="177"/>
      <c r="N179" s="177"/>
      <c r="O179" s="177"/>
      <c r="P179" s="13">
        <f t="shared" si="34"/>
        <v>0</v>
      </c>
      <c r="Q179" s="8" t="str">
        <f t="shared" si="40"/>
        <v/>
      </c>
      <c r="R179" s="22">
        <v>174</v>
      </c>
      <c r="S179" s="14" t="str">
        <f ca="1">IF(LEFT(AG179,1)="G","",IF(LEFT(P179,1)="D","",IF(H179="","",COUNTIF($T$6:T179,T179))))</f>
        <v/>
      </c>
      <c r="T179" s="14" t="str">
        <f t="shared" ca="1" si="35"/>
        <v/>
      </c>
      <c r="U179" s="15" t="str">
        <f t="shared" ca="1" si="41"/>
        <v/>
      </c>
      <c r="V179" s="14">
        <f t="shared" si="36"/>
        <v>174</v>
      </c>
      <c r="W179" s="14" t="str">
        <f t="shared" ca="1" si="42"/>
        <v/>
      </c>
      <c r="X179" s="14" t="str">
        <f>IF(Home!J179=0,"",Home!J179)</f>
        <v/>
      </c>
      <c r="Y179" s="16" t="str">
        <f t="shared" ca="1" si="47"/>
        <v/>
      </c>
      <c r="Z179" s="16" t="str">
        <f t="shared" ca="1" si="47"/>
        <v/>
      </c>
      <c r="AA179" s="16" t="str">
        <f t="shared" ca="1" si="47"/>
        <v/>
      </c>
      <c r="AB179" s="16" t="str">
        <f t="shared" ca="1" si="47"/>
        <v/>
      </c>
      <c r="AC179" s="16" t="str">
        <f t="shared" ca="1" si="37"/>
        <v/>
      </c>
      <c r="AD179" s="14" t="str">
        <f t="shared" ca="1" si="43"/>
        <v/>
      </c>
      <c r="AE179" s="17" t="str">
        <f t="shared" ca="1" si="44"/>
        <v/>
      </c>
      <c r="AF179" s="18" t="str">
        <f t="shared" ca="1" si="45"/>
        <v/>
      </c>
      <c r="AG179" s="12"/>
      <c r="AH179" s="19"/>
    </row>
    <row r="180" spans="1:34" s="10" customFormat="1" ht="15" customHeight="1" x14ac:dyDescent="0.2">
      <c r="A180" s="10">
        <f t="shared" si="33"/>
        <v>175</v>
      </c>
      <c r="B180" s="173" t="str">
        <f t="shared" ca="1" si="38"/>
        <v/>
      </c>
      <c r="C180" s="173"/>
      <c r="D180" s="173"/>
      <c r="E180" s="173"/>
      <c r="F180" s="173"/>
      <c r="G180" s="173"/>
      <c r="H180" s="177" t="str">
        <f t="shared" ca="1" si="39"/>
        <v/>
      </c>
      <c r="I180" s="177"/>
      <c r="J180" s="177"/>
      <c r="K180" s="177"/>
      <c r="L180" s="177"/>
      <c r="M180" s="177"/>
      <c r="N180" s="177"/>
      <c r="O180" s="177"/>
      <c r="P180" s="13">
        <f t="shared" si="34"/>
        <v>0</v>
      </c>
      <c r="Q180" s="8" t="str">
        <f t="shared" si="40"/>
        <v/>
      </c>
      <c r="R180" s="22">
        <v>175</v>
      </c>
      <c r="S180" s="14" t="str">
        <f ca="1">IF(LEFT(AG180,1)="G","",IF(LEFT(P180,1)="D","",IF(H180="","",COUNTIF($T$6:T180,T180))))</f>
        <v/>
      </c>
      <c r="T180" s="14" t="str">
        <f t="shared" ca="1" si="35"/>
        <v/>
      </c>
      <c r="U180" s="15" t="str">
        <f t="shared" ca="1" si="41"/>
        <v/>
      </c>
      <c r="V180" s="14">
        <f t="shared" si="36"/>
        <v>175</v>
      </c>
      <c r="W180" s="14" t="str">
        <f t="shared" ca="1" si="42"/>
        <v/>
      </c>
      <c r="X180" s="14" t="str">
        <f>IF(Home!J180=0,"",Home!J180)</f>
        <v/>
      </c>
      <c r="Y180" s="16" t="str">
        <f t="shared" ca="1" si="47"/>
        <v/>
      </c>
      <c r="Z180" s="16" t="str">
        <f t="shared" ca="1" si="47"/>
        <v/>
      </c>
      <c r="AA180" s="16" t="str">
        <f t="shared" ca="1" si="47"/>
        <v/>
      </c>
      <c r="AB180" s="16" t="str">
        <f t="shared" ca="1" si="47"/>
        <v/>
      </c>
      <c r="AC180" s="16" t="str">
        <f t="shared" ca="1" si="37"/>
        <v/>
      </c>
      <c r="AD180" s="14" t="str">
        <f t="shared" ca="1" si="43"/>
        <v/>
      </c>
      <c r="AE180" s="17" t="str">
        <f t="shared" ca="1" si="44"/>
        <v/>
      </c>
      <c r="AF180" s="18" t="str">
        <f t="shared" ca="1" si="45"/>
        <v/>
      </c>
      <c r="AG180" s="12"/>
      <c r="AH180" s="19"/>
    </row>
    <row r="181" spans="1:34" s="10" customFormat="1" ht="15" customHeight="1" x14ac:dyDescent="0.2">
      <c r="A181" s="10">
        <f t="shared" si="33"/>
        <v>176</v>
      </c>
      <c r="B181" s="173" t="str">
        <f t="shared" ca="1" si="38"/>
        <v/>
      </c>
      <c r="C181" s="173"/>
      <c r="D181" s="173"/>
      <c r="E181" s="173"/>
      <c r="F181" s="173"/>
      <c r="G181" s="173"/>
      <c r="H181" s="177" t="str">
        <f t="shared" ca="1" si="39"/>
        <v/>
      </c>
      <c r="I181" s="177"/>
      <c r="J181" s="177"/>
      <c r="K181" s="177"/>
      <c r="L181" s="177"/>
      <c r="M181" s="177"/>
      <c r="N181" s="177"/>
      <c r="O181" s="177"/>
      <c r="P181" s="13">
        <f t="shared" si="34"/>
        <v>0</v>
      </c>
      <c r="Q181" s="8" t="str">
        <f t="shared" si="40"/>
        <v/>
      </c>
      <c r="R181" s="22">
        <v>176</v>
      </c>
      <c r="S181" s="14" t="str">
        <f ca="1">IF(LEFT(AG181,1)="G","",IF(LEFT(P181,1)="D","",IF(H181="","",COUNTIF($T$6:T181,T181))))</f>
        <v/>
      </c>
      <c r="T181" s="14" t="str">
        <f t="shared" ca="1" si="35"/>
        <v/>
      </c>
      <c r="U181" s="15" t="str">
        <f t="shared" ca="1" si="41"/>
        <v/>
      </c>
      <c r="V181" s="14">
        <f t="shared" si="36"/>
        <v>176</v>
      </c>
      <c r="W181" s="14" t="str">
        <f t="shared" ca="1" si="42"/>
        <v/>
      </c>
      <c r="X181" s="14" t="str">
        <f>IF(Home!J181=0,"",Home!J181)</f>
        <v/>
      </c>
      <c r="Y181" s="16" t="str">
        <f t="shared" ca="1" si="47"/>
        <v/>
      </c>
      <c r="Z181" s="16" t="str">
        <f t="shared" ca="1" si="47"/>
        <v/>
      </c>
      <c r="AA181" s="16" t="str">
        <f t="shared" ca="1" si="47"/>
        <v/>
      </c>
      <c r="AB181" s="16" t="str">
        <f t="shared" ca="1" si="47"/>
        <v/>
      </c>
      <c r="AC181" s="16" t="str">
        <f t="shared" ca="1" si="37"/>
        <v/>
      </c>
      <c r="AD181" s="14" t="str">
        <f t="shared" ca="1" si="43"/>
        <v/>
      </c>
      <c r="AE181" s="17" t="str">
        <f t="shared" ca="1" si="44"/>
        <v/>
      </c>
      <c r="AF181" s="18" t="str">
        <f t="shared" ca="1" si="45"/>
        <v/>
      </c>
      <c r="AG181" s="12"/>
      <c r="AH181" s="19"/>
    </row>
    <row r="182" spans="1:34" s="10" customFormat="1" ht="15" customHeight="1" x14ac:dyDescent="0.2">
      <c r="A182" s="10">
        <f t="shared" si="33"/>
        <v>177</v>
      </c>
      <c r="B182" s="173" t="str">
        <f t="shared" ca="1" si="38"/>
        <v/>
      </c>
      <c r="C182" s="173"/>
      <c r="D182" s="173"/>
      <c r="E182" s="173"/>
      <c r="F182" s="173"/>
      <c r="G182" s="173"/>
      <c r="H182" s="177" t="str">
        <f t="shared" ca="1" si="39"/>
        <v/>
      </c>
      <c r="I182" s="177"/>
      <c r="J182" s="177"/>
      <c r="K182" s="177"/>
      <c r="L182" s="177"/>
      <c r="M182" s="177"/>
      <c r="N182" s="177"/>
      <c r="O182" s="177"/>
      <c r="P182" s="13">
        <f t="shared" si="34"/>
        <v>0</v>
      </c>
      <c r="Q182" s="8" t="str">
        <f t="shared" si="40"/>
        <v/>
      </c>
      <c r="R182" s="22">
        <v>177</v>
      </c>
      <c r="S182" s="14" t="str">
        <f ca="1">IF(LEFT(AG182,1)="G","",IF(LEFT(P182,1)="D","",IF(H182="","",COUNTIF($T$6:T182,T182))))</f>
        <v/>
      </c>
      <c r="T182" s="14" t="str">
        <f t="shared" ca="1" si="35"/>
        <v/>
      </c>
      <c r="U182" s="15" t="str">
        <f t="shared" ca="1" si="41"/>
        <v/>
      </c>
      <c r="V182" s="14">
        <f t="shared" si="36"/>
        <v>177</v>
      </c>
      <c r="W182" s="14" t="str">
        <f t="shared" ca="1" si="42"/>
        <v/>
      </c>
      <c r="X182" s="14" t="str">
        <f>IF(Home!J182=0,"",Home!J182)</f>
        <v/>
      </c>
      <c r="Y182" s="16" t="str">
        <f t="shared" ca="1" si="47"/>
        <v/>
      </c>
      <c r="Z182" s="16" t="str">
        <f t="shared" ca="1" si="47"/>
        <v/>
      </c>
      <c r="AA182" s="16" t="str">
        <f t="shared" ca="1" si="47"/>
        <v/>
      </c>
      <c r="AB182" s="16" t="str">
        <f t="shared" ca="1" si="47"/>
        <v/>
      </c>
      <c r="AC182" s="16" t="str">
        <f t="shared" ca="1" si="37"/>
        <v/>
      </c>
      <c r="AD182" s="14" t="str">
        <f t="shared" ca="1" si="43"/>
        <v/>
      </c>
      <c r="AE182" s="17" t="str">
        <f t="shared" ca="1" si="44"/>
        <v/>
      </c>
      <c r="AF182" s="18" t="str">
        <f t="shared" ca="1" si="45"/>
        <v/>
      </c>
      <c r="AG182" s="12"/>
      <c r="AH182" s="19"/>
    </row>
    <row r="183" spans="1:34" s="10" customFormat="1" ht="15" customHeight="1" x14ac:dyDescent="0.2">
      <c r="A183" s="10">
        <f t="shared" si="33"/>
        <v>178</v>
      </c>
      <c r="B183" s="173" t="str">
        <f t="shared" ca="1" si="38"/>
        <v/>
      </c>
      <c r="C183" s="173"/>
      <c r="D183" s="173"/>
      <c r="E183" s="173"/>
      <c r="F183" s="173"/>
      <c r="G183" s="173"/>
      <c r="H183" s="177" t="str">
        <f t="shared" ca="1" si="39"/>
        <v/>
      </c>
      <c r="I183" s="177"/>
      <c r="J183" s="177"/>
      <c r="K183" s="177"/>
      <c r="L183" s="177"/>
      <c r="M183" s="177"/>
      <c r="N183" s="177"/>
      <c r="O183" s="177"/>
      <c r="P183" s="13">
        <f t="shared" si="34"/>
        <v>0</v>
      </c>
      <c r="Q183" s="8" t="str">
        <f t="shared" si="40"/>
        <v/>
      </c>
      <c r="R183" s="22">
        <v>178</v>
      </c>
      <c r="S183" s="14" t="str">
        <f ca="1">IF(LEFT(AG183,1)="G","",IF(LEFT(P183,1)="D","",IF(H183="","",COUNTIF($T$6:T183,T183))))</f>
        <v/>
      </c>
      <c r="T183" s="14" t="str">
        <f t="shared" ca="1" si="35"/>
        <v/>
      </c>
      <c r="U183" s="15" t="str">
        <f t="shared" ca="1" si="41"/>
        <v/>
      </c>
      <c r="V183" s="14">
        <f t="shared" si="36"/>
        <v>178</v>
      </c>
      <c r="W183" s="14" t="str">
        <f t="shared" ca="1" si="42"/>
        <v/>
      </c>
      <c r="X183" s="14" t="str">
        <f>IF(Home!J183=0,"",Home!J183)</f>
        <v/>
      </c>
      <c r="Y183" s="16" t="str">
        <f t="shared" ca="1" si="47"/>
        <v/>
      </c>
      <c r="Z183" s="16" t="str">
        <f t="shared" ca="1" si="47"/>
        <v/>
      </c>
      <c r="AA183" s="16" t="str">
        <f t="shared" ca="1" si="47"/>
        <v/>
      </c>
      <c r="AB183" s="16" t="str">
        <f t="shared" ca="1" si="47"/>
        <v/>
      </c>
      <c r="AC183" s="16" t="str">
        <f t="shared" ca="1" si="37"/>
        <v/>
      </c>
      <c r="AD183" s="14" t="str">
        <f t="shared" ca="1" si="43"/>
        <v/>
      </c>
      <c r="AE183" s="17" t="str">
        <f t="shared" ca="1" si="44"/>
        <v/>
      </c>
      <c r="AF183" s="18" t="str">
        <f t="shared" ca="1" si="45"/>
        <v/>
      </c>
      <c r="AG183" s="12"/>
      <c r="AH183" s="19"/>
    </row>
    <row r="184" spans="1:34" s="10" customFormat="1" ht="15" customHeight="1" x14ac:dyDescent="0.2">
      <c r="A184" s="10">
        <f t="shared" si="33"/>
        <v>179</v>
      </c>
      <c r="B184" s="173" t="str">
        <f t="shared" ca="1" si="38"/>
        <v/>
      </c>
      <c r="C184" s="173"/>
      <c r="D184" s="173"/>
      <c r="E184" s="173"/>
      <c r="F184" s="173"/>
      <c r="G184" s="173"/>
      <c r="H184" s="177" t="str">
        <f t="shared" ca="1" si="39"/>
        <v/>
      </c>
      <c r="I184" s="177"/>
      <c r="J184" s="177"/>
      <c r="K184" s="177"/>
      <c r="L184" s="177"/>
      <c r="M184" s="177"/>
      <c r="N184" s="177"/>
      <c r="O184" s="177"/>
      <c r="P184" s="13">
        <f t="shared" si="34"/>
        <v>0</v>
      </c>
      <c r="Q184" s="8" t="str">
        <f t="shared" si="40"/>
        <v/>
      </c>
      <c r="R184" s="22">
        <v>179</v>
      </c>
      <c r="S184" s="14" t="str">
        <f ca="1">IF(LEFT(AG184,1)="G","",IF(LEFT(P184,1)="D","",IF(H184="","",COUNTIF($T$6:T184,T184))))</f>
        <v/>
      </c>
      <c r="T184" s="14" t="str">
        <f t="shared" ca="1" si="35"/>
        <v/>
      </c>
      <c r="U184" s="15" t="str">
        <f t="shared" ca="1" si="41"/>
        <v/>
      </c>
      <c r="V184" s="14">
        <f t="shared" si="36"/>
        <v>179</v>
      </c>
      <c r="W184" s="14" t="str">
        <f t="shared" ca="1" si="42"/>
        <v/>
      </c>
      <c r="X184" s="14" t="str">
        <f>IF(Home!J184=0,"",Home!J184)</f>
        <v/>
      </c>
      <c r="Y184" s="16" t="str">
        <f t="shared" ca="1" si="47"/>
        <v/>
      </c>
      <c r="Z184" s="16" t="str">
        <f t="shared" ca="1" si="47"/>
        <v/>
      </c>
      <c r="AA184" s="16" t="str">
        <f t="shared" ca="1" si="47"/>
        <v/>
      </c>
      <c r="AB184" s="16" t="str">
        <f t="shared" ca="1" si="47"/>
        <v/>
      </c>
      <c r="AC184" s="16" t="str">
        <f t="shared" ca="1" si="37"/>
        <v/>
      </c>
      <c r="AD184" s="14" t="str">
        <f t="shared" ca="1" si="43"/>
        <v/>
      </c>
      <c r="AE184" s="17" t="str">
        <f t="shared" ca="1" si="44"/>
        <v/>
      </c>
      <c r="AF184" s="18" t="str">
        <f t="shared" ca="1" si="45"/>
        <v/>
      </c>
      <c r="AG184" s="12"/>
      <c r="AH184" s="19"/>
    </row>
    <row r="185" spans="1:34" s="10" customFormat="1" ht="15" customHeight="1" x14ac:dyDescent="0.2">
      <c r="A185" s="10">
        <f t="shared" si="33"/>
        <v>180</v>
      </c>
      <c r="B185" s="173" t="str">
        <f t="shared" ca="1" si="38"/>
        <v/>
      </c>
      <c r="C185" s="173"/>
      <c r="D185" s="173"/>
      <c r="E185" s="173"/>
      <c r="F185" s="173"/>
      <c r="G185" s="173"/>
      <c r="H185" s="177" t="str">
        <f t="shared" ca="1" si="39"/>
        <v/>
      </c>
      <c r="I185" s="177"/>
      <c r="J185" s="177"/>
      <c r="K185" s="177"/>
      <c r="L185" s="177"/>
      <c r="M185" s="177"/>
      <c r="N185" s="177"/>
      <c r="O185" s="177"/>
      <c r="P185" s="13">
        <f t="shared" si="34"/>
        <v>0</v>
      </c>
      <c r="Q185" s="8" t="str">
        <f t="shared" si="40"/>
        <v/>
      </c>
      <c r="R185" s="22">
        <v>180</v>
      </c>
      <c r="S185" s="14" t="str">
        <f ca="1">IF(LEFT(AG185,1)="G","",IF(LEFT(P185,1)="D","",IF(H185="","",COUNTIF($T$6:T185,T185))))</f>
        <v/>
      </c>
      <c r="T185" s="14" t="str">
        <f t="shared" ca="1" si="35"/>
        <v/>
      </c>
      <c r="U185" s="15" t="str">
        <f t="shared" ca="1" si="41"/>
        <v/>
      </c>
      <c r="V185" s="14">
        <f t="shared" si="36"/>
        <v>180</v>
      </c>
      <c r="W185" s="14" t="str">
        <f t="shared" ca="1" si="42"/>
        <v/>
      </c>
      <c r="X185" s="14" t="str">
        <f>IF(Home!J185=0,"",Home!J185)</f>
        <v/>
      </c>
      <c r="Y185" s="16" t="str">
        <f t="shared" ca="1" si="47"/>
        <v/>
      </c>
      <c r="Z185" s="16" t="str">
        <f t="shared" ca="1" si="47"/>
        <v/>
      </c>
      <c r="AA185" s="16" t="str">
        <f t="shared" ca="1" si="47"/>
        <v/>
      </c>
      <c r="AB185" s="16" t="str">
        <f t="shared" ca="1" si="47"/>
        <v/>
      </c>
      <c r="AC185" s="16" t="str">
        <f t="shared" ca="1" si="37"/>
        <v/>
      </c>
      <c r="AD185" s="14" t="str">
        <f t="shared" ca="1" si="43"/>
        <v/>
      </c>
      <c r="AE185" s="17" t="str">
        <f t="shared" ca="1" si="44"/>
        <v/>
      </c>
      <c r="AF185" s="18" t="str">
        <f t="shared" ca="1" si="45"/>
        <v/>
      </c>
      <c r="AG185" s="12"/>
      <c r="AH185" s="19"/>
    </row>
    <row r="186" spans="1:34" s="10" customFormat="1" ht="15" customHeight="1" x14ac:dyDescent="0.2">
      <c r="A186" s="10">
        <f t="shared" si="33"/>
        <v>181</v>
      </c>
      <c r="B186" s="173" t="str">
        <f t="shared" ca="1" si="38"/>
        <v/>
      </c>
      <c r="C186" s="173"/>
      <c r="D186" s="173"/>
      <c r="E186" s="173"/>
      <c r="F186" s="173"/>
      <c r="G186" s="173"/>
      <c r="H186" s="177" t="str">
        <f t="shared" ca="1" si="39"/>
        <v/>
      </c>
      <c r="I186" s="177"/>
      <c r="J186" s="177"/>
      <c r="K186" s="177"/>
      <c r="L186" s="177"/>
      <c r="M186" s="177"/>
      <c r="N186" s="177"/>
      <c r="O186" s="177"/>
      <c r="P186" s="13">
        <f t="shared" si="34"/>
        <v>0</v>
      </c>
      <c r="Q186" s="8" t="str">
        <f t="shared" si="40"/>
        <v/>
      </c>
      <c r="R186" s="22">
        <v>181</v>
      </c>
      <c r="S186" s="14" t="str">
        <f ca="1">IF(LEFT(AG186,1)="G","",IF(LEFT(P186,1)="D","",IF(H186="","",COUNTIF($T$6:T186,T186))))</f>
        <v/>
      </c>
      <c r="T186" s="14" t="str">
        <f t="shared" ca="1" si="35"/>
        <v/>
      </c>
      <c r="U186" s="15" t="str">
        <f t="shared" ca="1" si="41"/>
        <v/>
      </c>
      <c r="V186" s="14">
        <f t="shared" si="36"/>
        <v>181</v>
      </c>
      <c r="W186" s="14" t="str">
        <f t="shared" ca="1" si="42"/>
        <v/>
      </c>
      <c r="X186" s="14" t="str">
        <f>IF(Home!J186=0,"",Home!J186)</f>
        <v/>
      </c>
      <c r="Y186" s="16" t="str">
        <f t="shared" ref="Y186:AB205" ca="1" si="48">IFERROR(VLOOKUP(CONCATENATE($X186,Y$5),$U$6:$V$255,2,0),"")</f>
        <v/>
      </c>
      <c r="Z186" s="16" t="str">
        <f t="shared" ca="1" si="48"/>
        <v/>
      </c>
      <c r="AA186" s="16" t="str">
        <f t="shared" ca="1" si="48"/>
        <v/>
      </c>
      <c r="AB186" s="16" t="str">
        <f t="shared" ca="1" si="48"/>
        <v/>
      </c>
      <c r="AC186" s="16" t="str">
        <f t="shared" ca="1" si="37"/>
        <v/>
      </c>
      <c r="AD186" s="14" t="str">
        <f t="shared" ca="1" si="43"/>
        <v/>
      </c>
      <c r="AE186" s="17" t="str">
        <f t="shared" ca="1" si="44"/>
        <v/>
      </c>
      <c r="AF186" s="18" t="str">
        <f t="shared" ca="1" si="45"/>
        <v/>
      </c>
      <c r="AG186" s="12"/>
      <c r="AH186" s="19"/>
    </row>
    <row r="187" spans="1:34" s="10" customFormat="1" ht="15" customHeight="1" x14ac:dyDescent="0.2">
      <c r="A187" s="10">
        <f t="shared" si="33"/>
        <v>182</v>
      </c>
      <c r="B187" s="173" t="str">
        <f t="shared" ca="1" si="38"/>
        <v/>
      </c>
      <c r="C187" s="173"/>
      <c r="D187" s="173"/>
      <c r="E187" s="173"/>
      <c r="F187" s="173"/>
      <c r="G187" s="173"/>
      <c r="H187" s="177" t="str">
        <f t="shared" ca="1" si="39"/>
        <v/>
      </c>
      <c r="I187" s="177"/>
      <c r="J187" s="177"/>
      <c r="K187" s="177"/>
      <c r="L187" s="177"/>
      <c r="M187" s="177"/>
      <c r="N187" s="177"/>
      <c r="O187" s="177"/>
      <c r="P187" s="13">
        <f t="shared" si="34"/>
        <v>0</v>
      </c>
      <c r="Q187" s="8" t="str">
        <f t="shared" si="40"/>
        <v/>
      </c>
      <c r="R187" s="22">
        <v>182</v>
      </c>
      <c r="S187" s="14" t="str">
        <f ca="1">IF(LEFT(AG187,1)="G","",IF(LEFT(P187,1)="D","",IF(H187="","",COUNTIF($T$6:T187,T187))))</f>
        <v/>
      </c>
      <c r="T187" s="14" t="str">
        <f t="shared" ca="1" si="35"/>
        <v/>
      </c>
      <c r="U187" s="15" t="str">
        <f t="shared" ca="1" si="41"/>
        <v/>
      </c>
      <c r="V187" s="14">
        <f t="shared" si="36"/>
        <v>182</v>
      </c>
      <c r="W187" s="14" t="str">
        <f t="shared" ca="1" si="42"/>
        <v/>
      </c>
      <c r="X187" s="14" t="str">
        <f>IF(Home!J187=0,"",Home!J187)</f>
        <v/>
      </c>
      <c r="Y187" s="16" t="str">
        <f t="shared" ca="1" si="48"/>
        <v/>
      </c>
      <c r="Z187" s="16" t="str">
        <f t="shared" ca="1" si="48"/>
        <v/>
      </c>
      <c r="AA187" s="16" t="str">
        <f t="shared" ca="1" si="48"/>
        <v/>
      </c>
      <c r="AB187" s="16" t="str">
        <f t="shared" ca="1" si="48"/>
        <v/>
      </c>
      <c r="AC187" s="16" t="str">
        <f t="shared" ca="1" si="37"/>
        <v/>
      </c>
      <c r="AD187" s="14" t="str">
        <f t="shared" ca="1" si="43"/>
        <v/>
      </c>
      <c r="AE187" s="17" t="str">
        <f t="shared" ca="1" si="44"/>
        <v/>
      </c>
      <c r="AF187" s="18" t="str">
        <f t="shared" ca="1" si="45"/>
        <v/>
      </c>
      <c r="AG187" s="12"/>
      <c r="AH187" s="19"/>
    </row>
    <row r="188" spans="1:34" s="10" customFormat="1" ht="15" customHeight="1" x14ac:dyDescent="0.2">
      <c r="A188" s="10">
        <f t="shared" si="33"/>
        <v>183</v>
      </c>
      <c r="B188" s="173" t="str">
        <f t="shared" ca="1" si="38"/>
        <v/>
      </c>
      <c r="C188" s="173"/>
      <c r="D188" s="173"/>
      <c r="E188" s="173"/>
      <c r="F188" s="173"/>
      <c r="G188" s="173"/>
      <c r="H188" s="177" t="str">
        <f t="shared" ca="1" si="39"/>
        <v/>
      </c>
      <c r="I188" s="177"/>
      <c r="J188" s="177"/>
      <c r="K188" s="177"/>
      <c r="L188" s="177"/>
      <c r="M188" s="177"/>
      <c r="N188" s="177"/>
      <c r="O188" s="177"/>
      <c r="P188" s="13">
        <f t="shared" si="34"/>
        <v>0</v>
      </c>
      <c r="Q188" s="8" t="str">
        <f t="shared" si="40"/>
        <v/>
      </c>
      <c r="R188" s="22">
        <v>183</v>
      </c>
      <c r="S188" s="14" t="str">
        <f ca="1">IF(LEFT(AG188,1)="G","",IF(LEFT(P188,1)="D","",IF(H188="","",COUNTIF($T$6:T188,T188))))</f>
        <v/>
      </c>
      <c r="T188" s="14" t="str">
        <f t="shared" ca="1" si="35"/>
        <v/>
      </c>
      <c r="U188" s="15" t="str">
        <f t="shared" ca="1" si="41"/>
        <v/>
      </c>
      <c r="V188" s="14">
        <f t="shared" si="36"/>
        <v>183</v>
      </c>
      <c r="W188" s="14" t="str">
        <f t="shared" ca="1" si="42"/>
        <v/>
      </c>
      <c r="X188" s="14" t="str">
        <f>IF(Home!J188=0,"",Home!J188)</f>
        <v/>
      </c>
      <c r="Y188" s="16" t="str">
        <f t="shared" ca="1" si="48"/>
        <v/>
      </c>
      <c r="Z188" s="16" t="str">
        <f t="shared" ca="1" si="48"/>
        <v/>
      </c>
      <c r="AA188" s="16" t="str">
        <f t="shared" ca="1" si="48"/>
        <v/>
      </c>
      <c r="AB188" s="16" t="str">
        <f t="shared" ca="1" si="48"/>
        <v/>
      </c>
      <c r="AC188" s="16" t="str">
        <f t="shared" ca="1" si="37"/>
        <v/>
      </c>
      <c r="AD188" s="14" t="str">
        <f t="shared" ca="1" si="43"/>
        <v/>
      </c>
      <c r="AE188" s="17" t="str">
        <f t="shared" ca="1" si="44"/>
        <v/>
      </c>
      <c r="AF188" s="18" t="str">
        <f t="shared" ca="1" si="45"/>
        <v/>
      </c>
      <c r="AG188" s="12"/>
      <c r="AH188" s="19"/>
    </row>
    <row r="189" spans="1:34" s="10" customFormat="1" ht="15" customHeight="1" x14ac:dyDescent="0.2">
      <c r="A189" s="10">
        <f t="shared" si="33"/>
        <v>184</v>
      </c>
      <c r="B189" s="173" t="str">
        <f t="shared" ca="1" si="38"/>
        <v/>
      </c>
      <c r="C189" s="173"/>
      <c r="D189" s="173"/>
      <c r="E189" s="173"/>
      <c r="F189" s="173"/>
      <c r="G189" s="173"/>
      <c r="H189" s="177" t="str">
        <f t="shared" ca="1" si="39"/>
        <v/>
      </c>
      <c r="I189" s="177"/>
      <c r="J189" s="177"/>
      <c r="K189" s="177"/>
      <c r="L189" s="177"/>
      <c r="M189" s="177"/>
      <c r="N189" s="177"/>
      <c r="O189" s="177"/>
      <c r="P189" s="13">
        <f t="shared" si="34"/>
        <v>0</v>
      </c>
      <c r="Q189" s="8" t="str">
        <f t="shared" si="40"/>
        <v/>
      </c>
      <c r="R189" s="22">
        <v>184</v>
      </c>
      <c r="S189" s="14" t="str">
        <f ca="1">IF(LEFT(AG189,1)="G","",IF(LEFT(P189,1)="D","",IF(H189="","",COUNTIF($T$6:T189,T189))))</f>
        <v/>
      </c>
      <c r="T189" s="14" t="str">
        <f t="shared" ca="1" si="35"/>
        <v/>
      </c>
      <c r="U189" s="15" t="str">
        <f t="shared" ca="1" si="41"/>
        <v/>
      </c>
      <c r="V189" s="14">
        <f t="shared" si="36"/>
        <v>184</v>
      </c>
      <c r="W189" s="14" t="str">
        <f t="shared" ca="1" si="42"/>
        <v/>
      </c>
      <c r="X189" s="14" t="str">
        <f>IF(Home!J189=0,"",Home!J189)</f>
        <v/>
      </c>
      <c r="Y189" s="16" t="str">
        <f t="shared" ca="1" si="48"/>
        <v/>
      </c>
      <c r="Z189" s="16" t="str">
        <f t="shared" ca="1" si="48"/>
        <v/>
      </c>
      <c r="AA189" s="16" t="str">
        <f t="shared" ca="1" si="48"/>
        <v/>
      </c>
      <c r="AB189" s="16" t="str">
        <f t="shared" ca="1" si="48"/>
        <v/>
      </c>
      <c r="AC189" s="16" t="str">
        <f t="shared" ca="1" si="37"/>
        <v/>
      </c>
      <c r="AD189" s="14" t="str">
        <f t="shared" ca="1" si="43"/>
        <v/>
      </c>
      <c r="AE189" s="17" t="str">
        <f t="shared" ca="1" si="44"/>
        <v/>
      </c>
      <c r="AF189" s="18" t="str">
        <f t="shared" ca="1" si="45"/>
        <v/>
      </c>
      <c r="AG189" s="12"/>
      <c r="AH189" s="19"/>
    </row>
    <row r="190" spans="1:34" s="10" customFormat="1" ht="15" customHeight="1" x14ac:dyDescent="0.2">
      <c r="A190" s="10">
        <f t="shared" si="33"/>
        <v>185</v>
      </c>
      <c r="B190" s="173" t="str">
        <f t="shared" ca="1" si="38"/>
        <v/>
      </c>
      <c r="C190" s="173"/>
      <c r="D190" s="173"/>
      <c r="E190" s="173"/>
      <c r="F190" s="173"/>
      <c r="G190" s="173"/>
      <c r="H190" s="177" t="str">
        <f t="shared" ca="1" si="39"/>
        <v/>
      </c>
      <c r="I190" s="177"/>
      <c r="J190" s="177"/>
      <c r="K190" s="177"/>
      <c r="L190" s="177"/>
      <c r="M190" s="177"/>
      <c r="N190" s="177"/>
      <c r="O190" s="177"/>
      <c r="P190" s="13">
        <f t="shared" si="34"/>
        <v>0</v>
      </c>
      <c r="Q190" s="8" t="str">
        <f t="shared" si="40"/>
        <v/>
      </c>
      <c r="R190" s="22">
        <v>185</v>
      </c>
      <c r="S190" s="14" t="str">
        <f ca="1">IF(LEFT(AG190,1)="G","",IF(LEFT(P190,1)="D","",IF(H190="","",COUNTIF($T$6:T190,T190))))</f>
        <v/>
      </c>
      <c r="T190" s="14" t="str">
        <f t="shared" ca="1" si="35"/>
        <v/>
      </c>
      <c r="U190" s="15" t="str">
        <f t="shared" ca="1" si="41"/>
        <v/>
      </c>
      <c r="V190" s="14">
        <f t="shared" si="36"/>
        <v>185</v>
      </c>
      <c r="W190" s="14" t="str">
        <f t="shared" ca="1" si="42"/>
        <v/>
      </c>
      <c r="X190" s="14" t="str">
        <f>IF(Home!J190=0,"",Home!J190)</f>
        <v/>
      </c>
      <c r="Y190" s="16" t="str">
        <f t="shared" ca="1" si="48"/>
        <v/>
      </c>
      <c r="Z190" s="16" t="str">
        <f t="shared" ca="1" si="48"/>
        <v/>
      </c>
      <c r="AA190" s="16" t="str">
        <f t="shared" ca="1" si="48"/>
        <v/>
      </c>
      <c r="AB190" s="16" t="str">
        <f t="shared" ca="1" si="48"/>
        <v/>
      </c>
      <c r="AC190" s="16" t="str">
        <f t="shared" ca="1" si="37"/>
        <v/>
      </c>
      <c r="AD190" s="14" t="str">
        <f t="shared" ca="1" si="43"/>
        <v/>
      </c>
      <c r="AE190" s="17" t="str">
        <f t="shared" ca="1" si="44"/>
        <v/>
      </c>
      <c r="AF190" s="18" t="str">
        <f t="shared" ca="1" si="45"/>
        <v/>
      </c>
      <c r="AG190" s="12"/>
      <c r="AH190" s="19"/>
    </row>
    <row r="191" spans="1:34" s="10" customFormat="1" ht="15" customHeight="1" x14ac:dyDescent="0.2">
      <c r="A191" s="10">
        <f t="shared" si="33"/>
        <v>186</v>
      </c>
      <c r="B191" s="173" t="str">
        <f t="shared" ca="1" si="38"/>
        <v/>
      </c>
      <c r="C191" s="173"/>
      <c r="D191" s="173"/>
      <c r="E191" s="173"/>
      <c r="F191" s="173"/>
      <c r="G191" s="173"/>
      <c r="H191" s="177" t="str">
        <f t="shared" ca="1" si="39"/>
        <v/>
      </c>
      <c r="I191" s="177"/>
      <c r="J191" s="177"/>
      <c r="K191" s="177"/>
      <c r="L191" s="177"/>
      <c r="M191" s="177"/>
      <c r="N191" s="177"/>
      <c r="O191" s="177"/>
      <c r="P191" s="13">
        <f t="shared" si="34"/>
        <v>0</v>
      </c>
      <c r="Q191" s="8" t="str">
        <f t="shared" si="40"/>
        <v/>
      </c>
      <c r="R191" s="22">
        <v>186</v>
      </c>
      <c r="S191" s="14" t="str">
        <f ca="1">IF(LEFT(AG191,1)="G","",IF(LEFT(P191,1)="D","",IF(H191="","",COUNTIF($T$6:T191,T191))))</f>
        <v/>
      </c>
      <c r="T191" s="14" t="str">
        <f t="shared" ca="1" si="35"/>
        <v/>
      </c>
      <c r="U191" s="15" t="str">
        <f t="shared" ca="1" si="41"/>
        <v/>
      </c>
      <c r="V191" s="14">
        <f t="shared" si="36"/>
        <v>186</v>
      </c>
      <c r="W191" s="14" t="str">
        <f t="shared" ca="1" si="42"/>
        <v/>
      </c>
      <c r="X191" s="14" t="str">
        <f>IF(Home!J191=0,"",Home!J191)</f>
        <v/>
      </c>
      <c r="Y191" s="16" t="str">
        <f t="shared" ca="1" si="48"/>
        <v/>
      </c>
      <c r="Z191" s="16" t="str">
        <f t="shared" ca="1" si="48"/>
        <v/>
      </c>
      <c r="AA191" s="16" t="str">
        <f t="shared" ca="1" si="48"/>
        <v/>
      </c>
      <c r="AB191" s="16" t="str">
        <f t="shared" ca="1" si="48"/>
        <v/>
      </c>
      <c r="AC191" s="16" t="str">
        <f t="shared" ca="1" si="37"/>
        <v/>
      </c>
      <c r="AD191" s="14" t="str">
        <f t="shared" ca="1" si="43"/>
        <v/>
      </c>
      <c r="AE191" s="17" t="str">
        <f t="shared" ca="1" si="44"/>
        <v/>
      </c>
      <c r="AF191" s="18" t="str">
        <f t="shared" ca="1" si="45"/>
        <v/>
      </c>
      <c r="AG191" s="12"/>
      <c r="AH191" s="19"/>
    </row>
    <row r="192" spans="1:34" s="10" customFormat="1" ht="15" customHeight="1" x14ac:dyDescent="0.2">
      <c r="A192" s="10">
        <f t="shared" si="33"/>
        <v>187</v>
      </c>
      <c r="B192" s="173" t="str">
        <f t="shared" ca="1" si="38"/>
        <v/>
      </c>
      <c r="C192" s="173"/>
      <c r="D192" s="173"/>
      <c r="E192" s="173"/>
      <c r="F192" s="173"/>
      <c r="G192" s="173"/>
      <c r="H192" s="177" t="str">
        <f t="shared" ca="1" si="39"/>
        <v/>
      </c>
      <c r="I192" s="177"/>
      <c r="J192" s="177"/>
      <c r="K192" s="177"/>
      <c r="L192" s="177"/>
      <c r="M192" s="177"/>
      <c r="N192" s="177"/>
      <c r="O192" s="177"/>
      <c r="P192" s="13">
        <f t="shared" si="34"/>
        <v>0</v>
      </c>
      <c r="Q192" s="8" t="str">
        <f t="shared" si="40"/>
        <v/>
      </c>
      <c r="R192" s="22">
        <v>187</v>
      </c>
      <c r="S192" s="14" t="str">
        <f ca="1">IF(LEFT(AG192,1)="G","",IF(LEFT(P192,1)="D","",IF(H192="","",COUNTIF($T$6:T192,T192))))</f>
        <v/>
      </c>
      <c r="T192" s="14" t="str">
        <f t="shared" ca="1" si="35"/>
        <v/>
      </c>
      <c r="U192" s="15" t="str">
        <f t="shared" ca="1" si="41"/>
        <v/>
      </c>
      <c r="V192" s="14">
        <f t="shared" si="36"/>
        <v>187</v>
      </c>
      <c r="W192" s="14" t="str">
        <f t="shared" ca="1" si="42"/>
        <v/>
      </c>
      <c r="X192" s="14" t="str">
        <f>IF(Home!J192=0,"",Home!J192)</f>
        <v/>
      </c>
      <c r="Y192" s="16" t="str">
        <f t="shared" ca="1" si="48"/>
        <v/>
      </c>
      <c r="Z192" s="16" t="str">
        <f t="shared" ca="1" si="48"/>
        <v/>
      </c>
      <c r="AA192" s="16" t="str">
        <f t="shared" ca="1" si="48"/>
        <v/>
      </c>
      <c r="AB192" s="16" t="str">
        <f t="shared" ca="1" si="48"/>
        <v/>
      </c>
      <c r="AC192" s="16" t="str">
        <f t="shared" ca="1" si="37"/>
        <v/>
      </c>
      <c r="AD192" s="14" t="str">
        <f t="shared" ca="1" si="43"/>
        <v/>
      </c>
      <c r="AE192" s="17" t="str">
        <f t="shared" ca="1" si="44"/>
        <v/>
      </c>
      <c r="AF192" s="18" t="str">
        <f t="shared" ca="1" si="45"/>
        <v/>
      </c>
      <c r="AG192" s="12"/>
      <c r="AH192" s="19"/>
    </row>
    <row r="193" spans="1:34" s="10" customFormat="1" ht="15" customHeight="1" x14ac:dyDescent="0.2">
      <c r="A193" s="10">
        <f t="shared" si="33"/>
        <v>188</v>
      </c>
      <c r="B193" s="173" t="str">
        <f t="shared" ca="1" si="38"/>
        <v/>
      </c>
      <c r="C193" s="173"/>
      <c r="D193" s="173"/>
      <c r="E193" s="173"/>
      <c r="F193" s="173"/>
      <c r="G193" s="173"/>
      <c r="H193" s="177" t="str">
        <f t="shared" ca="1" si="39"/>
        <v/>
      </c>
      <c r="I193" s="177"/>
      <c r="J193" s="177"/>
      <c r="K193" s="177"/>
      <c r="L193" s="177"/>
      <c r="M193" s="177"/>
      <c r="N193" s="177"/>
      <c r="O193" s="177"/>
      <c r="P193" s="13">
        <f t="shared" si="34"/>
        <v>0</v>
      </c>
      <c r="Q193" s="8" t="str">
        <f t="shared" si="40"/>
        <v/>
      </c>
      <c r="R193" s="22">
        <v>188</v>
      </c>
      <c r="S193" s="14" t="str">
        <f ca="1">IF(LEFT(AG193,1)="G","",IF(LEFT(P193,1)="D","",IF(H193="","",COUNTIF($T$6:T193,T193))))</f>
        <v/>
      </c>
      <c r="T193" s="14" t="str">
        <f t="shared" ca="1" si="35"/>
        <v/>
      </c>
      <c r="U193" s="15" t="str">
        <f t="shared" ca="1" si="41"/>
        <v/>
      </c>
      <c r="V193" s="14">
        <f t="shared" si="36"/>
        <v>188</v>
      </c>
      <c r="W193" s="14" t="str">
        <f t="shared" ca="1" si="42"/>
        <v/>
      </c>
      <c r="X193" s="14" t="str">
        <f>IF(Home!J193=0,"",Home!J193)</f>
        <v/>
      </c>
      <c r="Y193" s="16" t="str">
        <f t="shared" ca="1" si="48"/>
        <v/>
      </c>
      <c r="Z193" s="16" t="str">
        <f t="shared" ca="1" si="48"/>
        <v/>
      </c>
      <c r="AA193" s="16" t="str">
        <f t="shared" ca="1" si="48"/>
        <v/>
      </c>
      <c r="AB193" s="16" t="str">
        <f t="shared" ca="1" si="48"/>
        <v/>
      </c>
      <c r="AC193" s="16" t="str">
        <f t="shared" ca="1" si="37"/>
        <v/>
      </c>
      <c r="AD193" s="14" t="str">
        <f t="shared" ca="1" si="43"/>
        <v/>
      </c>
      <c r="AE193" s="17" t="str">
        <f t="shared" ca="1" si="44"/>
        <v/>
      </c>
      <c r="AF193" s="18" t="str">
        <f t="shared" ca="1" si="45"/>
        <v/>
      </c>
      <c r="AG193" s="12"/>
      <c r="AH193" s="19"/>
    </row>
    <row r="194" spans="1:34" s="10" customFormat="1" ht="15" customHeight="1" x14ac:dyDescent="0.2">
      <c r="A194" s="10">
        <f t="shared" si="33"/>
        <v>189</v>
      </c>
      <c r="B194" s="173" t="str">
        <f t="shared" ca="1" si="38"/>
        <v/>
      </c>
      <c r="C194" s="173"/>
      <c r="D194" s="173"/>
      <c r="E194" s="173"/>
      <c r="F194" s="173"/>
      <c r="G194" s="173"/>
      <c r="H194" s="177" t="str">
        <f t="shared" ca="1" si="39"/>
        <v/>
      </c>
      <c r="I194" s="177"/>
      <c r="J194" s="177"/>
      <c r="K194" s="177"/>
      <c r="L194" s="177"/>
      <c r="M194" s="177"/>
      <c r="N194" s="177"/>
      <c r="O194" s="177"/>
      <c r="P194" s="13">
        <f t="shared" si="34"/>
        <v>0</v>
      </c>
      <c r="Q194" s="8" t="str">
        <f t="shared" si="40"/>
        <v/>
      </c>
      <c r="R194" s="22">
        <v>189</v>
      </c>
      <c r="S194" s="14" t="str">
        <f ca="1">IF(LEFT(AG194,1)="G","",IF(LEFT(P194,1)="D","",IF(H194="","",COUNTIF($T$6:T194,T194))))</f>
        <v/>
      </c>
      <c r="T194" s="14" t="str">
        <f t="shared" ca="1" si="35"/>
        <v/>
      </c>
      <c r="U194" s="15" t="str">
        <f t="shared" ca="1" si="41"/>
        <v/>
      </c>
      <c r="V194" s="14">
        <f t="shared" si="36"/>
        <v>189</v>
      </c>
      <c r="W194" s="14" t="str">
        <f t="shared" ca="1" si="42"/>
        <v/>
      </c>
      <c r="X194" s="14" t="str">
        <f>IF(Home!J194=0,"",Home!J194)</f>
        <v/>
      </c>
      <c r="Y194" s="16" t="str">
        <f t="shared" ca="1" si="48"/>
        <v/>
      </c>
      <c r="Z194" s="16" t="str">
        <f t="shared" ca="1" si="48"/>
        <v/>
      </c>
      <c r="AA194" s="16" t="str">
        <f t="shared" ca="1" si="48"/>
        <v/>
      </c>
      <c r="AB194" s="16" t="str">
        <f t="shared" ca="1" si="48"/>
        <v/>
      </c>
      <c r="AC194" s="16" t="str">
        <f t="shared" ca="1" si="37"/>
        <v/>
      </c>
      <c r="AD194" s="14" t="str">
        <f t="shared" ca="1" si="43"/>
        <v/>
      </c>
      <c r="AE194" s="17" t="str">
        <f t="shared" ca="1" si="44"/>
        <v/>
      </c>
      <c r="AF194" s="18" t="str">
        <f t="shared" ca="1" si="45"/>
        <v/>
      </c>
      <c r="AG194" s="12"/>
      <c r="AH194" s="19"/>
    </row>
    <row r="195" spans="1:34" s="10" customFormat="1" ht="15" customHeight="1" x14ac:dyDescent="0.2">
      <c r="A195" s="10">
        <f t="shared" si="33"/>
        <v>190</v>
      </c>
      <c r="B195" s="173" t="str">
        <f t="shared" ca="1" si="38"/>
        <v/>
      </c>
      <c r="C195" s="173"/>
      <c r="D195" s="173"/>
      <c r="E195" s="173"/>
      <c r="F195" s="173"/>
      <c r="G195" s="173"/>
      <c r="H195" s="177" t="str">
        <f t="shared" ca="1" si="39"/>
        <v/>
      </c>
      <c r="I195" s="177"/>
      <c r="J195" s="177"/>
      <c r="K195" s="177"/>
      <c r="L195" s="177"/>
      <c r="M195" s="177"/>
      <c r="N195" s="177"/>
      <c r="O195" s="177"/>
      <c r="P195" s="13">
        <f t="shared" si="34"/>
        <v>0</v>
      </c>
      <c r="Q195" s="8" t="str">
        <f t="shared" si="40"/>
        <v/>
      </c>
      <c r="R195" s="22">
        <v>190</v>
      </c>
      <c r="S195" s="14" t="str">
        <f ca="1">IF(LEFT(AG195,1)="G","",IF(LEFT(P195,1)="D","",IF(H195="","",COUNTIF($T$6:T195,T195))))</f>
        <v/>
      </c>
      <c r="T195" s="14" t="str">
        <f t="shared" ca="1" si="35"/>
        <v/>
      </c>
      <c r="U195" s="15" t="str">
        <f t="shared" ca="1" si="41"/>
        <v/>
      </c>
      <c r="V195" s="14">
        <f t="shared" si="36"/>
        <v>190</v>
      </c>
      <c r="W195" s="14" t="str">
        <f t="shared" ca="1" si="42"/>
        <v/>
      </c>
      <c r="X195" s="14" t="str">
        <f>IF(Home!J195=0,"",Home!J195)</f>
        <v/>
      </c>
      <c r="Y195" s="16" t="str">
        <f t="shared" ca="1" si="48"/>
        <v/>
      </c>
      <c r="Z195" s="16" t="str">
        <f t="shared" ca="1" si="48"/>
        <v/>
      </c>
      <c r="AA195" s="16" t="str">
        <f t="shared" ca="1" si="48"/>
        <v/>
      </c>
      <c r="AB195" s="16" t="str">
        <f t="shared" ca="1" si="48"/>
        <v/>
      </c>
      <c r="AC195" s="16" t="str">
        <f t="shared" ca="1" si="37"/>
        <v/>
      </c>
      <c r="AD195" s="14" t="str">
        <f t="shared" ca="1" si="43"/>
        <v/>
      </c>
      <c r="AE195" s="17" t="str">
        <f t="shared" ca="1" si="44"/>
        <v/>
      </c>
      <c r="AF195" s="18" t="str">
        <f t="shared" ca="1" si="45"/>
        <v/>
      </c>
      <c r="AG195" s="12"/>
      <c r="AH195" s="19"/>
    </row>
    <row r="196" spans="1:34" s="10" customFormat="1" ht="15" customHeight="1" x14ac:dyDescent="0.2">
      <c r="A196" s="10">
        <f t="shared" si="33"/>
        <v>191</v>
      </c>
      <c r="B196" s="173" t="str">
        <f t="shared" ca="1" si="38"/>
        <v/>
      </c>
      <c r="C196" s="173"/>
      <c r="D196" s="173"/>
      <c r="E196" s="173"/>
      <c r="F196" s="173"/>
      <c r="G196" s="173"/>
      <c r="H196" s="177" t="str">
        <f t="shared" ca="1" si="39"/>
        <v/>
      </c>
      <c r="I196" s="177"/>
      <c r="J196" s="177"/>
      <c r="K196" s="177"/>
      <c r="L196" s="177"/>
      <c r="M196" s="177"/>
      <c r="N196" s="177"/>
      <c r="O196" s="177"/>
      <c r="P196" s="13">
        <f t="shared" si="34"/>
        <v>0</v>
      </c>
      <c r="Q196" s="8" t="str">
        <f t="shared" si="40"/>
        <v/>
      </c>
      <c r="R196" s="22">
        <v>191</v>
      </c>
      <c r="S196" s="14" t="str">
        <f ca="1">IF(LEFT(AG196,1)="G","",IF(LEFT(P196,1)="D","",IF(H196="","",COUNTIF($T$6:T196,T196))))</f>
        <v/>
      </c>
      <c r="T196" s="14" t="str">
        <f t="shared" ca="1" si="35"/>
        <v/>
      </c>
      <c r="U196" s="15" t="str">
        <f t="shared" ca="1" si="41"/>
        <v/>
      </c>
      <c r="V196" s="14">
        <f t="shared" si="36"/>
        <v>191</v>
      </c>
      <c r="W196" s="14" t="str">
        <f t="shared" ca="1" si="42"/>
        <v/>
      </c>
      <c r="X196" s="14" t="str">
        <f>IF(Home!J196=0,"",Home!J196)</f>
        <v/>
      </c>
      <c r="Y196" s="16" t="str">
        <f t="shared" ca="1" si="48"/>
        <v/>
      </c>
      <c r="Z196" s="16" t="str">
        <f t="shared" ca="1" si="48"/>
        <v/>
      </c>
      <c r="AA196" s="16" t="str">
        <f t="shared" ca="1" si="48"/>
        <v/>
      </c>
      <c r="AB196" s="16" t="str">
        <f t="shared" ca="1" si="48"/>
        <v/>
      </c>
      <c r="AC196" s="16" t="str">
        <f t="shared" ca="1" si="37"/>
        <v/>
      </c>
      <c r="AD196" s="14" t="str">
        <f t="shared" ca="1" si="43"/>
        <v/>
      </c>
      <c r="AE196" s="17" t="str">
        <f t="shared" ca="1" si="44"/>
        <v/>
      </c>
      <c r="AF196" s="18" t="str">
        <f t="shared" ca="1" si="45"/>
        <v/>
      </c>
      <c r="AG196" s="12"/>
      <c r="AH196" s="19"/>
    </row>
    <row r="197" spans="1:34" s="10" customFormat="1" ht="15" customHeight="1" x14ac:dyDescent="0.2">
      <c r="A197" s="10">
        <f t="shared" si="33"/>
        <v>192</v>
      </c>
      <c r="B197" s="173" t="str">
        <f t="shared" ca="1" si="38"/>
        <v/>
      </c>
      <c r="C197" s="173"/>
      <c r="D197" s="173"/>
      <c r="E197" s="173"/>
      <c r="F197" s="173"/>
      <c r="G197" s="173"/>
      <c r="H197" s="177" t="str">
        <f t="shared" ca="1" si="39"/>
        <v/>
      </c>
      <c r="I197" s="177"/>
      <c r="J197" s="177"/>
      <c r="K197" s="177"/>
      <c r="L197" s="177"/>
      <c r="M197" s="177"/>
      <c r="N197" s="177"/>
      <c r="O197" s="177"/>
      <c r="P197" s="13">
        <f t="shared" si="34"/>
        <v>0</v>
      </c>
      <c r="Q197" s="8" t="str">
        <f t="shared" si="40"/>
        <v/>
      </c>
      <c r="R197" s="22">
        <v>192</v>
      </c>
      <c r="S197" s="14" t="str">
        <f ca="1">IF(LEFT(AG197,1)="G","",IF(LEFT(P197,1)="D","",IF(H197="","",COUNTIF($T$6:T197,T197))))</f>
        <v/>
      </c>
      <c r="T197" s="14" t="str">
        <f t="shared" ca="1" si="35"/>
        <v/>
      </c>
      <c r="U197" s="15" t="str">
        <f t="shared" ca="1" si="41"/>
        <v/>
      </c>
      <c r="V197" s="14">
        <f t="shared" si="36"/>
        <v>192</v>
      </c>
      <c r="W197" s="14" t="str">
        <f t="shared" ca="1" si="42"/>
        <v/>
      </c>
      <c r="X197" s="14" t="str">
        <f>IF(Home!J197=0,"",Home!J197)</f>
        <v/>
      </c>
      <c r="Y197" s="16" t="str">
        <f t="shared" ca="1" si="48"/>
        <v/>
      </c>
      <c r="Z197" s="16" t="str">
        <f t="shared" ca="1" si="48"/>
        <v/>
      </c>
      <c r="AA197" s="16" t="str">
        <f t="shared" ca="1" si="48"/>
        <v/>
      </c>
      <c r="AB197" s="16" t="str">
        <f t="shared" ca="1" si="48"/>
        <v/>
      </c>
      <c r="AC197" s="16" t="str">
        <f t="shared" ca="1" si="37"/>
        <v/>
      </c>
      <c r="AD197" s="14" t="str">
        <f t="shared" ca="1" si="43"/>
        <v/>
      </c>
      <c r="AE197" s="17" t="str">
        <f t="shared" ca="1" si="44"/>
        <v/>
      </c>
      <c r="AF197" s="18" t="str">
        <f t="shared" ca="1" si="45"/>
        <v/>
      </c>
      <c r="AG197" s="12"/>
      <c r="AH197" s="19"/>
    </row>
    <row r="198" spans="1:34" s="10" customFormat="1" ht="15" customHeight="1" x14ac:dyDescent="0.2">
      <c r="A198" s="10">
        <f t="shared" ref="A198:A255" si="49">IF(LEFT(P198,1)="D","",R198)</f>
        <v>193</v>
      </c>
      <c r="B198" s="173" t="str">
        <f t="shared" ca="1" si="38"/>
        <v/>
      </c>
      <c r="C198" s="173"/>
      <c r="D198" s="173"/>
      <c r="E198" s="173"/>
      <c r="F198" s="173"/>
      <c r="G198" s="173"/>
      <c r="H198" s="177" t="str">
        <f t="shared" ca="1" si="39"/>
        <v/>
      </c>
      <c r="I198" s="177"/>
      <c r="J198" s="177"/>
      <c r="K198" s="177"/>
      <c r="L198" s="177"/>
      <c r="M198" s="177"/>
      <c r="N198" s="177"/>
      <c r="O198" s="177"/>
      <c r="P198" s="13">
        <f t="shared" ref="P198:P255" si="50">IF(AH198="",0,IF(LEFT(AH198,1)="D",AH198,(INT(AH198)*60+(AH198-INT(AH198))*100)/86400))</f>
        <v>0</v>
      </c>
      <c r="Q198" s="8" t="str">
        <f t="shared" si="40"/>
        <v/>
      </c>
      <c r="R198" s="22">
        <v>193</v>
      </c>
      <c r="S198" s="14" t="str">
        <f ca="1">IF(LEFT(AG198,1)="G","",IF(LEFT(P198,1)="D","",IF(H198="","",COUNTIF($T$6:T198,T198))))</f>
        <v/>
      </c>
      <c r="T198" s="14" t="str">
        <f t="shared" ref="T198:T255" ca="1" si="51">IF(LEFT(AG198,1)="G","",IF(LEFT(P198,1)="D","",H198))</f>
        <v/>
      </c>
      <c r="U198" s="15" t="str">
        <f t="shared" ca="1" si="41"/>
        <v/>
      </c>
      <c r="V198" s="14">
        <f t="shared" ref="V198:V255" si="52">A198</f>
        <v>193</v>
      </c>
      <c r="W198" s="14" t="str">
        <f t="shared" ca="1" si="42"/>
        <v/>
      </c>
      <c r="X198" s="14" t="str">
        <f>IF(Home!J198=0,"",Home!J198)</f>
        <v/>
      </c>
      <c r="Y198" s="16" t="str">
        <f t="shared" ca="1" si="48"/>
        <v/>
      </c>
      <c r="Z198" s="16" t="str">
        <f t="shared" ca="1" si="48"/>
        <v/>
      </c>
      <c r="AA198" s="16" t="str">
        <f t="shared" ca="1" si="48"/>
        <v/>
      </c>
      <c r="AB198" s="16" t="str">
        <f t="shared" ca="1" si="48"/>
        <v/>
      </c>
      <c r="AC198" s="16" t="str">
        <f t="shared" ref="AC198:AC255" ca="1" si="53">IF(AB198="","",SUM(Y198:AB198))</f>
        <v/>
      </c>
      <c r="AD198" s="14" t="str">
        <f t="shared" ca="1" si="43"/>
        <v/>
      </c>
      <c r="AE198" s="17" t="str">
        <f t="shared" ca="1" si="44"/>
        <v/>
      </c>
      <c r="AF198" s="18" t="str">
        <f t="shared" ca="1" si="45"/>
        <v/>
      </c>
      <c r="AG198" s="12"/>
      <c r="AH198" s="19"/>
    </row>
    <row r="199" spans="1:34" s="10" customFormat="1" ht="15" customHeight="1" x14ac:dyDescent="0.2">
      <c r="A199" s="10">
        <f t="shared" si="49"/>
        <v>194</v>
      </c>
      <c r="B199" s="173" t="str">
        <f t="shared" ref="B199:B255" ca="1" si="54">IFERROR(VLOOKUP(AG199,INDIRECT($U$1),2,0),"")</f>
        <v/>
      </c>
      <c r="C199" s="173"/>
      <c r="D199" s="173"/>
      <c r="E199" s="173"/>
      <c r="F199" s="173"/>
      <c r="G199" s="173"/>
      <c r="H199" s="177" t="str">
        <f t="shared" ref="H199:H255" ca="1" si="55">IFERROR(VLOOKUP(AG199,INDIRECT($U$1),3,0),"")</f>
        <v/>
      </c>
      <c r="I199" s="177"/>
      <c r="J199" s="177"/>
      <c r="K199" s="177"/>
      <c r="L199" s="177"/>
      <c r="M199" s="177"/>
      <c r="N199" s="177"/>
      <c r="O199" s="177"/>
      <c r="P199" s="13">
        <f t="shared" si="50"/>
        <v>0</v>
      </c>
      <c r="Q199" s="8" t="str">
        <f t="shared" ref="Q199:Q255" si="56">IF(AG199="","",1)</f>
        <v/>
      </c>
      <c r="R199" s="22">
        <v>194</v>
      </c>
      <c r="S199" s="14" t="str">
        <f ca="1">IF(LEFT(AG199,1)="G","",IF(LEFT(P199,1)="D","",IF(H199="","",COUNTIF($T$6:T199,T199))))</f>
        <v/>
      </c>
      <c r="T199" s="14" t="str">
        <f t="shared" ca="1" si="51"/>
        <v/>
      </c>
      <c r="U199" s="15" t="str">
        <f t="shared" ref="U199:U254" ca="1" si="57">CONCATENATE(T199,S199)</f>
        <v/>
      </c>
      <c r="V199" s="14">
        <f t="shared" si="52"/>
        <v>194</v>
      </c>
      <c r="W199" s="14" t="str">
        <f t="shared" ref="W199:W255" ca="1" si="58">IF($AF199="","",RANK($AF199,$AF$6:$AF$255,1))</f>
        <v/>
      </c>
      <c r="X199" s="14" t="str">
        <f>IF(Home!J199=0,"",Home!J199)</f>
        <v/>
      </c>
      <c r="Y199" s="16" t="str">
        <f t="shared" ca="1" si="48"/>
        <v/>
      </c>
      <c r="Z199" s="16" t="str">
        <f t="shared" ca="1" si="48"/>
        <v/>
      </c>
      <c r="AA199" s="16" t="str">
        <f t="shared" ca="1" si="48"/>
        <v/>
      </c>
      <c r="AB199" s="16" t="str">
        <f t="shared" ca="1" si="48"/>
        <v/>
      </c>
      <c r="AC199" s="16" t="str">
        <f t="shared" ca="1" si="53"/>
        <v/>
      </c>
      <c r="AD199" s="14" t="str">
        <f t="shared" ref="AD199:AD255" ca="1" si="59">IF($AC199="","",RANK($AC199,$AC$6:$AC$255,1))</f>
        <v/>
      </c>
      <c r="AE199" s="17" t="str">
        <f t="shared" ref="AE199:AE255" ca="1" si="60">IF($Y199="","",RANK($Y199,$Y$6:$Y$255,1)/100)</f>
        <v/>
      </c>
      <c r="AF199" s="18" t="str">
        <f t="shared" ref="AF199:AF255" ca="1" si="61">IF(AD199="","",AD199+AE199)</f>
        <v/>
      </c>
      <c r="AG199" s="12"/>
      <c r="AH199" s="19"/>
    </row>
    <row r="200" spans="1:34" s="10" customFormat="1" ht="15" customHeight="1" x14ac:dyDescent="0.2">
      <c r="A200" s="10">
        <f t="shared" si="49"/>
        <v>195</v>
      </c>
      <c r="B200" s="173" t="str">
        <f t="shared" ca="1" si="54"/>
        <v/>
      </c>
      <c r="C200" s="173"/>
      <c r="D200" s="173"/>
      <c r="E200" s="173"/>
      <c r="F200" s="173"/>
      <c r="G200" s="173"/>
      <c r="H200" s="177" t="str">
        <f t="shared" ca="1" si="55"/>
        <v/>
      </c>
      <c r="I200" s="177"/>
      <c r="J200" s="177"/>
      <c r="K200" s="177"/>
      <c r="L200" s="177"/>
      <c r="M200" s="177"/>
      <c r="N200" s="177"/>
      <c r="O200" s="177"/>
      <c r="P200" s="13">
        <f t="shared" si="50"/>
        <v>0</v>
      </c>
      <c r="Q200" s="8" t="str">
        <f t="shared" si="56"/>
        <v/>
      </c>
      <c r="R200" s="22">
        <v>195</v>
      </c>
      <c r="S200" s="14" t="str">
        <f ca="1">IF(LEFT(AG200,1)="G","",IF(LEFT(P200,1)="D","",IF(H200="","",COUNTIF($T$6:T200,T200))))</f>
        <v/>
      </c>
      <c r="T200" s="14" t="str">
        <f t="shared" ca="1" si="51"/>
        <v/>
      </c>
      <c r="U200" s="15" t="str">
        <f t="shared" ca="1" si="57"/>
        <v/>
      </c>
      <c r="V200" s="14">
        <f t="shared" si="52"/>
        <v>195</v>
      </c>
      <c r="W200" s="14" t="str">
        <f t="shared" ca="1" si="58"/>
        <v/>
      </c>
      <c r="X200" s="14" t="str">
        <f>IF(Home!J200=0,"",Home!J200)</f>
        <v/>
      </c>
      <c r="Y200" s="16" t="str">
        <f t="shared" ca="1" si="48"/>
        <v/>
      </c>
      <c r="Z200" s="16" t="str">
        <f t="shared" ca="1" si="48"/>
        <v/>
      </c>
      <c r="AA200" s="16" t="str">
        <f t="shared" ca="1" si="48"/>
        <v/>
      </c>
      <c r="AB200" s="16" t="str">
        <f t="shared" ca="1" si="48"/>
        <v/>
      </c>
      <c r="AC200" s="16" t="str">
        <f t="shared" ca="1" si="53"/>
        <v/>
      </c>
      <c r="AD200" s="14" t="str">
        <f t="shared" ca="1" si="59"/>
        <v/>
      </c>
      <c r="AE200" s="17" t="str">
        <f t="shared" ca="1" si="60"/>
        <v/>
      </c>
      <c r="AF200" s="18" t="str">
        <f t="shared" ca="1" si="61"/>
        <v/>
      </c>
      <c r="AG200" s="12"/>
      <c r="AH200" s="19"/>
    </row>
    <row r="201" spans="1:34" s="10" customFormat="1" ht="15" customHeight="1" x14ac:dyDescent="0.2">
      <c r="A201" s="10">
        <f t="shared" si="49"/>
        <v>196</v>
      </c>
      <c r="B201" s="173" t="str">
        <f t="shared" ca="1" si="54"/>
        <v/>
      </c>
      <c r="C201" s="173"/>
      <c r="D201" s="173"/>
      <c r="E201" s="173"/>
      <c r="F201" s="173"/>
      <c r="G201" s="173"/>
      <c r="H201" s="177" t="str">
        <f t="shared" ca="1" si="55"/>
        <v/>
      </c>
      <c r="I201" s="177"/>
      <c r="J201" s="177"/>
      <c r="K201" s="177"/>
      <c r="L201" s="177"/>
      <c r="M201" s="177"/>
      <c r="N201" s="177"/>
      <c r="O201" s="177"/>
      <c r="P201" s="13">
        <f t="shared" si="50"/>
        <v>0</v>
      </c>
      <c r="Q201" s="8" t="str">
        <f t="shared" si="56"/>
        <v/>
      </c>
      <c r="R201" s="22">
        <v>196</v>
      </c>
      <c r="S201" s="14" t="str">
        <f ca="1">IF(LEFT(AG201,1)="G","",IF(LEFT(P201,1)="D","",IF(H201="","",COUNTIF($T$6:T201,T201))))</f>
        <v/>
      </c>
      <c r="T201" s="14" t="str">
        <f t="shared" ca="1" si="51"/>
        <v/>
      </c>
      <c r="U201" s="15" t="str">
        <f t="shared" ca="1" si="57"/>
        <v/>
      </c>
      <c r="V201" s="14">
        <f t="shared" si="52"/>
        <v>196</v>
      </c>
      <c r="W201" s="14" t="str">
        <f t="shared" ca="1" si="58"/>
        <v/>
      </c>
      <c r="X201" s="14" t="str">
        <f>IF(Home!J201=0,"",Home!J201)</f>
        <v/>
      </c>
      <c r="Y201" s="16" t="str">
        <f t="shared" ca="1" si="48"/>
        <v/>
      </c>
      <c r="Z201" s="16" t="str">
        <f t="shared" ca="1" si="48"/>
        <v/>
      </c>
      <c r="AA201" s="16" t="str">
        <f t="shared" ca="1" si="48"/>
        <v/>
      </c>
      <c r="AB201" s="16" t="str">
        <f t="shared" ca="1" si="48"/>
        <v/>
      </c>
      <c r="AC201" s="16" t="str">
        <f t="shared" ca="1" si="53"/>
        <v/>
      </c>
      <c r="AD201" s="14" t="str">
        <f t="shared" ca="1" si="59"/>
        <v/>
      </c>
      <c r="AE201" s="17" t="str">
        <f t="shared" ca="1" si="60"/>
        <v/>
      </c>
      <c r="AF201" s="18" t="str">
        <f t="shared" ca="1" si="61"/>
        <v/>
      </c>
      <c r="AG201" s="12"/>
      <c r="AH201" s="19"/>
    </row>
    <row r="202" spans="1:34" s="10" customFormat="1" ht="15" customHeight="1" x14ac:dyDescent="0.2">
      <c r="A202" s="10">
        <f t="shared" si="49"/>
        <v>197</v>
      </c>
      <c r="B202" s="173" t="str">
        <f t="shared" ca="1" si="54"/>
        <v/>
      </c>
      <c r="C202" s="173"/>
      <c r="D202" s="173"/>
      <c r="E202" s="173"/>
      <c r="F202" s="173"/>
      <c r="G202" s="173"/>
      <c r="H202" s="177" t="str">
        <f t="shared" ca="1" si="55"/>
        <v/>
      </c>
      <c r="I202" s="177"/>
      <c r="J202" s="177"/>
      <c r="K202" s="177"/>
      <c r="L202" s="177"/>
      <c r="M202" s="177"/>
      <c r="N202" s="177"/>
      <c r="O202" s="177"/>
      <c r="P202" s="13">
        <f t="shared" si="50"/>
        <v>0</v>
      </c>
      <c r="Q202" s="8" t="str">
        <f t="shared" si="56"/>
        <v/>
      </c>
      <c r="R202" s="22">
        <v>197</v>
      </c>
      <c r="S202" s="14" t="str">
        <f ca="1">IF(LEFT(AG202,1)="G","",IF(LEFT(P202,1)="D","",IF(H202="","",COUNTIF($T$6:T202,T202))))</f>
        <v/>
      </c>
      <c r="T202" s="14" t="str">
        <f t="shared" ca="1" si="51"/>
        <v/>
      </c>
      <c r="U202" s="15" t="str">
        <f t="shared" ca="1" si="57"/>
        <v/>
      </c>
      <c r="V202" s="14">
        <f t="shared" si="52"/>
        <v>197</v>
      </c>
      <c r="W202" s="14" t="str">
        <f t="shared" ca="1" si="58"/>
        <v/>
      </c>
      <c r="X202" s="14" t="str">
        <f>IF(Home!J202=0,"",Home!J202)</f>
        <v/>
      </c>
      <c r="Y202" s="16" t="str">
        <f t="shared" ca="1" si="48"/>
        <v/>
      </c>
      <c r="Z202" s="16" t="str">
        <f t="shared" ca="1" si="48"/>
        <v/>
      </c>
      <c r="AA202" s="16" t="str">
        <f t="shared" ca="1" si="48"/>
        <v/>
      </c>
      <c r="AB202" s="16" t="str">
        <f t="shared" ca="1" si="48"/>
        <v/>
      </c>
      <c r="AC202" s="16" t="str">
        <f t="shared" ca="1" si="53"/>
        <v/>
      </c>
      <c r="AD202" s="14" t="str">
        <f t="shared" ca="1" si="59"/>
        <v/>
      </c>
      <c r="AE202" s="17" t="str">
        <f t="shared" ca="1" si="60"/>
        <v/>
      </c>
      <c r="AF202" s="18" t="str">
        <f t="shared" ca="1" si="61"/>
        <v/>
      </c>
      <c r="AG202" s="12"/>
      <c r="AH202" s="19"/>
    </row>
    <row r="203" spans="1:34" s="10" customFormat="1" ht="15" customHeight="1" x14ac:dyDescent="0.2">
      <c r="A203" s="10">
        <f t="shared" si="49"/>
        <v>198</v>
      </c>
      <c r="B203" s="173" t="str">
        <f t="shared" ca="1" si="54"/>
        <v/>
      </c>
      <c r="C203" s="173"/>
      <c r="D203" s="173"/>
      <c r="E203" s="173"/>
      <c r="F203" s="173"/>
      <c r="G203" s="173"/>
      <c r="H203" s="177" t="str">
        <f t="shared" ca="1" si="55"/>
        <v/>
      </c>
      <c r="I203" s="177"/>
      <c r="J203" s="177"/>
      <c r="K203" s="177"/>
      <c r="L203" s="177"/>
      <c r="M203" s="177"/>
      <c r="N203" s="177"/>
      <c r="O203" s="177"/>
      <c r="P203" s="13">
        <f t="shared" si="50"/>
        <v>0</v>
      </c>
      <c r="Q203" s="8" t="str">
        <f t="shared" si="56"/>
        <v/>
      </c>
      <c r="R203" s="22">
        <v>198</v>
      </c>
      <c r="S203" s="14" t="str">
        <f ca="1">IF(LEFT(AG203,1)="G","",IF(LEFT(P203,1)="D","",IF(H203="","",COUNTIF($T$6:T203,T203))))</f>
        <v/>
      </c>
      <c r="T203" s="14" t="str">
        <f t="shared" ca="1" si="51"/>
        <v/>
      </c>
      <c r="U203" s="15" t="str">
        <f t="shared" ca="1" si="57"/>
        <v/>
      </c>
      <c r="V203" s="14">
        <f t="shared" si="52"/>
        <v>198</v>
      </c>
      <c r="W203" s="14" t="str">
        <f t="shared" ca="1" si="58"/>
        <v/>
      </c>
      <c r="X203" s="14" t="str">
        <f>IF(Home!J203=0,"",Home!J203)</f>
        <v/>
      </c>
      <c r="Y203" s="16" t="str">
        <f t="shared" ca="1" si="48"/>
        <v/>
      </c>
      <c r="Z203" s="16" t="str">
        <f t="shared" ca="1" si="48"/>
        <v/>
      </c>
      <c r="AA203" s="16" t="str">
        <f t="shared" ca="1" si="48"/>
        <v/>
      </c>
      <c r="AB203" s="16" t="str">
        <f t="shared" ca="1" si="48"/>
        <v/>
      </c>
      <c r="AC203" s="16" t="str">
        <f t="shared" ca="1" si="53"/>
        <v/>
      </c>
      <c r="AD203" s="14" t="str">
        <f t="shared" ca="1" si="59"/>
        <v/>
      </c>
      <c r="AE203" s="17" t="str">
        <f t="shared" ca="1" si="60"/>
        <v/>
      </c>
      <c r="AF203" s="18" t="str">
        <f t="shared" ca="1" si="61"/>
        <v/>
      </c>
      <c r="AG203" s="12"/>
      <c r="AH203" s="19"/>
    </row>
    <row r="204" spans="1:34" s="10" customFormat="1" ht="15" customHeight="1" x14ac:dyDescent="0.2">
      <c r="A204" s="10">
        <f t="shared" si="49"/>
        <v>199</v>
      </c>
      <c r="B204" s="173" t="str">
        <f t="shared" ca="1" si="54"/>
        <v/>
      </c>
      <c r="C204" s="173"/>
      <c r="D204" s="173"/>
      <c r="E204" s="173"/>
      <c r="F204" s="173"/>
      <c r="G204" s="173"/>
      <c r="H204" s="177" t="str">
        <f t="shared" ca="1" si="55"/>
        <v/>
      </c>
      <c r="I204" s="177"/>
      <c r="J204" s="177"/>
      <c r="K204" s="177"/>
      <c r="L204" s="177"/>
      <c r="M204" s="177"/>
      <c r="N204" s="177"/>
      <c r="O204" s="177"/>
      <c r="P204" s="13">
        <f t="shared" si="50"/>
        <v>0</v>
      </c>
      <c r="Q204" s="8" t="str">
        <f t="shared" si="56"/>
        <v/>
      </c>
      <c r="R204" s="22">
        <v>199</v>
      </c>
      <c r="S204" s="14" t="str">
        <f ca="1">IF(LEFT(AG204,1)="G","",IF(LEFT(P204,1)="D","",IF(H204="","",COUNTIF($T$6:T204,T204))))</f>
        <v/>
      </c>
      <c r="T204" s="14" t="str">
        <f t="shared" ca="1" si="51"/>
        <v/>
      </c>
      <c r="U204" s="15" t="str">
        <f t="shared" ca="1" si="57"/>
        <v/>
      </c>
      <c r="V204" s="14">
        <f t="shared" si="52"/>
        <v>199</v>
      </c>
      <c r="W204" s="14" t="str">
        <f t="shared" ca="1" si="58"/>
        <v/>
      </c>
      <c r="X204" s="14" t="str">
        <f>IF(Home!J204=0,"",Home!J204)</f>
        <v/>
      </c>
      <c r="Y204" s="16" t="str">
        <f t="shared" ca="1" si="48"/>
        <v/>
      </c>
      <c r="Z204" s="16" t="str">
        <f t="shared" ca="1" si="48"/>
        <v/>
      </c>
      <c r="AA204" s="16" t="str">
        <f t="shared" ca="1" si="48"/>
        <v/>
      </c>
      <c r="AB204" s="16" t="str">
        <f t="shared" ca="1" si="48"/>
        <v/>
      </c>
      <c r="AC204" s="16" t="str">
        <f t="shared" ca="1" si="53"/>
        <v/>
      </c>
      <c r="AD204" s="14" t="str">
        <f t="shared" ca="1" si="59"/>
        <v/>
      </c>
      <c r="AE204" s="17" t="str">
        <f t="shared" ca="1" si="60"/>
        <v/>
      </c>
      <c r="AF204" s="18" t="str">
        <f t="shared" ca="1" si="61"/>
        <v/>
      </c>
      <c r="AG204" s="12"/>
      <c r="AH204" s="19"/>
    </row>
    <row r="205" spans="1:34" s="10" customFormat="1" ht="15" customHeight="1" x14ac:dyDescent="0.2">
      <c r="A205" s="10">
        <f t="shared" si="49"/>
        <v>200</v>
      </c>
      <c r="B205" s="173" t="str">
        <f t="shared" ca="1" si="54"/>
        <v/>
      </c>
      <c r="C205" s="173"/>
      <c r="D205" s="173"/>
      <c r="E205" s="173"/>
      <c r="F205" s="173"/>
      <c r="G205" s="173"/>
      <c r="H205" s="177" t="str">
        <f t="shared" ca="1" si="55"/>
        <v/>
      </c>
      <c r="I205" s="177"/>
      <c r="J205" s="177"/>
      <c r="K205" s="177"/>
      <c r="L205" s="177"/>
      <c r="M205" s="177"/>
      <c r="N205" s="177"/>
      <c r="O205" s="177"/>
      <c r="P205" s="13">
        <f t="shared" si="50"/>
        <v>0</v>
      </c>
      <c r="Q205" s="8" t="str">
        <f t="shared" si="56"/>
        <v/>
      </c>
      <c r="R205" s="22">
        <v>200</v>
      </c>
      <c r="S205" s="14" t="str">
        <f ca="1">IF(LEFT(AG205,1)="G","",IF(LEFT(P205,1)="D","",IF(H205="","",COUNTIF($T$6:T205,T205))))</f>
        <v/>
      </c>
      <c r="T205" s="14" t="str">
        <f t="shared" ca="1" si="51"/>
        <v/>
      </c>
      <c r="U205" s="15" t="str">
        <f t="shared" ca="1" si="57"/>
        <v/>
      </c>
      <c r="V205" s="14">
        <f t="shared" si="52"/>
        <v>200</v>
      </c>
      <c r="W205" s="14" t="str">
        <f t="shared" ca="1" si="58"/>
        <v/>
      </c>
      <c r="X205" s="14" t="str">
        <f>IF(Home!J205=0,"",Home!J205)</f>
        <v/>
      </c>
      <c r="Y205" s="16" t="str">
        <f t="shared" ca="1" si="48"/>
        <v/>
      </c>
      <c r="Z205" s="16" t="str">
        <f t="shared" ca="1" si="48"/>
        <v/>
      </c>
      <c r="AA205" s="16" t="str">
        <f t="shared" ca="1" si="48"/>
        <v/>
      </c>
      <c r="AB205" s="16" t="str">
        <f t="shared" ca="1" si="48"/>
        <v/>
      </c>
      <c r="AC205" s="16" t="str">
        <f t="shared" ca="1" si="53"/>
        <v/>
      </c>
      <c r="AD205" s="14" t="str">
        <f t="shared" ca="1" si="59"/>
        <v/>
      </c>
      <c r="AE205" s="17" t="str">
        <f t="shared" ca="1" si="60"/>
        <v/>
      </c>
      <c r="AF205" s="18" t="str">
        <f t="shared" ca="1" si="61"/>
        <v/>
      </c>
      <c r="AG205" s="12"/>
      <c r="AH205" s="19"/>
    </row>
    <row r="206" spans="1:34" s="10" customFormat="1" ht="15" customHeight="1" x14ac:dyDescent="0.2">
      <c r="A206" s="10">
        <f t="shared" si="49"/>
        <v>201</v>
      </c>
      <c r="B206" s="173" t="str">
        <f t="shared" ca="1" si="54"/>
        <v/>
      </c>
      <c r="C206" s="173"/>
      <c r="D206" s="173"/>
      <c r="E206" s="173"/>
      <c r="F206" s="173"/>
      <c r="G206" s="173"/>
      <c r="H206" s="177" t="str">
        <f t="shared" ca="1" si="55"/>
        <v/>
      </c>
      <c r="I206" s="177"/>
      <c r="J206" s="177"/>
      <c r="K206" s="177"/>
      <c r="L206" s="177"/>
      <c r="M206" s="177"/>
      <c r="N206" s="177"/>
      <c r="O206" s="177"/>
      <c r="P206" s="13">
        <f t="shared" si="50"/>
        <v>0</v>
      </c>
      <c r="Q206" s="8" t="str">
        <f t="shared" si="56"/>
        <v/>
      </c>
      <c r="R206" s="22">
        <v>201</v>
      </c>
      <c r="S206" s="14" t="str">
        <f ca="1">IF(LEFT(AG206,1)="G","",IF(LEFT(P206,1)="D","",IF(H206="","",COUNTIF($T$6:T206,T206))))</f>
        <v/>
      </c>
      <c r="T206" s="14" t="str">
        <f t="shared" ca="1" si="51"/>
        <v/>
      </c>
      <c r="U206" s="15" t="str">
        <f t="shared" ca="1" si="57"/>
        <v/>
      </c>
      <c r="V206" s="14">
        <f t="shared" si="52"/>
        <v>201</v>
      </c>
      <c r="W206" s="14" t="str">
        <f t="shared" ca="1" si="58"/>
        <v/>
      </c>
      <c r="X206" s="14" t="str">
        <f>IF(Home!J206=0,"",Home!J206)</f>
        <v/>
      </c>
      <c r="Y206" s="16" t="str">
        <f t="shared" ref="Y206:AB225" ca="1" si="62">IFERROR(VLOOKUP(CONCATENATE($X206,Y$5),$U$6:$V$255,2,0),"")</f>
        <v/>
      </c>
      <c r="Z206" s="16" t="str">
        <f t="shared" ca="1" si="62"/>
        <v/>
      </c>
      <c r="AA206" s="16" t="str">
        <f t="shared" ca="1" si="62"/>
        <v/>
      </c>
      <c r="AB206" s="16" t="str">
        <f t="shared" ca="1" si="62"/>
        <v/>
      </c>
      <c r="AC206" s="16" t="str">
        <f t="shared" ca="1" si="53"/>
        <v/>
      </c>
      <c r="AD206" s="14" t="str">
        <f t="shared" ca="1" si="59"/>
        <v/>
      </c>
      <c r="AE206" s="17" t="str">
        <f t="shared" ca="1" si="60"/>
        <v/>
      </c>
      <c r="AF206" s="18" t="str">
        <f t="shared" ca="1" si="61"/>
        <v/>
      </c>
      <c r="AG206" s="12"/>
      <c r="AH206" s="19"/>
    </row>
    <row r="207" spans="1:34" s="10" customFormat="1" ht="15" customHeight="1" x14ac:dyDescent="0.2">
      <c r="A207" s="10">
        <f t="shared" si="49"/>
        <v>202</v>
      </c>
      <c r="B207" s="173" t="str">
        <f t="shared" ca="1" si="54"/>
        <v/>
      </c>
      <c r="C207" s="173"/>
      <c r="D207" s="173"/>
      <c r="E207" s="173"/>
      <c r="F207" s="173"/>
      <c r="G207" s="173"/>
      <c r="H207" s="177" t="str">
        <f t="shared" ca="1" si="55"/>
        <v/>
      </c>
      <c r="I207" s="177"/>
      <c r="J207" s="177"/>
      <c r="K207" s="177"/>
      <c r="L207" s="177"/>
      <c r="M207" s="177"/>
      <c r="N207" s="177"/>
      <c r="O207" s="177"/>
      <c r="P207" s="13">
        <f t="shared" si="50"/>
        <v>0</v>
      </c>
      <c r="Q207" s="8" t="str">
        <f t="shared" si="56"/>
        <v/>
      </c>
      <c r="R207" s="22">
        <v>202</v>
      </c>
      <c r="S207" s="14" t="str">
        <f ca="1">IF(LEFT(AG207,1)="G","",IF(LEFT(P207,1)="D","",IF(H207="","",COUNTIF($T$6:T207,T207))))</f>
        <v/>
      </c>
      <c r="T207" s="14" t="str">
        <f t="shared" ca="1" si="51"/>
        <v/>
      </c>
      <c r="U207" s="15" t="str">
        <f t="shared" ca="1" si="57"/>
        <v/>
      </c>
      <c r="V207" s="14">
        <f t="shared" si="52"/>
        <v>202</v>
      </c>
      <c r="W207" s="14" t="str">
        <f t="shared" ca="1" si="58"/>
        <v/>
      </c>
      <c r="X207" s="14" t="str">
        <f>IF(Home!J207=0,"",Home!J207)</f>
        <v/>
      </c>
      <c r="Y207" s="16" t="str">
        <f t="shared" ca="1" si="62"/>
        <v/>
      </c>
      <c r="Z207" s="16" t="str">
        <f t="shared" ca="1" si="62"/>
        <v/>
      </c>
      <c r="AA207" s="16" t="str">
        <f t="shared" ca="1" si="62"/>
        <v/>
      </c>
      <c r="AB207" s="16" t="str">
        <f t="shared" ca="1" si="62"/>
        <v/>
      </c>
      <c r="AC207" s="16" t="str">
        <f t="shared" ca="1" si="53"/>
        <v/>
      </c>
      <c r="AD207" s="14" t="str">
        <f t="shared" ca="1" si="59"/>
        <v/>
      </c>
      <c r="AE207" s="17" t="str">
        <f t="shared" ca="1" si="60"/>
        <v/>
      </c>
      <c r="AF207" s="18" t="str">
        <f t="shared" ca="1" si="61"/>
        <v/>
      </c>
      <c r="AG207" s="12"/>
      <c r="AH207" s="19"/>
    </row>
    <row r="208" spans="1:34" s="10" customFormat="1" ht="15" customHeight="1" x14ac:dyDescent="0.2">
      <c r="A208" s="10">
        <f t="shared" si="49"/>
        <v>203</v>
      </c>
      <c r="B208" s="173" t="str">
        <f t="shared" ca="1" si="54"/>
        <v/>
      </c>
      <c r="C208" s="173"/>
      <c r="D208" s="173"/>
      <c r="E208" s="173"/>
      <c r="F208" s="173"/>
      <c r="G208" s="173"/>
      <c r="H208" s="177" t="str">
        <f t="shared" ca="1" si="55"/>
        <v/>
      </c>
      <c r="I208" s="177"/>
      <c r="J208" s="177"/>
      <c r="K208" s="177"/>
      <c r="L208" s="177"/>
      <c r="M208" s="177"/>
      <c r="N208" s="177"/>
      <c r="O208" s="177"/>
      <c r="P208" s="13">
        <f t="shared" si="50"/>
        <v>0</v>
      </c>
      <c r="Q208" s="8" t="str">
        <f t="shared" si="56"/>
        <v/>
      </c>
      <c r="R208" s="22">
        <v>203</v>
      </c>
      <c r="S208" s="14" t="str">
        <f ca="1">IF(LEFT(AG208,1)="G","",IF(LEFT(P208,1)="D","",IF(H208="","",COUNTIF($T$6:T208,T208))))</f>
        <v/>
      </c>
      <c r="T208" s="14" t="str">
        <f t="shared" ca="1" si="51"/>
        <v/>
      </c>
      <c r="U208" s="15" t="str">
        <f t="shared" ca="1" si="57"/>
        <v/>
      </c>
      <c r="V208" s="14">
        <f t="shared" si="52"/>
        <v>203</v>
      </c>
      <c r="W208" s="14" t="str">
        <f t="shared" ca="1" si="58"/>
        <v/>
      </c>
      <c r="X208" s="14" t="str">
        <f>IF(Home!J208=0,"",Home!J208)</f>
        <v/>
      </c>
      <c r="Y208" s="16" t="str">
        <f t="shared" ca="1" si="62"/>
        <v/>
      </c>
      <c r="Z208" s="16" t="str">
        <f t="shared" ca="1" si="62"/>
        <v/>
      </c>
      <c r="AA208" s="16" t="str">
        <f t="shared" ca="1" si="62"/>
        <v/>
      </c>
      <c r="AB208" s="16" t="str">
        <f t="shared" ca="1" si="62"/>
        <v/>
      </c>
      <c r="AC208" s="16" t="str">
        <f t="shared" ca="1" si="53"/>
        <v/>
      </c>
      <c r="AD208" s="14" t="str">
        <f t="shared" ca="1" si="59"/>
        <v/>
      </c>
      <c r="AE208" s="17" t="str">
        <f t="shared" ca="1" si="60"/>
        <v/>
      </c>
      <c r="AF208" s="18" t="str">
        <f t="shared" ca="1" si="61"/>
        <v/>
      </c>
      <c r="AG208" s="12"/>
      <c r="AH208" s="19"/>
    </row>
    <row r="209" spans="1:34" s="10" customFormat="1" ht="15" customHeight="1" x14ac:dyDescent="0.2">
      <c r="A209" s="10">
        <f t="shared" si="49"/>
        <v>204</v>
      </c>
      <c r="B209" s="173" t="str">
        <f t="shared" ca="1" si="54"/>
        <v/>
      </c>
      <c r="C209" s="173"/>
      <c r="D209" s="173"/>
      <c r="E209" s="173"/>
      <c r="F209" s="173"/>
      <c r="G209" s="173"/>
      <c r="H209" s="177" t="str">
        <f t="shared" ca="1" si="55"/>
        <v/>
      </c>
      <c r="I209" s="177"/>
      <c r="J209" s="177"/>
      <c r="K209" s="177"/>
      <c r="L209" s="177"/>
      <c r="M209" s="177"/>
      <c r="N209" s="177"/>
      <c r="O209" s="177"/>
      <c r="P209" s="13">
        <f t="shared" si="50"/>
        <v>0</v>
      </c>
      <c r="Q209" s="8" t="str">
        <f t="shared" si="56"/>
        <v/>
      </c>
      <c r="R209" s="22">
        <v>204</v>
      </c>
      <c r="S209" s="14" t="str">
        <f ca="1">IF(LEFT(AG209,1)="G","",IF(LEFT(P209,1)="D","",IF(H209="","",COUNTIF($T$6:T209,T209))))</f>
        <v/>
      </c>
      <c r="T209" s="14" t="str">
        <f t="shared" ca="1" si="51"/>
        <v/>
      </c>
      <c r="U209" s="15" t="str">
        <f t="shared" ca="1" si="57"/>
        <v/>
      </c>
      <c r="V209" s="14">
        <f t="shared" si="52"/>
        <v>204</v>
      </c>
      <c r="W209" s="14" t="str">
        <f t="shared" ca="1" si="58"/>
        <v/>
      </c>
      <c r="X209" s="14" t="str">
        <f>IF(Home!J209=0,"",Home!J209)</f>
        <v/>
      </c>
      <c r="Y209" s="16" t="str">
        <f t="shared" ca="1" si="62"/>
        <v/>
      </c>
      <c r="Z209" s="16" t="str">
        <f t="shared" ca="1" si="62"/>
        <v/>
      </c>
      <c r="AA209" s="16" t="str">
        <f t="shared" ca="1" si="62"/>
        <v/>
      </c>
      <c r="AB209" s="16" t="str">
        <f t="shared" ca="1" si="62"/>
        <v/>
      </c>
      <c r="AC209" s="16" t="str">
        <f t="shared" ca="1" si="53"/>
        <v/>
      </c>
      <c r="AD209" s="14" t="str">
        <f t="shared" ca="1" si="59"/>
        <v/>
      </c>
      <c r="AE209" s="17" t="str">
        <f t="shared" ca="1" si="60"/>
        <v/>
      </c>
      <c r="AF209" s="18" t="str">
        <f t="shared" ca="1" si="61"/>
        <v/>
      </c>
      <c r="AG209" s="12"/>
      <c r="AH209" s="19"/>
    </row>
    <row r="210" spans="1:34" s="10" customFormat="1" ht="15" customHeight="1" x14ac:dyDescent="0.2">
      <c r="A210" s="10">
        <f t="shared" si="49"/>
        <v>205</v>
      </c>
      <c r="B210" s="173" t="str">
        <f t="shared" ca="1" si="54"/>
        <v/>
      </c>
      <c r="C210" s="173"/>
      <c r="D210" s="173"/>
      <c r="E210" s="173"/>
      <c r="F210" s="173"/>
      <c r="G210" s="173"/>
      <c r="H210" s="177" t="str">
        <f t="shared" ca="1" si="55"/>
        <v/>
      </c>
      <c r="I210" s="177"/>
      <c r="J210" s="177"/>
      <c r="K210" s="177"/>
      <c r="L210" s="177"/>
      <c r="M210" s="177"/>
      <c r="N210" s="177"/>
      <c r="O210" s="177"/>
      <c r="P210" s="13">
        <f t="shared" si="50"/>
        <v>0</v>
      </c>
      <c r="Q210" s="8" t="str">
        <f t="shared" si="56"/>
        <v/>
      </c>
      <c r="R210" s="22">
        <v>205</v>
      </c>
      <c r="S210" s="14" t="str">
        <f ca="1">IF(LEFT(AG210,1)="G","",IF(LEFT(P210,1)="D","",IF(H210="","",COUNTIF($T$6:T210,T210))))</f>
        <v/>
      </c>
      <c r="T210" s="14" t="str">
        <f t="shared" ca="1" si="51"/>
        <v/>
      </c>
      <c r="U210" s="15" t="str">
        <f t="shared" ca="1" si="57"/>
        <v/>
      </c>
      <c r="V210" s="14">
        <f t="shared" si="52"/>
        <v>205</v>
      </c>
      <c r="W210" s="14" t="str">
        <f t="shared" ca="1" si="58"/>
        <v/>
      </c>
      <c r="X210" s="14" t="str">
        <f>IF(Home!J210=0,"",Home!J210)</f>
        <v/>
      </c>
      <c r="Y210" s="16" t="str">
        <f t="shared" ca="1" si="62"/>
        <v/>
      </c>
      <c r="Z210" s="16" t="str">
        <f t="shared" ca="1" si="62"/>
        <v/>
      </c>
      <c r="AA210" s="16" t="str">
        <f t="shared" ca="1" si="62"/>
        <v/>
      </c>
      <c r="AB210" s="16" t="str">
        <f t="shared" ca="1" si="62"/>
        <v/>
      </c>
      <c r="AC210" s="16" t="str">
        <f t="shared" ca="1" si="53"/>
        <v/>
      </c>
      <c r="AD210" s="14" t="str">
        <f t="shared" ca="1" si="59"/>
        <v/>
      </c>
      <c r="AE210" s="17" t="str">
        <f t="shared" ca="1" si="60"/>
        <v/>
      </c>
      <c r="AF210" s="18" t="str">
        <f t="shared" ca="1" si="61"/>
        <v/>
      </c>
      <c r="AG210" s="12"/>
      <c r="AH210" s="19"/>
    </row>
    <row r="211" spans="1:34" s="10" customFormat="1" ht="15" customHeight="1" x14ac:dyDescent="0.2">
      <c r="A211" s="10">
        <f t="shared" si="49"/>
        <v>206</v>
      </c>
      <c r="B211" s="173" t="str">
        <f t="shared" ca="1" si="54"/>
        <v/>
      </c>
      <c r="C211" s="173"/>
      <c r="D211" s="173"/>
      <c r="E211" s="173"/>
      <c r="F211" s="173"/>
      <c r="G211" s="173"/>
      <c r="H211" s="177" t="str">
        <f t="shared" ca="1" si="55"/>
        <v/>
      </c>
      <c r="I211" s="177"/>
      <c r="J211" s="177"/>
      <c r="K211" s="177"/>
      <c r="L211" s="177"/>
      <c r="M211" s="177"/>
      <c r="N211" s="177"/>
      <c r="O211" s="177"/>
      <c r="P211" s="13">
        <f t="shared" si="50"/>
        <v>0</v>
      </c>
      <c r="Q211" s="8" t="str">
        <f t="shared" si="56"/>
        <v/>
      </c>
      <c r="R211" s="22">
        <v>206</v>
      </c>
      <c r="S211" s="14" t="str">
        <f ca="1">IF(LEFT(AG211,1)="G","",IF(LEFT(P211,1)="D","",IF(H211="","",COUNTIF($T$6:T211,T211))))</f>
        <v/>
      </c>
      <c r="T211" s="14" t="str">
        <f t="shared" ca="1" si="51"/>
        <v/>
      </c>
      <c r="U211" s="15" t="str">
        <f t="shared" ca="1" si="57"/>
        <v/>
      </c>
      <c r="V211" s="14">
        <f t="shared" si="52"/>
        <v>206</v>
      </c>
      <c r="W211" s="14" t="str">
        <f t="shared" ca="1" si="58"/>
        <v/>
      </c>
      <c r="X211" s="14" t="str">
        <f>IF(Home!J211=0,"",Home!J211)</f>
        <v/>
      </c>
      <c r="Y211" s="16" t="str">
        <f t="shared" ca="1" si="62"/>
        <v/>
      </c>
      <c r="Z211" s="16" t="str">
        <f t="shared" ca="1" si="62"/>
        <v/>
      </c>
      <c r="AA211" s="16" t="str">
        <f t="shared" ca="1" si="62"/>
        <v/>
      </c>
      <c r="AB211" s="16" t="str">
        <f t="shared" ca="1" si="62"/>
        <v/>
      </c>
      <c r="AC211" s="16" t="str">
        <f t="shared" ca="1" si="53"/>
        <v/>
      </c>
      <c r="AD211" s="14" t="str">
        <f t="shared" ca="1" si="59"/>
        <v/>
      </c>
      <c r="AE211" s="17" t="str">
        <f t="shared" ca="1" si="60"/>
        <v/>
      </c>
      <c r="AF211" s="18" t="str">
        <f t="shared" ca="1" si="61"/>
        <v/>
      </c>
      <c r="AG211" s="12"/>
      <c r="AH211" s="19"/>
    </row>
    <row r="212" spans="1:34" s="10" customFormat="1" ht="15" customHeight="1" x14ac:dyDescent="0.2">
      <c r="A212" s="10">
        <f t="shared" si="49"/>
        <v>207</v>
      </c>
      <c r="B212" s="173" t="str">
        <f t="shared" ca="1" si="54"/>
        <v/>
      </c>
      <c r="C212" s="173"/>
      <c r="D212" s="173"/>
      <c r="E212" s="173"/>
      <c r="F212" s="173"/>
      <c r="G212" s="173"/>
      <c r="H212" s="177" t="str">
        <f t="shared" ca="1" si="55"/>
        <v/>
      </c>
      <c r="I212" s="177"/>
      <c r="J212" s="177"/>
      <c r="K212" s="177"/>
      <c r="L212" s="177"/>
      <c r="M212" s="177"/>
      <c r="N212" s="177"/>
      <c r="O212" s="177"/>
      <c r="P212" s="13">
        <f t="shared" si="50"/>
        <v>0</v>
      </c>
      <c r="Q212" s="8" t="str">
        <f t="shared" si="56"/>
        <v/>
      </c>
      <c r="R212" s="22">
        <v>207</v>
      </c>
      <c r="S212" s="14" t="str">
        <f ca="1">IF(LEFT(AG212,1)="G","",IF(LEFT(P212,1)="D","",IF(H212="","",COUNTIF($T$6:T212,T212))))</f>
        <v/>
      </c>
      <c r="T212" s="14" t="str">
        <f t="shared" ca="1" si="51"/>
        <v/>
      </c>
      <c r="U212" s="15" t="str">
        <f t="shared" ca="1" si="57"/>
        <v/>
      </c>
      <c r="V212" s="14">
        <f t="shared" si="52"/>
        <v>207</v>
      </c>
      <c r="W212" s="14" t="str">
        <f t="shared" ca="1" si="58"/>
        <v/>
      </c>
      <c r="X212" s="14" t="str">
        <f>IF(Home!J212=0,"",Home!J212)</f>
        <v/>
      </c>
      <c r="Y212" s="16" t="str">
        <f t="shared" ca="1" si="62"/>
        <v/>
      </c>
      <c r="Z212" s="16" t="str">
        <f t="shared" ca="1" si="62"/>
        <v/>
      </c>
      <c r="AA212" s="16" t="str">
        <f t="shared" ca="1" si="62"/>
        <v/>
      </c>
      <c r="AB212" s="16" t="str">
        <f t="shared" ca="1" si="62"/>
        <v/>
      </c>
      <c r="AC212" s="16" t="str">
        <f t="shared" ca="1" si="53"/>
        <v/>
      </c>
      <c r="AD212" s="14" t="str">
        <f t="shared" ca="1" si="59"/>
        <v/>
      </c>
      <c r="AE212" s="17" t="str">
        <f t="shared" ca="1" si="60"/>
        <v/>
      </c>
      <c r="AF212" s="18" t="str">
        <f t="shared" ca="1" si="61"/>
        <v/>
      </c>
      <c r="AG212" s="12"/>
      <c r="AH212" s="19"/>
    </row>
    <row r="213" spans="1:34" s="10" customFormat="1" ht="15" customHeight="1" x14ac:dyDescent="0.2">
      <c r="A213" s="10">
        <f t="shared" si="49"/>
        <v>208</v>
      </c>
      <c r="B213" s="173" t="str">
        <f t="shared" ca="1" si="54"/>
        <v/>
      </c>
      <c r="C213" s="173"/>
      <c r="D213" s="173"/>
      <c r="E213" s="173"/>
      <c r="F213" s="173"/>
      <c r="G213" s="173"/>
      <c r="H213" s="177" t="str">
        <f t="shared" ca="1" si="55"/>
        <v/>
      </c>
      <c r="I213" s="177"/>
      <c r="J213" s="177"/>
      <c r="K213" s="177"/>
      <c r="L213" s="177"/>
      <c r="M213" s="177"/>
      <c r="N213" s="177"/>
      <c r="O213" s="177"/>
      <c r="P213" s="13">
        <f t="shared" si="50"/>
        <v>0</v>
      </c>
      <c r="Q213" s="8" t="str">
        <f t="shared" si="56"/>
        <v/>
      </c>
      <c r="R213" s="22">
        <v>208</v>
      </c>
      <c r="S213" s="14" t="str">
        <f ca="1">IF(LEFT(AG213,1)="G","",IF(LEFT(P213,1)="D","",IF(H213="","",COUNTIF($T$6:T213,T213))))</f>
        <v/>
      </c>
      <c r="T213" s="14" t="str">
        <f t="shared" ca="1" si="51"/>
        <v/>
      </c>
      <c r="U213" s="15" t="str">
        <f t="shared" ca="1" si="57"/>
        <v/>
      </c>
      <c r="V213" s="14">
        <f t="shared" si="52"/>
        <v>208</v>
      </c>
      <c r="W213" s="14" t="str">
        <f t="shared" ca="1" si="58"/>
        <v/>
      </c>
      <c r="X213" s="14" t="str">
        <f>IF(Home!J213=0,"",Home!J213)</f>
        <v/>
      </c>
      <c r="Y213" s="16" t="str">
        <f t="shared" ca="1" si="62"/>
        <v/>
      </c>
      <c r="Z213" s="16" t="str">
        <f t="shared" ca="1" si="62"/>
        <v/>
      </c>
      <c r="AA213" s="16" t="str">
        <f t="shared" ca="1" si="62"/>
        <v/>
      </c>
      <c r="AB213" s="16" t="str">
        <f t="shared" ca="1" si="62"/>
        <v/>
      </c>
      <c r="AC213" s="16" t="str">
        <f t="shared" ca="1" si="53"/>
        <v/>
      </c>
      <c r="AD213" s="14" t="str">
        <f t="shared" ca="1" si="59"/>
        <v/>
      </c>
      <c r="AE213" s="17" t="str">
        <f t="shared" ca="1" si="60"/>
        <v/>
      </c>
      <c r="AF213" s="18" t="str">
        <f t="shared" ca="1" si="61"/>
        <v/>
      </c>
      <c r="AG213" s="12"/>
      <c r="AH213" s="19"/>
    </row>
    <row r="214" spans="1:34" s="10" customFormat="1" ht="15" customHeight="1" x14ac:dyDescent="0.2">
      <c r="A214" s="10">
        <f t="shared" si="49"/>
        <v>209</v>
      </c>
      <c r="B214" s="173" t="str">
        <f t="shared" ca="1" si="54"/>
        <v/>
      </c>
      <c r="C214" s="173"/>
      <c r="D214" s="173"/>
      <c r="E214" s="173"/>
      <c r="F214" s="173"/>
      <c r="G214" s="173"/>
      <c r="H214" s="177" t="str">
        <f t="shared" ca="1" si="55"/>
        <v/>
      </c>
      <c r="I214" s="177"/>
      <c r="J214" s="177"/>
      <c r="K214" s="177"/>
      <c r="L214" s="177"/>
      <c r="M214" s="177"/>
      <c r="N214" s="177"/>
      <c r="O214" s="177"/>
      <c r="P214" s="13">
        <f t="shared" si="50"/>
        <v>0</v>
      </c>
      <c r="Q214" s="8" t="str">
        <f t="shared" si="56"/>
        <v/>
      </c>
      <c r="R214" s="22">
        <v>209</v>
      </c>
      <c r="S214" s="14" t="str">
        <f ca="1">IF(LEFT(AG214,1)="G","",IF(LEFT(P214,1)="D","",IF(H214="","",COUNTIF($T$6:T214,T214))))</f>
        <v/>
      </c>
      <c r="T214" s="14" t="str">
        <f t="shared" ca="1" si="51"/>
        <v/>
      </c>
      <c r="U214" s="15" t="str">
        <f t="shared" ca="1" si="57"/>
        <v/>
      </c>
      <c r="V214" s="14">
        <f t="shared" si="52"/>
        <v>209</v>
      </c>
      <c r="W214" s="14" t="str">
        <f t="shared" ca="1" si="58"/>
        <v/>
      </c>
      <c r="X214" s="14" t="str">
        <f>IF(Home!J214=0,"",Home!J214)</f>
        <v/>
      </c>
      <c r="Y214" s="16" t="str">
        <f t="shared" ca="1" si="62"/>
        <v/>
      </c>
      <c r="Z214" s="16" t="str">
        <f t="shared" ca="1" si="62"/>
        <v/>
      </c>
      <c r="AA214" s="16" t="str">
        <f t="shared" ca="1" si="62"/>
        <v/>
      </c>
      <c r="AB214" s="16" t="str">
        <f t="shared" ca="1" si="62"/>
        <v/>
      </c>
      <c r="AC214" s="16" t="str">
        <f t="shared" ca="1" si="53"/>
        <v/>
      </c>
      <c r="AD214" s="14" t="str">
        <f t="shared" ca="1" si="59"/>
        <v/>
      </c>
      <c r="AE214" s="17" t="str">
        <f t="shared" ca="1" si="60"/>
        <v/>
      </c>
      <c r="AF214" s="18" t="str">
        <f t="shared" ca="1" si="61"/>
        <v/>
      </c>
      <c r="AG214" s="12"/>
      <c r="AH214" s="19"/>
    </row>
    <row r="215" spans="1:34" s="10" customFormat="1" ht="15" customHeight="1" x14ac:dyDescent="0.2">
      <c r="A215" s="10">
        <f t="shared" si="49"/>
        <v>210</v>
      </c>
      <c r="B215" s="173" t="str">
        <f t="shared" ca="1" si="54"/>
        <v/>
      </c>
      <c r="C215" s="173"/>
      <c r="D215" s="173"/>
      <c r="E215" s="173"/>
      <c r="F215" s="173"/>
      <c r="G215" s="173"/>
      <c r="H215" s="177" t="str">
        <f t="shared" ca="1" si="55"/>
        <v/>
      </c>
      <c r="I215" s="177"/>
      <c r="J215" s="177"/>
      <c r="K215" s="177"/>
      <c r="L215" s="177"/>
      <c r="M215" s="177"/>
      <c r="N215" s="177"/>
      <c r="O215" s="177"/>
      <c r="P215" s="13">
        <f t="shared" si="50"/>
        <v>0</v>
      </c>
      <c r="Q215" s="8" t="str">
        <f t="shared" si="56"/>
        <v/>
      </c>
      <c r="R215" s="22">
        <v>210</v>
      </c>
      <c r="S215" s="14" t="str">
        <f ca="1">IF(LEFT(AG215,1)="G","",IF(LEFT(P215,1)="D","",IF(H215="","",COUNTIF($T$6:T215,T215))))</f>
        <v/>
      </c>
      <c r="T215" s="14" t="str">
        <f t="shared" ca="1" si="51"/>
        <v/>
      </c>
      <c r="U215" s="15" t="str">
        <f t="shared" ca="1" si="57"/>
        <v/>
      </c>
      <c r="V215" s="14">
        <f t="shared" si="52"/>
        <v>210</v>
      </c>
      <c r="W215" s="14" t="str">
        <f t="shared" ca="1" si="58"/>
        <v/>
      </c>
      <c r="X215" s="14" t="str">
        <f>IF(Home!J215=0,"",Home!J215)</f>
        <v/>
      </c>
      <c r="Y215" s="16" t="str">
        <f t="shared" ca="1" si="62"/>
        <v/>
      </c>
      <c r="Z215" s="16" t="str">
        <f t="shared" ca="1" si="62"/>
        <v/>
      </c>
      <c r="AA215" s="16" t="str">
        <f t="shared" ca="1" si="62"/>
        <v/>
      </c>
      <c r="AB215" s="16" t="str">
        <f t="shared" ca="1" si="62"/>
        <v/>
      </c>
      <c r="AC215" s="16" t="str">
        <f t="shared" ca="1" si="53"/>
        <v/>
      </c>
      <c r="AD215" s="14" t="str">
        <f t="shared" ca="1" si="59"/>
        <v/>
      </c>
      <c r="AE215" s="17" t="str">
        <f t="shared" ca="1" si="60"/>
        <v/>
      </c>
      <c r="AF215" s="18" t="str">
        <f t="shared" ca="1" si="61"/>
        <v/>
      </c>
      <c r="AG215" s="12"/>
      <c r="AH215" s="19"/>
    </row>
    <row r="216" spans="1:34" s="10" customFormat="1" ht="15" customHeight="1" x14ac:dyDescent="0.2">
      <c r="A216" s="10">
        <f t="shared" si="49"/>
        <v>211</v>
      </c>
      <c r="B216" s="173" t="str">
        <f t="shared" ca="1" si="54"/>
        <v/>
      </c>
      <c r="C216" s="173"/>
      <c r="D216" s="173"/>
      <c r="E216" s="173"/>
      <c r="F216" s="173"/>
      <c r="G216" s="173"/>
      <c r="H216" s="177" t="str">
        <f t="shared" ca="1" si="55"/>
        <v/>
      </c>
      <c r="I216" s="177"/>
      <c r="J216" s="177"/>
      <c r="K216" s="177"/>
      <c r="L216" s="177"/>
      <c r="M216" s="177"/>
      <c r="N216" s="177"/>
      <c r="O216" s="177"/>
      <c r="P216" s="13">
        <f t="shared" si="50"/>
        <v>0</v>
      </c>
      <c r="Q216" s="8" t="str">
        <f t="shared" si="56"/>
        <v/>
      </c>
      <c r="R216" s="22">
        <v>211</v>
      </c>
      <c r="S216" s="14" t="str">
        <f ca="1">IF(LEFT(AG216,1)="G","",IF(LEFT(P216,1)="D","",IF(H216="","",COUNTIF($T$6:T216,T216))))</f>
        <v/>
      </c>
      <c r="T216" s="14" t="str">
        <f t="shared" ca="1" si="51"/>
        <v/>
      </c>
      <c r="U216" s="15" t="str">
        <f t="shared" ca="1" si="57"/>
        <v/>
      </c>
      <c r="V216" s="14">
        <f t="shared" si="52"/>
        <v>211</v>
      </c>
      <c r="W216" s="14" t="str">
        <f t="shared" ca="1" si="58"/>
        <v/>
      </c>
      <c r="X216" s="14" t="str">
        <f>IF(Home!J216=0,"",Home!J216)</f>
        <v/>
      </c>
      <c r="Y216" s="16" t="str">
        <f t="shared" ca="1" si="62"/>
        <v/>
      </c>
      <c r="Z216" s="16" t="str">
        <f t="shared" ca="1" si="62"/>
        <v/>
      </c>
      <c r="AA216" s="16" t="str">
        <f t="shared" ca="1" si="62"/>
        <v/>
      </c>
      <c r="AB216" s="16" t="str">
        <f t="shared" ca="1" si="62"/>
        <v/>
      </c>
      <c r="AC216" s="16" t="str">
        <f t="shared" ca="1" si="53"/>
        <v/>
      </c>
      <c r="AD216" s="14" t="str">
        <f t="shared" ca="1" si="59"/>
        <v/>
      </c>
      <c r="AE216" s="17" t="str">
        <f t="shared" ca="1" si="60"/>
        <v/>
      </c>
      <c r="AF216" s="18" t="str">
        <f t="shared" ca="1" si="61"/>
        <v/>
      </c>
      <c r="AG216" s="12"/>
      <c r="AH216" s="19"/>
    </row>
    <row r="217" spans="1:34" s="10" customFormat="1" ht="15" customHeight="1" x14ac:dyDescent="0.2">
      <c r="A217" s="10">
        <f t="shared" si="49"/>
        <v>212</v>
      </c>
      <c r="B217" s="173" t="str">
        <f t="shared" ca="1" si="54"/>
        <v/>
      </c>
      <c r="C217" s="173"/>
      <c r="D217" s="173"/>
      <c r="E217" s="173"/>
      <c r="F217" s="173"/>
      <c r="G217" s="173"/>
      <c r="H217" s="177" t="str">
        <f t="shared" ca="1" si="55"/>
        <v/>
      </c>
      <c r="I217" s="177"/>
      <c r="J217" s="177"/>
      <c r="K217" s="177"/>
      <c r="L217" s="177"/>
      <c r="M217" s="177"/>
      <c r="N217" s="177"/>
      <c r="O217" s="177"/>
      <c r="P217" s="13">
        <f t="shared" si="50"/>
        <v>0</v>
      </c>
      <c r="Q217" s="8" t="str">
        <f t="shared" si="56"/>
        <v/>
      </c>
      <c r="R217" s="22">
        <v>212</v>
      </c>
      <c r="S217" s="14" t="str">
        <f ca="1">IF(LEFT(AG217,1)="G","",IF(LEFT(P217,1)="D","",IF(H217="","",COUNTIF($T$6:T217,T217))))</f>
        <v/>
      </c>
      <c r="T217" s="14" t="str">
        <f t="shared" ca="1" si="51"/>
        <v/>
      </c>
      <c r="U217" s="15" t="str">
        <f t="shared" ca="1" si="57"/>
        <v/>
      </c>
      <c r="V217" s="14">
        <f t="shared" si="52"/>
        <v>212</v>
      </c>
      <c r="W217" s="14" t="str">
        <f t="shared" ca="1" si="58"/>
        <v/>
      </c>
      <c r="X217" s="14" t="str">
        <f>IF(Home!J217=0,"",Home!J217)</f>
        <v/>
      </c>
      <c r="Y217" s="16" t="str">
        <f t="shared" ca="1" si="62"/>
        <v/>
      </c>
      <c r="Z217" s="16" t="str">
        <f t="shared" ca="1" si="62"/>
        <v/>
      </c>
      <c r="AA217" s="16" t="str">
        <f t="shared" ca="1" si="62"/>
        <v/>
      </c>
      <c r="AB217" s="16" t="str">
        <f t="shared" ca="1" si="62"/>
        <v/>
      </c>
      <c r="AC217" s="16" t="str">
        <f t="shared" ca="1" si="53"/>
        <v/>
      </c>
      <c r="AD217" s="14" t="str">
        <f t="shared" ca="1" si="59"/>
        <v/>
      </c>
      <c r="AE217" s="17" t="str">
        <f t="shared" ca="1" si="60"/>
        <v/>
      </c>
      <c r="AF217" s="18" t="str">
        <f t="shared" ca="1" si="61"/>
        <v/>
      </c>
      <c r="AG217" s="12"/>
      <c r="AH217" s="19"/>
    </row>
    <row r="218" spans="1:34" s="10" customFormat="1" ht="15" customHeight="1" x14ac:dyDescent="0.2">
      <c r="A218" s="10">
        <f t="shared" si="49"/>
        <v>213</v>
      </c>
      <c r="B218" s="173" t="str">
        <f t="shared" ca="1" si="54"/>
        <v/>
      </c>
      <c r="C218" s="173"/>
      <c r="D218" s="173"/>
      <c r="E218" s="173"/>
      <c r="F218" s="173"/>
      <c r="G218" s="173"/>
      <c r="H218" s="177" t="str">
        <f t="shared" ca="1" si="55"/>
        <v/>
      </c>
      <c r="I218" s="177"/>
      <c r="J218" s="177"/>
      <c r="K218" s="177"/>
      <c r="L218" s="177"/>
      <c r="M218" s="177"/>
      <c r="N218" s="177"/>
      <c r="O218" s="177"/>
      <c r="P218" s="13">
        <f t="shared" si="50"/>
        <v>0</v>
      </c>
      <c r="Q218" s="8" t="str">
        <f t="shared" si="56"/>
        <v/>
      </c>
      <c r="R218" s="22">
        <v>213</v>
      </c>
      <c r="S218" s="14" t="str">
        <f ca="1">IF(LEFT(AG218,1)="G","",IF(LEFT(P218,1)="D","",IF(H218="","",COUNTIF($T$6:T218,T218))))</f>
        <v/>
      </c>
      <c r="T218" s="14" t="str">
        <f t="shared" ca="1" si="51"/>
        <v/>
      </c>
      <c r="U218" s="15" t="str">
        <f t="shared" ca="1" si="57"/>
        <v/>
      </c>
      <c r="V218" s="14">
        <f t="shared" si="52"/>
        <v>213</v>
      </c>
      <c r="W218" s="14" t="str">
        <f t="shared" ca="1" si="58"/>
        <v/>
      </c>
      <c r="X218" s="14" t="str">
        <f>IF(Home!J218=0,"",Home!J218)</f>
        <v/>
      </c>
      <c r="Y218" s="16" t="str">
        <f t="shared" ca="1" si="62"/>
        <v/>
      </c>
      <c r="Z218" s="16" t="str">
        <f t="shared" ca="1" si="62"/>
        <v/>
      </c>
      <c r="AA218" s="16" t="str">
        <f t="shared" ca="1" si="62"/>
        <v/>
      </c>
      <c r="AB218" s="16" t="str">
        <f t="shared" ca="1" si="62"/>
        <v/>
      </c>
      <c r="AC218" s="16" t="str">
        <f t="shared" ca="1" si="53"/>
        <v/>
      </c>
      <c r="AD218" s="14" t="str">
        <f t="shared" ca="1" si="59"/>
        <v/>
      </c>
      <c r="AE218" s="17" t="str">
        <f t="shared" ca="1" si="60"/>
        <v/>
      </c>
      <c r="AF218" s="18" t="str">
        <f t="shared" ca="1" si="61"/>
        <v/>
      </c>
      <c r="AG218" s="12"/>
      <c r="AH218" s="19"/>
    </row>
    <row r="219" spans="1:34" s="10" customFormat="1" ht="15" customHeight="1" x14ac:dyDescent="0.2">
      <c r="A219" s="10">
        <f t="shared" si="49"/>
        <v>214</v>
      </c>
      <c r="B219" s="173" t="str">
        <f t="shared" ca="1" si="54"/>
        <v/>
      </c>
      <c r="C219" s="173"/>
      <c r="D219" s="173"/>
      <c r="E219" s="173"/>
      <c r="F219" s="173"/>
      <c r="G219" s="173"/>
      <c r="H219" s="177" t="str">
        <f t="shared" ca="1" si="55"/>
        <v/>
      </c>
      <c r="I219" s="177"/>
      <c r="J219" s="177"/>
      <c r="K219" s="177"/>
      <c r="L219" s="177"/>
      <c r="M219" s="177"/>
      <c r="N219" s="177"/>
      <c r="O219" s="177"/>
      <c r="P219" s="13">
        <f t="shared" si="50"/>
        <v>0</v>
      </c>
      <c r="Q219" s="8" t="str">
        <f t="shared" si="56"/>
        <v/>
      </c>
      <c r="R219" s="22">
        <v>214</v>
      </c>
      <c r="S219" s="14" t="str">
        <f ca="1">IF(LEFT(AG219,1)="G","",IF(LEFT(P219,1)="D","",IF(H219="","",COUNTIF($T$6:T219,T219))))</f>
        <v/>
      </c>
      <c r="T219" s="14" t="str">
        <f t="shared" ca="1" si="51"/>
        <v/>
      </c>
      <c r="U219" s="15" t="str">
        <f t="shared" ca="1" si="57"/>
        <v/>
      </c>
      <c r="V219" s="14">
        <f t="shared" si="52"/>
        <v>214</v>
      </c>
      <c r="W219" s="14" t="str">
        <f t="shared" ca="1" si="58"/>
        <v/>
      </c>
      <c r="X219" s="14" t="str">
        <f>IF(Home!J219=0,"",Home!J219)</f>
        <v/>
      </c>
      <c r="Y219" s="16" t="str">
        <f t="shared" ca="1" si="62"/>
        <v/>
      </c>
      <c r="Z219" s="16" t="str">
        <f t="shared" ca="1" si="62"/>
        <v/>
      </c>
      <c r="AA219" s="16" t="str">
        <f t="shared" ca="1" si="62"/>
        <v/>
      </c>
      <c r="AB219" s="16" t="str">
        <f t="shared" ca="1" si="62"/>
        <v/>
      </c>
      <c r="AC219" s="16" t="str">
        <f t="shared" ca="1" si="53"/>
        <v/>
      </c>
      <c r="AD219" s="14" t="str">
        <f t="shared" ca="1" si="59"/>
        <v/>
      </c>
      <c r="AE219" s="17" t="str">
        <f t="shared" ca="1" si="60"/>
        <v/>
      </c>
      <c r="AF219" s="18" t="str">
        <f t="shared" ca="1" si="61"/>
        <v/>
      </c>
      <c r="AG219" s="12"/>
      <c r="AH219" s="19"/>
    </row>
    <row r="220" spans="1:34" s="10" customFormat="1" ht="15" customHeight="1" x14ac:dyDescent="0.2">
      <c r="A220" s="10">
        <f t="shared" si="49"/>
        <v>215</v>
      </c>
      <c r="B220" s="173" t="str">
        <f t="shared" ca="1" si="54"/>
        <v/>
      </c>
      <c r="C220" s="173"/>
      <c r="D220" s="173"/>
      <c r="E220" s="173"/>
      <c r="F220" s="173"/>
      <c r="G220" s="173"/>
      <c r="H220" s="177" t="str">
        <f t="shared" ca="1" si="55"/>
        <v/>
      </c>
      <c r="I220" s="177"/>
      <c r="J220" s="177"/>
      <c r="K220" s="177"/>
      <c r="L220" s="177"/>
      <c r="M220" s="177"/>
      <c r="N220" s="177"/>
      <c r="O220" s="177"/>
      <c r="P220" s="13">
        <f t="shared" si="50"/>
        <v>0</v>
      </c>
      <c r="Q220" s="8" t="str">
        <f t="shared" si="56"/>
        <v/>
      </c>
      <c r="R220" s="22">
        <v>215</v>
      </c>
      <c r="S220" s="14" t="str">
        <f ca="1">IF(LEFT(AG220,1)="G","",IF(LEFT(P220,1)="D","",IF(H220="","",COUNTIF($T$6:T220,T220))))</f>
        <v/>
      </c>
      <c r="T220" s="14" t="str">
        <f t="shared" ca="1" si="51"/>
        <v/>
      </c>
      <c r="U220" s="15" t="str">
        <f t="shared" ca="1" si="57"/>
        <v/>
      </c>
      <c r="V220" s="14">
        <f t="shared" si="52"/>
        <v>215</v>
      </c>
      <c r="W220" s="14" t="str">
        <f t="shared" ca="1" si="58"/>
        <v/>
      </c>
      <c r="X220" s="14" t="str">
        <f>IF(Home!J220=0,"",Home!J220)</f>
        <v/>
      </c>
      <c r="Y220" s="16" t="str">
        <f t="shared" ca="1" si="62"/>
        <v/>
      </c>
      <c r="Z220" s="16" t="str">
        <f t="shared" ca="1" si="62"/>
        <v/>
      </c>
      <c r="AA220" s="16" t="str">
        <f t="shared" ca="1" si="62"/>
        <v/>
      </c>
      <c r="AB220" s="16" t="str">
        <f t="shared" ca="1" si="62"/>
        <v/>
      </c>
      <c r="AC220" s="16" t="str">
        <f t="shared" ca="1" si="53"/>
        <v/>
      </c>
      <c r="AD220" s="14" t="str">
        <f t="shared" ca="1" si="59"/>
        <v/>
      </c>
      <c r="AE220" s="17" t="str">
        <f t="shared" ca="1" si="60"/>
        <v/>
      </c>
      <c r="AF220" s="18" t="str">
        <f t="shared" ca="1" si="61"/>
        <v/>
      </c>
      <c r="AG220" s="12"/>
      <c r="AH220" s="19"/>
    </row>
    <row r="221" spans="1:34" s="10" customFormat="1" ht="15" customHeight="1" x14ac:dyDescent="0.2">
      <c r="A221" s="10">
        <f t="shared" si="49"/>
        <v>216</v>
      </c>
      <c r="B221" s="173" t="str">
        <f t="shared" ca="1" si="54"/>
        <v/>
      </c>
      <c r="C221" s="173"/>
      <c r="D221" s="173"/>
      <c r="E221" s="173"/>
      <c r="F221" s="173"/>
      <c r="G221" s="173"/>
      <c r="H221" s="177" t="str">
        <f t="shared" ca="1" si="55"/>
        <v/>
      </c>
      <c r="I221" s="177"/>
      <c r="J221" s="177"/>
      <c r="K221" s="177"/>
      <c r="L221" s="177"/>
      <c r="M221" s="177"/>
      <c r="N221" s="177"/>
      <c r="O221" s="177"/>
      <c r="P221" s="13">
        <f t="shared" si="50"/>
        <v>0</v>
      </c>
      <c r="Q221" s="8" t="str">
        <f t="shared" si="56"/>
        <v/>
      </c>
      <c r="R221" s="22">
        <v>216</v>
      </c>
      <c r="S221" s="14" t="str">
        <f ca="1">IF(LEFT(AG221,1)="G","",IF(LEFT(P221,1)="D","",IF(H221="","",COUNTIF($T$6:T221,T221))))</f>
        <v/>
      </c>
      <c r="T221" s="14" t="str">
        <f t="shared" ca="1" si="51"/>
        <v/>
      </c>
      <c r="U221" s="15" t="str">
        <f t="shared" ca="1" si="57"/>
        <v/>
      </c>
      <c r="V221" s="14">
        <f t="shared" si="52"/>
        <v>216</v>
      </c>
      <c r="W221" s="14" t="str">
        <f t="shared" ca="1" si="58"/>
        <v/>
      </c>
      <c r="X221" s="14" t="str">
        <f>IF(Home!J221=0,"",Home!J221)</f>
        <v/>
      </c>
      <c r="Y221" s="16" t="str">
        <f t="shared" ca="1" si="62"/>
        <v/>
      </c>
      <c r="Z221" s="16" t="str">
        <f t="shared" ca="1" si="62"/>
        <v/>
      </c>
      <c r="AA221" s="16" t="str">
        <f t="shared" ca="1" si="62"/>
        <v/>
      </c>
      <c r="AB221" s="16" t="str">
        <f t="shared" ca="1" si="62"/>
        <v/>
      </c>
      <c r="AC221" s="16" t="str">
        <f t="shared" ca="1" si="53"/>
        <v/>
      </c>
      <c r="AD221" s="14" t="str">
        <f t="shared" ca="1" si="59"/>
        <v/>
      </c>
      <c r="AE221" s="17" t="str">
        <f t="shared" ca="1" si="60"/>
        <v/>
      </c>
      <c r="AF221" s="18" t="str">
        <f t="shared" ca="1" si="61"/>
        <v/>
      </c>
      <c r="AG221" s="12"/>
      <c r="AH221" s="19"/>
    </row>
    <row r="222" spans="1:34" s="10" customFormat="1" ht="15" customHeight="1" x14ac:dyDescent="0.2">
      <c r="A222" s="10">
        <f t="shared" si="49"/>
        <v>217</v>
      </c>
      <c r="B222" s="173" t="str">
        <f t="shared" ca="1" si="54"/>
        <v/>
      </c>
      <c r="C222" s="173"/>
      <c r="D222" s="173"/>
      <c r="E222" s="173"/>
      <c r="F222" s="173"/>
      <c r="G222" s="173"/>
      <c r="H222" s="177" t="str">
        <f t="shared" ca="1" si="55"/>
        <v/>
      </c>
      <c r="I222" s="177"/>
      <c r="J222" s="177"/>
      <c r="K222" s="177"/>
      <c r="L222" s="177"/>
      <c r="M222" s="177"/>
      <c r="N222" s="177"/>
      <c r="O222" s="177"/>
      <c r="P222" s="13">
        <f t="shared" si="50"/>
        <v>0</v>
      </c>
      <c r="Q222" s="8" t="str">
        <f t="shared" si="56"/>
        <v/>
      </c>
      <c r="R222" s="22">
        <v>217</v>
      </c>
      <c r="S222" s="14" t="str">
        <f ca="1">IF(LEFT(AG222,1)="G","",IF(LEFT(P222,1)="D","",IF(H222="","",COUNTIF($T$6:T222,T222))))</f>
        <v/>
      </c>
      <c r="T222" s="14" t="str">
        <f t="shared" ca="1" si="51"/>
        <v/>
      </c>
      <c r="U222" s="15" t="str">
        <f t="shared" ca="1" si="57"/>
        <v/>
      </c>
      <c r="V222" s="14">
        <f t="shared" si="52"/>
        <v>217</v>
      </c>
      <c r="W222" s="14" t="str">
        <f t="shared" ca="1" si="58"/>
        <v/>
      </c>
      <c r="X222" s="14" t="str">
        <f>IF(Home!J222=0,"",Home!J222)</f>
        <v/>
      </c>
      <c r="Y222" s="16" t="str">
        <f t="shared" ca="1" si="62"/>
        <v/>
      </c>
      <c r="Z222" s="16" t="str">
        <f t="shared" ca="1" si="62"/>
        <v/>
      </c>
      <c r="AA222" s="16" t="str">
        <f t="shared" ca="1" si="62"/>
        <v/>
      </c>
      <c r="AB222" s="16" t="str">
        <f t="shared" ca="1" si="62"/>
        <v/>
      </c>
      <c r="AC222" s="16" t="str">
        <f t="shared" ca="1" si="53"/>
        <v/>
      </c>
      <c r="AD222" s="14" t="str">
        <f t="shared" ca="1" si="59"/>
        <v/>
      </c>
      <c r="AE222" s="17" t="str">
        <f t="shared" ca="1" si="60"/>
        <v/>
      </c>
      <c r="AF222" s="18" t="str">
        <f t="shared" ca="1" si="61"/>
        <v/>
      </c>
      <c r="AG222" s="12"/>
      <c r="AH222" s="19"/>
    </row>
    <row r="223" spans="1:34" s="10" customFormat="1" ht="15" customHeight="1" x14ac:dyDescent="0.2">
      <c r="A223" s="10">
        <f t="shared" si="49"/>
        <v>218</v>
      </c>
      <c r="B223" s="173" t="str">
        <f t="shared" ca="1" si="54"/>
        <v/>
      </c>
      <c r="C223" s="173"/>
      <c r="D223" s="173"/>
      <c r="E223" s="173"/>
      <c r="F223" s="173"/>
      <c r="G223" s="173"/>
      <c r="H223" s="177" t="str">
        <f t="shared" ca="1" si="55"/>
        <v/>
      </c>
      <c r="I223" s="177"/>
      <c r="J223" s="177"/>
      <c r="K223" s="177"/>
      <c r="L223" s="177"/>
      <c r="M223" s="177"/>
      <c r="N223" s="177"/>
      <c r="O223" s="177"/>
      <c r="P223" s="13">
        <f t="shared" si="50"/>
        <v>0</v>
      </c>
      <c r="Q223" s="8" t="str">
        <f t="shared" si="56"/>
        <v/>
      </c>
      <c r="R223" s="22">
        <v>218</v>
      </c>
      <c r="S223" s="14" t="str">
        <f ca="1">IF(LEFT(AG223,1)="G","",IF(LEFT(P223,1)="D","",IF(H223="","",COUNTIF($T$6:T223,T223))))</f>
        <v/>
      </c>
      <c r="T223" s="14" t="str">
        <f t="shared" ca="1" si="51"/>
        <v/>
      </c>
      <c r="U223" s="15" t="str">
        <f t="shared" ca="1" si="57"/>
        <v/>
      </c>
      <c r="V223" s="14">
        <f t="shared" si="52"/>
        <v>218</v>
      </c>
      <c r="W223" s="14" t="str">
        <f t="shared" ca="1" si="58"/>
        <v/>
      </c>
      <c r="X223" s="14" t="str">
        <f>IF(Home!J223=0,"",Home!J223)</f>
        <v/>
      </c>
      <c r="Y223" s="16" t="str">
        <f t="shared" ca="1" si="62"/>
        <v/>
      </c>
      <c r="Z223" s="16" t="str">
        <f t="shared" ca="1" si="62"/>
        <v/>
      </c>
      <c r="AA223" s="16" t="str">
        <f t="shared" ca="1" si="62"/>
        <v/>
      </c>
      <c r="AB223" s="16" t="str">
        <f t="shared" ca="1" si="62"/>
        <v/>
      </c>
      <c r="AC223" s="16" t="str">
        <f t="shared" ca="1" si="53"/>
        <v/>
      </c>
      <c r="AD223" s="14" t="str">
        <f t="shared" ca="1" si="59"/>
        <v/>
      </c>
      <c r="AE223" s="17" t="str">
        <f t="shared" ca="1" si="60"/>
        <v/>
      </c>
      <c r="AF223" s="18" t="str">
        <f t="shared" ca="1" si="61"/>
        <v/>
      </c>
      <c r="AG223" s="12"/>
      <c r="AH223" s="19"/>
    </row>
    <row r="224" spans="1:34" s="10" customFormat="1" ht="15" customHeight="1" x14ac:dyDescent="0.2">
      <c r="A224" s="10">
        <f t="shared" si="49"/>
        <v>219</v>
      </c>
      <c r="B224" s="173" t="str">
        <f t="shared" ca="1" si="54"/>
        <v/>
      </c>
      <c r="C224" s="173"/>
      <c r="D224" s="173"/>
      <c r="E224" s="173"/>
      <c r="F224" s="173"/>
      <c r="G224" s="173"/>
      <c r="H224" s="177" t="str">
        <f t="shared" ca="1" si="55"/>
        <v/>
      </c>
      <c r="I224" s="177"/>
      <c r="J224" s="177"/>
      <c r="K224" s="177"/>
      <c r="L224" s="177"/>
      <c r="M224" s="177"/>
      <c r="N224" s="177"/>
      <c r="O224" s="177"/>
      <c r="P224" s="13">
        <f t="shared" si="50"/>
        <v>0</v>
      </c>
      <c r="Q224" s="8" t="str">
        <f t="shared" si="56"/>
        <v/>
      </c>
      <c r="R224" s="22">
        <v>219</v>
      </c>
      <c r="S224" s="14" t="str">
        <f ca="1">IF(LEFT(AG224,1)="G","",IF(LEFT(P224,1)="D","",IF(H224="","",COUNTIF($T$6:T224,T224))))</f>
        <v/>
      </c>
      <c r="T224" s="14" t="str">
        <f t="shared" ca="1" si="51"/>
        <v/>
      </c>
      <c r="U224" s="15" t="str">
        <f t="shared" ca="1" si="57"/>
        <v/>
      </c>
      <c r="V224" s="14">
        <f t="shared" si="52"/>
        <v>219</v>
      </c>
      <c r="W224" s="14" t="str">
        <f t="shared" ca="1" si="58"/>
        <v/>
      </c>
      <c r="X224" s="14" t="str">
        <f>IF(Home!J224=0,"",Home!J224)</f>
        <v/>
      </c>
      <c r="Y224" s="16" t="str">
        <f t="shared" ca="1" si="62"/>
        <v/>
      </c>
      <c r="Z224" s="16" t="str">
        <f t="shared" ca="1" si="62"/>
        <v/>
      </c>
      <c r="AA224" s="16" t="str">
        <f t="shared" ca="1" si="62"/>
        <v/>
      </c>
      <c r="AB224" s="16" t="str">
        <f t="shared" ca="1" si="62"/>
        <v/>
      </c>
      <c r="AC224" s="16" t="str">
        <f t="shared" ca="1" si="53"/>
        <v/>
      </c>
      <c r="AD224" s="14" t="str">
        <f t="shared" ca="1" si="59"/>
        <v/>
      </c>
      <c r="AE224" s="17" t="str">
        <f t="shared" ca="1" si="60"/>
        <v/>
      </c>
      <c r="AF224" s="18" t="str">
        <f t="shared" ca="1" si="61"/>
        <v/>
      </c>
      <c r="AG224" s="12"/>
      <c r="AH224" s="19"/>
    </row>
    <row r="225" spans="1:34" s="10" customFormat="1" ht="15" customHeight="1" x14ac:dyDescent="0.2">
      <c r="A225" s="10">
        <f t="shared" si="49"/>
        <v>220</v>
      </c>
      <c r="B225" s="173" t="str">
        <f t="shared" ca="1" si="54"/>
        <v/>
      </c>
      <c r="C225" s="173"/>
      <c r="D225" s="173"/>
      <c r="E225" s="173"/>
      <c r="F225" s="173"/>
      <c r="G225" s="173"/>
      <c r="H225" s="177" t="str">
        <f t="shared" ca="1" si="55"/>
        <v/>
      </c>
      <c r="I225" s="177"/>
      <c r="J225" s="177"/>
      <c r="K225" s="177"/>
      <c r="L225" s="177"/>
      <c r="M225" s="177"/>
      <c r="N225" s="177"/>
      <c r="O225" s="177"/>
      <c r="P225" s="13">
        <f t="shared" si="50"/>
        <v>0</v>
      </c>
      <c r="Q225" s="8" t="str">
        <f t="shared" si="56"/>
        <v/>
      </c>
      <c r="R225" s="22">
        <v>220</v>
      </c>
      <c r="S225" s="14" t="str">
        <f ca="1">IF(LEFT(AG225,1)="G","",IF(LEFT(P225,1)="D","",IF(H225="","",COUNTIF($T$6:T225,T225))))</f>
        <v/>
      </c>
      <c r="T225" s="14" t="str">
        <f t="shared" ca="1" si="51"/>
        <v/>
      </c>
      <c r="U225" s="15" t="str">
        <f t="shared" ca="1" si="57"/>
        <v/>
      </c>
      <c r="V225" s="14">
        <f t="shared" si="52"/>
        <v>220</v>
      </c>
      <c r="W225" s="14" t="str">
        <f t="shared" ca="1" si="58"/>
        <v/>
      </c>
      <c r="X225" s="14" t="str">
        <f>IF(Home!J225=0,"",Home!J225)</f>
        <v/>
      </c>
      <c r="Y225" s="16" t="str">
        <f t="shared" ca="1" si="62"/>
        <v/>
      </c>
      <c r="Z225" s="16" t="str">
        <f t="shared" ca="1" si="62"/>
        <v/>
      </c>
      <c r="AA225" s="16" t="str">
        <f t="shared" ca="1" si="62"/>
        <v/>
      </c>
      <c r="AB225" s="16" t="str">
        <f t="shared" ca="1" si="62"/>
        <v/>
      </c>
      <c r="AC225" s="16" t="str">
        <f t="shared" ca="1" si="53"/>
        <v/>
      </c>
      <c r="AD225" s="14" t="str">
        <f t="shared" ca="1" si="59"/>
        <v/>
      </c>
      <c r="AE225" s="17" t="str">
        <f t="shared" ca="1" si="60"/>
        <v/>
      </c>
      <c r="AF225" s="18" t="str">
        <f t="shared" ca="1" si="61"/>
        <v/>
      </c>
      <c r="AG225" s="12"/>
      <c r="AH225" s="19"/>
    </row>
    <row r="226" spans="1:34" s="10" customFormat="1" ht="15" customHeight="1" x14ac:dyDescent="0.2">
      <c r="A226" s="10">
        <f t="shared" si="49"/>
        <v>221</v>
      </c>
      <c r="B226" s="173" t="str">
        <f t="shared" ca="1" si="54"/>
        <v/>
      </c>
      <c r="C226" s="173"/>
      <c r="D226" s="173"/>
      <c r="E226" s="173"/>
      <c r="F226" s="173"/>
      <c r="G226" s="173"/>
      <c r="H226" s="177" t="str">
        <f t="shared" ca="1" si="55"/>
        <v/>
      </c>
      <c r="I226" s="177"/>
      <c r="J226" s="177"/>
      <c r="K226" s="177"/>
      <c r="L226" s="177"/>
      <c r="M226" s="177"/>
      <c r="N226" s="177"/>
      <c r="O226" s="177"/>
      <c r="P226" s="13">
        <f t="shared" si="50"/>
        <v>0</v>
      </c>
      <c r="Q226" s="8" t="str">
        <f t="shared" si="56"/>
        <v/>
      </c>
      <c r="R226" s="22">
        <v>221</v>
      </c>
      <c r="S226" s="14" t="str">
        <f ca="1">IF(LEFT(AG226,1)="G","",IF(LEFT(P226,1)="D","",IF(H226="","",COUNTIF($T$6:T226,T226))))</f>
        <v/>
      </c>
      <c r="T226" s="14" t="str">
        <f t="shared" ca="1" si="51"/>
        <v/>
      </c>
      <c r="U226" s="15" t="str">
        <f t="shared" ca="1" si="57"/>
        <v/>
      </c>
      <c r="V226" s="14">
        <f t="shared" si="52"/>
        <v>221</v>
      </c>
      <c r="W226" s="14" t="str">
        <f t="shared" ca="1" si="58"/>
        <v/>
      </c>
      <c r="X226" s="14" t="str">
        <f>IF(Home!J226=0,"",Home!J226)</f>
        <v/>
      </c>
      <c r="Y226" s="16" t="str">
        <f t="shared" ref="Y226:AB245" ca="1" si="63">IFERROR(VLOOKUP(CONCATENATE($X226,Y$5),$U$6:$V$255,2,0),"")</f>
        <v/>
      </c>
      <c r="Z226" s="16" t="str">
        <f t="shared" ca="1" si="63"/>
        <v/>
      </c>
      <c r="AA226" s="16" t="str">
        <f t="shared" ca="1" si="63"/>
        <v/>
      </c>
      <c r="AB226" s="16" t="str">
        <f t="shared" ca="1" si="63"/>
        <v/>
      </c>
      <c r="AC226" s="16" t="str">
        <f t="shared" ca="1" si="53"/>
        <v/>
      </c>
      <c r="AD226" s="14" t="str">
        <f t="shared" ca="1" si="59"/>
        <v/>
      </c>
      <c r="AE226" s="17" t="str">
        <f t="shared" ca="1" si="60"/>
        <v/>
      </c>
      <c r="AF226" s="18" t="str">
        <f t="shared" ca="1" si="61"/>
        <v/>
      </c>
      <c r="AG226" s="12"/>
      <c r="AH226" s="19"/>
    </row>
    <row r="227" spans="1:34" s="10" customFormat="1" ht="15" customHeight="1" x14ac:dyDescent="0.2">
      <c r="A227" s="10">
        <f t="shared" si="49"/>
        <v>222</v>
      </c>
      <c r="B227" s="173" t="str">
        <f t="shared" ca="1" si="54"/>
        <v/>
      </c>
      <c r="C227" s="173"/>
      <c r="D227" s="173"/>
      <c r="E227" s="173"/>
      <c r="F227" s="173"/>
      <c r="G227" s="173"/>
      <c r="H227" s="177" t="str">
        <f t="shared" ca="1" si="55"/>
        <v/>
      </c>
      <c r="I227" s="177"/>
      <c r="J227" s="177"/>
      <c r="K227" s="177"/>
      <c r="L227" s="177"/>
      <c r="M227" s="177"/>
      <c r="N227" s="177"/>
      <c r="O227" s="177"/>
      <c r="P227" s="13">
        <f t="shared" si="50"/>
        <v>0</v>
      </c>
      <c r="Q227" s="8" t="str">
        <f t="shared" si="56"/>
        <v/>
      </c>
      <c r="R227" s="22">
        <v>222</v>
      </c>
      <c r="S227" s="14" t="str">
        <f ca="1">IF(LEFT(AG227,1)="G","",IF(LEFT(P227,1)="D","",IF(H227="","",COUNTIF($T$6:T227,T227))))</f>
        <v/>
      </c>
      <c r="T227" s="14" t="str">
        <f t="shared" ca="1" si="51"/>
        <v/>
      </c>
      <c r="U227" s="15" t="str">
        <f t="shared" ca="1" si="57"/>
        <v/>
      </c>
      <c r="V227" s="14">
        <f t="shared" si="52"/>
        <v>222</v>
      </c>
      <c r="W227" s="14" t="str">
        <f t="shared" ca="1" si="58"/>
        <v/>
      </c>
      <c r="X227" s="14" t="str">
        <f>IF(Home!J227=0,"",Home!J227)</f>
        <v/>
      </c>
      <c r="Y227" s="16" t="str">
        <f t="shared" ca="1" si="63"/>
        <v/>
      </c>
      <c r="Z227" s="16" t="str">
        <f t="shared" ca="1" si="63"/>
        <v/>
      </c>
      <c r="AA227" s="16" t="str">
        <f t="shared" ca="1" si="63"/>
        <v/>
      </c>
      <c r="AB227" s="16" t="str">
        <f t="shared" ca="1" si="63"/>
        <v/>
      </c>
      <c r="AC227" s="16" t="str">
        <f t="shared" ca="1" si="53"/>
        <v/>
      </c>
      <c r="AD227" s="14" t="str">
        <f t="shared" ca="1" si="59"/>
        <v/>
      </c>
      <c r="AE227" s="17" t="str">
        <f t="shared" ca="1" si="60"/>
        <v/>
      </c>
      <c r="AF227" s="18" t="str">
        <f t="shared" ca="1" si="61"/>
        <v/>
      </c>
      <c r="AG227" s="12"/>
      <c r="AH227" s="19"/>
    </row>
    <row r="228" spans="1:34" s="10" customFormat="1" ht="15" customHeight="1" x14ac:dyDescent="0.2">
      <c r="A228" s="10">
        <f t="shared" si="49"/>
        <v>223</v>
      </c>
      <c r="B228" s="173" t="str">
        <f t="shared" ca="1" si="54"/>
        <v/>
      </c>
      <c r="C228" s="173"/>
      <c r="D228" s="173"/>
      <c r="E228" s="173"/>
      <c r="F228" s="173"/>
      <c r="G228" s="173"/>
      <c r="H228" s="177" t="str">
        <f t="shared" ca="1" si="55"/>
        <v/>
      </c>
      <c r="I228" s="177"/>
      <c r="J228" s="177"/>
      <c r="K228" s="177"/>
      <c r="L228" s="177"/>
      <c r="M228" s="177"/>
      <c r="N228" s="177"/>
      <c r="O228" s="177"/>
      <c r="P228" s="13">
        <f t="shared" si="50"/>
        <v>0</v>
      </c>
      <c r="Q228" s="8" t="str">
        <f t="shared" si="56"/>
        <v/>
      </c>
      <c r="R228" s="22">
        <v>223</v>
      </c>
      <c r="S228" s="14" t="str">
        <f ca="1">IF(LEFT(AG228,1)="G","",IF(LEFT(P228,1)="D","",IF(H228="","",COUNTIF($T$6:T228,T228))))</f>
        <v/>
      </c>
      <c r="T228" s="14" t="str">
        <f t="shared" ca="1" si="51"/>
        <v/>
      </c>
      <c r="U228" s="15" t="str">
        <f t="shared" ca="1" si="57"/>
        <v/>
      </c>
      <c r="V228" s="14">
        <f t="shared" si="52"/>
        <v>223</v>
      </c>
      <c r="W228" s="14" t="str">
        <f t="shared" ca="1" si="58"/>
        <v/>
      </c>
      <c r="X228" s="14" t="str">
        <f>IF(Home!J228=0,"",Home!J228)</f>
        <v/>
      </c>
      <c r="Y228" s="16" t="str">
        <f t="shared" ca="1" si="63"/>
        <v/>
      </c>
      <c r="Z228" s="16" t="str">
        <f t="shared" ca="1" si="63"/>
        <v/>
      </c>
      <c r="AA228" s="16" t="str">
        <f t="shared" ca="1" si="63"/>
        <v/>
      </c>
      <c r="AB228" s="16" t="str">
        <f t="shared" ca="1" si="63"/>
        <v/>
      </c>
      <c r="AC228" s="16" t="str">
        <f t="shared" ca="1" si="53"/>
        <v/>
      </c>
      <c r="AD228" s="14" t="str">
        <f t="shared" ca="1" si="59"/>
        <v/>
      </c>
      <c r="AE228" s="17" t="str">
        <f t="shared" ca="1" si="60"/>
        <v/>
      </c>
      <c r="AF228" s="18" t="str">
        <f t="shared" ca="1" si="61"/>
        <v/>
      </c>
      <c r="AG228" s="12"/>
      <c r="AH228" s="19"/>
    </row>
    <row r="229" spans="1:34" s="10" customFormat="1" ht="15" customHeight="1" x14ac:dyDescent="0.2">
      <c r="A229" s="10">
        <f t="shared" si="49"/>
        <v>224</v>
      </c>
      <c r="B229" s="173" t="str">
        <f t="shared" ca="1" si="54"/>
        <v/>
      </c>
      <c r="C229" s="173"/>
      <c r="D229" s="173"/>
      <c r="E229" s="173"/>
      <c r="F229" s="173"/>
      <c r="G229" s="173"/>
      <c r="H229" s="177" t="str">
        <f t="shared" ca="1" si="55"/>
        <v/>
      </c>
      <c r="I229" s="177"/>
      <c r="J229" s="177"/>
      <c r="K229" s="177"/>
      <c r="L229" s="177"/>
      <c r="M229" s="177"/>
      <c r="N229" s="177"/>
      <c r="O229" s="177"/>
      <c r="P229" s="13">
        <f t="shared" si="50"/>
        <v>0</v>
      </c>
      <c r="Q229" s="8" t="str">
        <f t="shared" si="56"/>
        <v/>
      </c>
      <c r="R229" s="22">
        <v>224</v>
      </c>
      <c r="S229" s="14" t="str">
        <f ca="1">IF(LEFT(AG229,1)="G","",IF(LEFT(P229,1)="D","",IF(H229="","",COUNTIF($T$6:T229,T229))))</f>
        <v/>
      </c>
      <c r="T229" s="14" t="str">
        <f t="shared" ca="1" si="51"/>
        <v/>
      </c>
      <c r="U229" s="15" t="str">
        <f t="shared" ca="1" si="57"/>
        <v/>
      </c>
      <c r="V229" s="14">
        <f t="shared" si="52"/>
        <v>224</v>
      </c>
      <c r="W229" s="14" t="str">
        <f t="shared" ca="1" si="58"/>
        <v/>
      </c>
      <c r="X229" s="14" t="str">
        <f>IF(Home!J229=0,"",Home!J229)</f>
        <v/>
      </c>
      <c r="Y229" s="16" t="str">
        <f t="shared" ca="1" si="63"/>
        <v/>
      </c>
      <c r="Z229" s="16" t="str">
        <f t="shared" ca="1" si="63"/>
        <v/>
      </c>
      <c r="AA229" s="16" t="str">
        <f t="shared" ca="1" si="63"/>
        <v/>
      </c>
      <c r="AB229" s="16" t="str">
        <f t="shared" ca="1" si="63"/>
        <v/>
      </c>
      <c r="AC229" s="16" t="str">
        <f t="shared" ca="1" si="53"/>
        <v/>
      </c>
      <c r="AD229" s="14" t="str">
        <f t="shared" ca="1" si="59"/>
        <v/>
      </c>
      <c r="AE229" s="17" t="str">
        <f t="shared" ca="1" si="60"/>
        <v/>
      </c>
      <c r="AF229" s="18" t="str">
        <f t="shared" ca="1" si="61"/>
        <v/>
      </c>
      <c r="AG229" s="12"/>
      <c r="AH229" s="19"/>
    </row>
    <row r="230" spans="1:34" s="10" customFormat="1" ht="15" customHeight="1" x14ac:dyDescent="0.2">
      <c r="A230" s="10">
        <f t="shared" si="49"/>
        <v>225</v>
      </c>
      <c r="B230" s="173" t="str">
        <f t="shared" ca="1" si="54"/>
        <v/>
      </c>
      <c r="C230" s="173"/>
      <c r="D230" s="173"/>
      <c r="E230" s="173"/>
      <c r="F230" s="173"/>
      <c r="G230" s="173"/>
      <c r="H230" s="177" t="str">
        <f t="shared" ca="1" si="55"/>
        <v/>
      </c>
      <c r="I230" s="177"/>
      <c r="J230" s="177"/>
      <c r="K230" s="177"/>
      <c r="L230" s="177"/>
      <c r="M230" s="177"/>
      <c r="N230" s="177"/>
      <c r="O230" s="177"/>
      <c r="P230" s="13">
        <f t="shared" si="50"/>
        <v>0</v>
      </c>
      <c r="Q230" s="8" t="str">
        <f t="shared" si="56"/>
        <v/>
      </c>
      <c r="R230" s="22">
        <v>225</v>
      </c>
      <c r="S230" s="14" t="str">
        <f ca="1">IF(LEFT(AG230,1)="G","",IF(LEFT(P230,1)="D","",IF(H230="","",COUNTIF($T$6:T230,T230))))</f>
        <v/>
      </c>
      <c r="T230" s="14" t="str">
        <f t="shared" ca="1" si="51"/>
        <v/>
      </c>
      <c r="U230" s="15" t="str">
        <f t="shared" ca="1" si="57"/>
        <v/>
      </c>
      <c r="V230" s="14">
        <f t="shared" si="52"/>
        <v>225</v>
      </c>
      <c r="W230" s="14" t="str">
        <f t="shared" ca="1" si="58"/>
        <v/>
      </c>
      <c r="X230" s="14" t="str">
        <f>IF(Home!J230=0,"",Home!J230)</f>
        <v/>
      </c>
      <c r="Y230" s="16" t="str">
        <f t="shared" ca="1" si="63"/>
        <v/>
      </c>
      <c r="Z230" s="16" t="str">
        <f t="shared" ca="1" si="63"/>
        <v/>
      </c>
      <c r="AA230" s="16" t="str">
        <f t="shared" ca="1" si="63"/>
        <v/>
      </c>
      <c r="AB230" s="16" t="str">
        <f t="shared" ca="1" si="63"/>
        <v/>
      </c>
      <c r="AC230" s="16" t="str">
        <f t="shared" ca="1" si="53"/>
        <v/>
      </c>
      <c r="AD230" s="14" t="str">
        <f t="shared" ca="1" si="59"/>
        <v/>
      </c>
      <c r="AE230" s="17" t="str">
        <f t="shared" ca="1" si="60"/>
        <v/>
      </c>
      <c r="AF230" s="18" t="str">
        <f t="shared" ca="1" si="61"/>
        <v/>
      </c>
      <c r="AG230" s="12"/>
      <c r="AH230" s="19"/>
    </row>
    <row r="231" spans="1:34" s="10" customFormat="1" ht="15" customHeight="1" x14ac:dyDescent="0.2">
      <c r="A231" s="10">
        <f t="shared" si="49"/>
        <v>226</v>
      </c>
      <c r="B231" s="173" t="str">
        <f t="shared" ca="1" si="54"/>
        <v/>
      </c>
      <c r="C231" s="173"/>
      <c r="D231" s="173"/>
      <c r="E231" s="173"/>
      <c r="F231" s="173"/>
      <c r="G231" s="173"/>
      <c r="H231" s="177" t="str">
        <f t="shared" ca="1" si="55"/>
        <v/>
      </c>
      <c r="I231" s="177"/>
      <c r="J231" s="177"/>
      <c r="K231" s="177"/>
      <c r="L231" s="177"/>
      <c r="M231" s="177"/>
      <c r="N231" s="177"/>
      <c r="O231" s="177"/>
      <c r="P231" s="13">
        <f t="shared" si="50"/>
        <v>0</v>
      </c>
      <c r="Q231" s="8" t="str">
        <f t="shared" si="56"/>
        <v/>
      </c>
      <c r="R231" s="22">
        <v>226</v>
      </c>
      <c r="S231" s="14" t="str">
        <f ca="1">IF(LEFT(AG231,1)="G","",IF(LEFT(P231,1)="D","",IF(H231="","",COUNTIF($T$6:T231,T231))))</f>
        <v/>
      </c>
      <c r="T231" s="14" t="str">
        <f t="shared" ca="1" si="51"/>
        <v/>
      </c>
      <c r="U231" s="15" t="str">
        <f t="shared" ca="1" si="57"/>
        <v/>
      </c>
      <c r="V231" s="14">
        <f t="shared" si="52"/>
        <v>226</v>
      </c>
      <c r="W231" s="14" t="str">
        <f t="shared" ca="1" si="58"/>
        <v/>
      </c>
      <c r="X231" s="14" t="str">
        <f>IF(Home!J231=0,"",Home!J231)</f>
        <v/>
      </c>
      <c r="Y231" s="16" t="str">
        <f t="shared" ca="1" si="63"/>
        <v/>
      </c>
      <c r="Z231" s="16" t="str">
        <f t="shared" ca="1" si="63"/>
        <v/>
      </c>
      <c r="AA231" s="16" t="str">
        <f t="shared" ca="1" si="63"/>
        <v/>
      </c>
      <c r="AB231" s="16" t="str">
        <f t="shared" ca="1" si="63"/>
        <v/>
      </c>
      <c r="AC231" s="16" t="str">
        <f t="shared" ca="1" si="53"/>
        <v/>
      </c>
      <c r="AD231" s="14" t="str">
        <f t="shared" ca="1" si="59"/>
        <v/>
      </c>
      <c r="AE231" s="17" t="str">
        <f t="shared" ca="1" si="60"/>
        <v/>
      </c>
      <c r="AF231" s="18" t="str">
        <f t="shared" ca="1" si="61"/>
        <v/>
      </c>
      <c r="AG231" s="12"/>
      <c r="AH231" s="19"/>
    </row>
    <row r="232" spans="1:34" s="10" customFormat="1" ht="15" customHeight="1" x14ac:dyDescent="0.2">
      <c r="A232" s="10">
        <f t="shared" si="49"/>
        <v>227</v>
      </c>
      <c r="B232" s="173" t="str">
        <f t="shared" ca="1" si="54"/>
        <v/>
      </c>
      <c r="C232" s="173"/>
      <c r="D232" s="173"/>
      <c r="E232" s="173"/>
      <c r="F232" s="173"/>
      <c r="G232" s="173"/>
      <c r="H232" s="177" t="str">
        <f t="shared" ca="1" si="55"/>
        <v/>
      </c>
      <c r="I232" s="177"/>
      <c r="J232" s="177"/>
      <c r="K232" s="177"/>
      <c r="L232" s="177"/>
      <c r="M232" s="177"/>
      <c r="N232" s="177"/>
      <c r="O232" s="177"/>
      <c r="P232" s="13">
        <f t="shared" si="50"/>
        <v>0</v>
      </c>
      <c r="Q232" s="8" t="str">
        <f t="shared" si="56"/>
        <v/>
      </c>
      <c r="R232" s="22">
        <v>227</v>
      </c>
      <c r="S232" s="14" t="str">
        <f ca="1">IF(LEFT(AG232,1)="G","",IF(LEFT(P232,1)="D","",IF(H232="","",COUNTIF($T$6:T232,T232))))</f>
        <v/>
      </c>
      <c r="T232" s="14" t="str">
        <f t="shared" ca="1" si="51"/>
        <v/>
      </c>
      <c r="U232" s="15" t="str">
        <f t="shared" ca="1" si="57"/>
        <v/>
      </c>
      <c r="V232" s="14">
        <f t="shared" si="52"/>
        <v>227</v>
      </c>
      <c r="W232" s="14" t="str">
        <f t="shared" ca="1" si="58"/>
        <v/>
      </c>
      <c r="X232" s="14" t="str">
        <f>IF(Home!J232=0,"",Home!J232)</f>
        <v/>
      </c>
      <c r="Y232" s="16" t="str">
        <f t="shared" ca="1" si="63"/>
        <v/>
      </c>
      <c r="Z232" s="16" t="str">
        <f t="shared" ca="1" si="63"/>
        <v/>
      </c>
      <c r="AA232" s="16" t="str">
        <f t="shared" ca="1" si="63"/>
        <v/>
      </c>
      <c r="AB232" s="16" t="str">
        <f t="shared" ca="1" si="63"/>
        <v/>
      </c>
      <c r="AC232" s="16" t="str">
        <f t="shared" ca="1" si="53"/>
        <v/>
      </c>
      <c r="AD232" s="14" t="str">
        <f t="shared" ca="1" si="59"/>
        <v/>
      </c>
      <c r="AE232" s="17" t="str">
        <f t="shared" ca="1" si="60"/>
        <v/>
      </c>
      <c r="AF232" s="18" t="str">
        <f t="shared" ca="1" si="61"/>
        <v/>
      </c>
      <c r="AG232" s="12"/>
      <c r="AH232" s="19"/>
    </row>
    <row r="233" spans="1:34" s="10" customFormat="1" ht="15" customHeight="1" x14ac:dyDescent="0.2">
      <c r="A233" s="10">
        <f t="shared" si="49"/>
        <v>228</v>
      </c>
      <c r="B233" s="173" t="str">
        <f t="shared" ca="1" si="54"/>
        <v/>
      </c>
      <c r="C233" s="173"/>
      <c r="D233" s="173"/>
      <c r="E233" s="173"/>
      <c r="F233" s="173"/>
      <c r="G233" s="173"/>
      <c r="H233" s="177" t="str">
        <f t="shared" ca="1" si="55"/>
        <v/>
      </c>
      <c r="I233" s="177"/>
      <c r="J233" s="177"/>
      <c r="K233" s="177"/>
      <c r="L233" s="177"/>
      <c r="M233" s="177"/>
      <c r="N233" s="177"/>
      <c r="O233" s="177"/>
      <c r="P233" s="13">
        <f t="shared" si="50"/>
        <v>0</v>
      </c>
      <c r="Q233" s="8" t="str">
        <f t="shared" si="56"/>
        <v/>
      </c>
      <c r="R233" s="22">
        <v>228</v>
      </c>
      <c r="S233" s="14" t="str">
        <f ca="1">IF(LEFT(AG233,1)="G","",IF(LEFT(P233,1)="D","",IF(H233="","",COUNTIF($T$6:T233,T233))))</f>
        <v/>
      </c>
      <c r="T233" s="14" t="str">
        <f t="shared" ca="1" si="51"/>
        <v/>
      </c>
      <c r="U233" s="15" t="str">
        <f t="shared" ca="1" si="57"/>
        <v/>
      </c>
      <c r="V233" s="14">
        <f t="shared" si="52"/>
        <v>228</v>
      </c>
      <c r="W233" s="14" t="str">
        <f t="shared" ca="1" si="58"/>
        <v/>
      </c>
      <c r="X233" s="14" t="str">
        <f>IF(Home!J233=0,"",Home!J233)</f>
        <v/>
      </c>
      <c r="Y233" s="16" t="str">
        <f t="shared" ca="1" si="63"/>
        <v/>
      </c>
      <c r="Z233" s="16" t="str">
        <f t="shared" ca="1" si="63"/>
        <v/>
      </c>
      <c r="AA233" s="16" t="str">
        <f t="shared" ca="1" si="63"/>
        <v/>
      </c>
      <c r="AB233" s="16" t="str">
        <f t="shared" ca="1" si="63"/>
        <v/>
      </c>
      <c r="AC233" s="16" t="str">
        <f t="shared" ca="1" si="53"/>
        <v/>
      </c>
      <c r="AD233" s="14" t="str">
        <f t="shared" ca="1" si="59"/>
        <v/>
      </c>
      <c r="AE233" s="17" t="str">
        <f t="shared" ca="1" si="60"/>
        <v/>
      </c>
      <c r="AF233" s="18" t="str">
        <f t="shared" ca="1" si="61"/>
        <v/>
      </c>
      <c r="AG233" s="12"/>
      <c r="AH233" s="19"/>
    </row>
    <row r="234" spans="1:34" s="10" customFormat="1" ht="15" customHeight="1" x14ac:dyDescent="0.2">
      <c r="A234" s="10">
        <f t="shared" si="49"/>
        <v>229</v>
      </c>
      <c r="B234" s="173" t="str">
        <f t="shared" ca="1" si="54"/>
        <v/>
      </c>
      <c r="C234" s="173"/>
      <c r="D234" s="173"/>
      <c r="E234" s="173"/>
      <c r="F234" s="173"/>
      <c r="G234" s="173"/>
      <c r="H234" s="177" t="str">
        <f t="shared" ca="1" si="55"/>
        <v/>
      </c>
      <c r="I234" s="177"/>
      <c r="J234" s="177"/>
      <c r="K234" s="177"/>
      <c r="L234" s="177"/>
      <c r="M234" s="177"/>
      <c r="N234" s="177"/>
      <c r="O234" s="177"/>
      <c r="P234" s="13">
        <f t="shared" si="50"/>
        <v>0</v>
      </c>
      <c r="Q234" s="8" t="str">
        <f t="shared" si="56"/>
        <v/>
      </c>
      <c r="R234" s="22">
        <v>229</v>
      </c>
      <c r="S234" s="14" t="str">
        <f ca="1">IF(LEFT(AG234,1)="G","",IF(LEFT(P234,1)="D","",IF(H234="","",COUNTIF($T$6:T234,T234))))</f>
        <v/>
      </c>
      <c r="T234" s="14" t="str">
        <f t="shared" ca="1" si="51"/>
        <v/>
      </c>
      <c r="U234" s="15" t="str">
        <f t="shared" ca="1" si="57"/>
        <v/>
      </c>
      <c r="V234" s="14">
        <f t="shared" si="52"/>
        <v>229</v>
      </c>
      <c r="W234" s="14" t="str">
        <f t="shared" ca="1" si="58"/>
        <v/>
      </c>
      <c r="X234" s="14" t="str">
        <f>IF(Home!J234=0,"",Home!J234)</f>
        <v/>
      </c>
      <c r="Y234" s="16" t="str">
        <f t="shared" ca="1" si="63"/>
        <v/>
      </c>
      <c r="Z234" s="16" t="str">
        <f t="shared" ca="1" si="63"/>
        <v/>
      </c>
      <c r="AA234" s="16" t="str">
        <f t="shared" ca="1" si="63"/>
        <v/>
      </c>
      <c r="AB234" s="16" t="str">
        <f t="shared" ca="1" si="63"/>
        <v/>
      </c>
      <c r="AC234" s="16" t="str">
        <f t="shared" ca="1" si="53"/>
        <v/>
      </c>
      <c r="AD234" s="14" t="str">
        <f t="shared" ca="1" si="59"/>
        <v/>
      </c>
      <c r="AE234" s="17" t="str">
        <f t="shared" ca="1" si="60"/>
        <v/>
      </c>
      <c r="AF234" s="18" t="str">
        <f t="shared" ca="1" si="61"/>
        <v/>
      </c>
      <c r="AG234" s="12"/>
      <c r="AH234" s="19"/>
    </row>
    <row r="235" spans="1:34" s="10" customFormat="1" ht="15" customHeight="1" x14ac:dyDescent="0.2">
      <c r="A235" s="10">
        <f t="shared" si="49"/>
        <v>230</v>
      </c>
      <c r="B235" s="173" t="str">
        <f t="shared" ca="1" si="54"/>
        <v/>
      </c>
      <c r="C235" s="173"/>
      <c r="D235" s="173"/>
      <c r="E235" s="173"/>
      <c r="F235" s="173"/>
      <c r="G235" s="173"/>
      <c r="H235" s="177" t="str">
        <f t="shared" ca="1" si="55"/>
        <v/>
      </c>
      <c r="I235" s="177"/>
      <c r="J235" s="177"/>
      <c r="K235" s="177"/>
      <c r="L235" s="177"/>
      <c r="M235" s="177"/>
      <c r="N235" s="177"/>
      <c r="O235" s="177"/>
      <c r="P235" s="13">
        <f t="shared" si="50"/>
        <v>0</v>
      </c>
      <c r="Q235" s="8" t="str">
        <f t="shared" si="56"/>
        <v/>
      </c>
      <c r="R235" s="22">
        <v>230</v>
      </c>
      <c r="S235" s="14" t="str">
        <f ca="1">IF(LEFT(AG235,1)="G","",IF(LEFT(P235,1)="D","",IF(H235="","",COUNTIF($T$6:T235,T235))))</f>
        <v/>
      </c>
      <c r="T235" s="14" t="str">
        <f t="shared" ca="1" si="51"/>
        <v/>
      </c>
      <c r="U235" s="15" t="str">
        <f t="shared" ca="1" si="57"/>
        <v/>
      </c>
      <c r="V235" s="14">
        <f t="shared" si="52"/>
        <v>230</v>
      </c>
      <c r="W235" s="14" t="str">
        <f t="shared" ca="1" si="58"/>
        <v/>
      </c>
      <c r="X235" s="14" t="str">
        <f>IF(Home!J235=0,"",Home!J235)</f>
        <v/>
      </c>
      <c r="Y235" s="16" t="str">
        <f t="shared" ca="1" si="63"/>
        <v/>
      </c>
      <c r="Z235" s="16" t="str">
        <f t="shared" ca="1" si="63"/>
        <v/>
      </c>
      <c r="AA235" s="16" t="str">
        <f t="shared" ca="1" si="63"/>
        <v/>
      </c>
      <c r="AB235" s="16" t="str">
        <f t="shared" ca="1" si="63"/>
        <v/>
      </c>
      <c r="AC235" s="16" t="str">
        <f t="shared" ca="1" si="53"/>
        <v/>
      </c>
      <c r="AD235" s="14" t="str">
        <f t="shared" ca="1" si="59"/>
        <v/>
      </c>
      <c r="AE235" s="17" t="str">
        <f t="shared" ca="1" si="60"/>
        <v/>
      </c>
      <c r="AF235" s="18" t="str">
        <f t="shared" ca="1" si="61"/>
        <v/>
      </c>
      <c r="AG235" s="12"/>
      <c r="AH235" s="19"/>
    </row>
    <row r="236" spans="1:34" s="10" customFormat="1" ht="15" customHeight="1" x14ac:dyDescent="0.2">
      <c r="A236" s="10">
        <f t="shared" si="49"/>
        <v>231</v>
      </c>
      <c r="B236" s="173" t="str">
        <f t="shared" ca="1" si="54"/>
        <v/>
      </c>
      <c r="C236" s="173"/>
      <c r="D236" s="173"/>
      <c r="E236" s="173"/>
      <c r="F236" s="173"/>
      <c r="G236" s="173"/>
      <c r="H236" s="177" t="str">
        <f t="shared" ca="1" si="55"/>
        <v/>
      </c>
      <c r="I236" s="177"/>
      <c r="J236" s="177"/>
      <c r="K236" s="177"/>
      <c r="L236" s="177"/>
      <c r="M236" s="177"/>
      <c r="N236" s="177"/>
      <c r="O236" s="177"/>
      <c r="P236" s="13">
        <f t="shared" si="50"/>
        <v>0</v>
      </c>
      <c r="Q236" s="8" t="str">
        <f t="shared" si="56"/>
        <v/>
      </c>
      <c r="R236" s="22">
        <v>231</v>
      </c>
      <c r="S236" s="14" t="str">
        <f ca="1">IF(LEFT(AG236,1)="G","",IF(LEFT(P236,1)="D","",IF(H236="","",COUNTIF($T$6:T236,T236))))</f>
        <v/>
      </c>
      <c r="T236" s="14" t="str">
        <f t="shared" ca="1" si="51"/>
        <v/>
      </c>
      <c r="U236" s="15" t="str">
        <f t="shared" ca="1" si="57"/>
        <v/>
      </c>
      <c r="V236" s="14">
        <f t="shared" si="52"/>
        <v>231</v>
      </c>
      <c r="W236" s="14" t="str">
        <f t="shared" ca="1" si="58"/>
        <v/>
      </c>
      <c r="X236" s="14" t="str">
        <f>IF(Home!J236=0,"",Home!J236)</f>
        <v/>
      </c>
      <c r="Y236" s="16" t="str">
        <f t="shared" ca="1" si="63"/>
        <v/>
      </c>
      <c r="Z236" s="16" t="str">
        <f t="shared" ca="1" si="63"/>
        <v/>
      </c>
      <c r="AA236" s="16" t="str">
        <f t="shared" ca="1" si="63"/>
        <v/>
      </c>
      <c r="AB236" s="16" t="str">
        <f t="shared" ca="1" si="63"/>
        <v/>
      </c>
      <c r="AC236" s="16" t="str">
        <f t="shared" ca="1" si="53"/>
        <v/>
      </c>
      <c r="AD236" s="14" t="str">
        <f t="shared" ca="1" si="59"/>
        <v/>
      </c>
      <c r="AE236" s="17" t="str">
        <f t="shared" ca="1" si="60"/>
        <v/>
      </c>
      <c r="AF236" s="18" t="str">
        <f t="shared" ca="1" si="61"/>
        <v/>
      </c>
      <c r="AG236" s="12"/>
      <c r="AH236" s="19"/>
    </row>
    <row r="237" spans="1:34" s="10" customFormat="1" ht="15" customHeight="1" x14ac:dyDescent="0.2">
      <c r="A237" s="10">
        <f t="shared" si="49"/>
        <v>232</v>
      </c>
      <c r="B237" s="173" t="str">
        <f t="shared" ca="1" si="54"/>
        <v/>
      </c>
      <c r="C237" s="173"/>
      <c r="D237" s="173"/>
      <c r="E237" s="173"/>
      <c r="F237" s="173"/>
      <c r="G237" s="173"/>
      <c r="H237" s="177" t="str">
        <f t="shared" ca="1" si="55"/>
        <v/>
      </c>
      <c r="I237" s="177"/>
      <c r="J237" s="177"/>
      <c r="K237" s="177"/>
      <c r="L237" s="177"/>
      <c r="M237" s="177"/>
      <c r="N237" s="177"/>
      <c r="O237" s="177"/>
      <c r="P237" s="13">
        <f t="shared" si="50"/>
        <v>0</v>
      </c>
      <c r="Q237" s="8" t="str">
        <f t="shared" si="56"/>
        <v/>
      </c>
      <c r="R237" s="22">
        <v>232</v>
      </c>
      <c r="S237" s="14" t="str">
        <f ca="1">IF(LEFT(AG237,1)="G","",IF(LEFT(P237,1)="D","",IF(H237="","",COUNTIF($T$6:T237,T237))))</f>
        <v/>
      </c>
      <c r="T237" s="14" t="str">
        <f t="shared" ca="1" si="51"/>
        <v/>
      </c>
      <c r="U237" s="15" t="str">
        <f t="shared" ca="1" si="57"/>
        <v/>
      </c>
      <c r="V237" s="14">
        <f t="shared" si="52"/>
        <v>232</v>
      </c>
      <c r="W237" s="14" t="str">
        <f t="shared" ca="1" si="58"/>
        <v/>
      </c>
      <c r="X237" s="14" t="str">
        <f>IF(Home!J237=0,"",Home!J237)</f>
        <v/>
      </c>
      <c r="Y237" s="16" t="str">
        <f t="shared" ca="1" si="63"/>
        <v/>
      </c>
      <c r="Z237" s="16" t="str">
        <f t="shared" ca="1" si="63"/>
        <v/>
      </c>
      <c r="AA237" s="16" t="str">
        <f t="shared" ca="1" si="63"/>
        <v/>
      </c>
      <c r="AB237" s="16" t="str">
        <f t="shared" ca="1" si="63"/>
        <v/>
      </c>
      <c r="AC237" s="16" t="str">
        <f t="shared" ca="1" si="53"/>
        <v/>
      </c>
      <c r="AD237" s="14" t="str">
        <f t="shared" ca="1" si="59"/>
        <v/>
      </c>
      <c r="AE237" s="17" t="str">
        <f t="shared" ca="1" si="60"/>
        <v/>
      </c>
      <c r="AF237" s="18" t="str">
        <f t="shared" ca="1" si="61"/>
        <v/>
      </c>
      <c r="AG237" s="12"/>
      <c r="AH237" s="19"/>
    </row>
    <row r="238" spans="1:34" s="10" customFormat="1" ht="15" customHeight="1" x14ac:dyDescent="0.2">
      <c r="A238" s="10">
        <f t="shared" si="49"/>
        <v>233</v>
      </c>
      <c r="B238" s="173" t="str">
        <f t="shared" ca="1" si="54"/>
        <v/>
      </c>
      <c r="C238" s="173"/>
      <c r="D238" s="173"/>
      <c r="E238" s="173"/>
      <c r="F238" s="173"/>
      <c r="G238" s="173"/>
      <c r="H238" s="177" t="str">
        <f t="shared" ca="1" si="55"/>
        <v/>
      </c>
      <c r="I238" s="177"/>
      <c r="J238" s="177"/>
      <c r="K238" s="177"/>
      <c r="L238" s="177"/>
      <c r="M238" s="177"/>
      <c r="N238" s="177"/>
      <c r="O238" s="177"/>
      <c r="P238" s="13">
        <f t="shared" si="50"/>
        <v>0</v>
      </c>
      <c r="Q238" s="8" t="str">
        <f t="shared" si="56"/>
        <v/>
      </c>
      <c r="R238" s="22">
        <v>233</v>
      </c>
      <c r="S238" s="14" t="str">
        <f ca="1">IF(LEFT(AG238,1)="G","",IF(LEFT(P238,1)="D","",IF(H238="","",COUNTIF($T$6:T238,T238))))</f>
        <v/>
      </c>
      <c r="T238" s="14" t="str">
        <f t="shared" ca="1" si="51"/>
        <v/>
      </c>
      <c r="U238" s="15" t="str">
        <f t="shared" ca="1" si="57"/>
        <v/>
      </c>
      <c r="V238" s="14">
        <f t="shared" si="52"/>
        <v>233</v>
      </c>
      <c r="W238" s="14" t="str">
        <f t="shared" ca="1" si="58"/>
        <v/>
      </c>
      <c r="X238" s="14" t="str">
        <f>IF(Home!J238=0,"",Home!J238)</f>
        <v/>
      </c>
      <c r="Y238" s="16" t="str">
        <f t="shared" ca="1" si="63"/>
        <v/>
      </c>
      <c r="Z238" s="16" t="str">
        <f t="shared" ca="1" si="63"/>
        <v/>
      </c>
      <c r="AA238" s="16" t="str">
        <f t="shared" ca="1" si="63"/>
        <v/>
      </c>
      <c r="AB238" s="16" t="str">
        <f t="shared" ca="1" si="63"/>
        <v/>
      </c>
      <c r="AC238" s="16" t="str">
        <f t="shared" ca="1" si="53"/>
        <v/>
      </c>
      <c r="AD238" s="14" t="str">
        <f t="shared" ca="1" si="59"/>
        <v/>
      </c>
      <c r="AE238" s="17" t="str">
        <f t="shared" ca="1" si="60"/>
        <v/>
      </c>
      <c r="AF238" s="18" t="str">
        <f t="shared" ca="1" si="61"/>
        <v/>
      </c>
      <c r="AG238" s="12"/>
      <c r="AH238" s="19"/>
    </row>
    <row r="239" spans="1:34" s="10" customFormat="1" ht="15" customHeight="1" x14ac:dyDescent="0.2">
      <c r="A239" s="10">
        <f t="shared" si="49"/>
        <v>234</v>
      </c>
      <c r="B239" s="173" t="str">
        <f t="shared" ca="1" si="54"/>
        <v/>
      </c>
      <c r="C239" s="173"/>
      <c r="D239" s="173"/>
      <c r="E239" s="173"/>
      <c r="F239" s="173"/>
      <c r="G239" s="173"/>
      <c r="H239" s="177" t="str">
        <f t="shared" ca="1" si="55"/>
        <v/>
      </c>
      <c r="I239" s="177"/>
      <c r="J239" s="177"/>
      <c r="K239" s="177"/>
      <c r="L239" s="177"/>
      <c r="M239" s="177"/>
      <c r="N239" s="177"/>
      <c r="O239" s="177"/>
      <c r="P239" s="13">
        <f t="shared" si="50"/>
        <v>0</v>
      </c>
      <c r="Q239" s="8" t="str">
        <f t="shared" si="56"/>
        <v/>
      </c>
      <c r="R239" s="22">
        <v>234</v>
      </c>
      <c r="S239" s="14" t="str">
        <f ca="1">IF(LEFT(AG239,1)="G","",IF(LEFT(P239,1)="D","",IF(H239="","",COUNTIF($T$6:T239,T239))))</f>
        <v/>
      </c>
      <c r="T239" s="14" t="str">
        <f t="shared" ca="1" si="51"/>
        <v/>
      </c>
      <c r="U239" s="15" t="str">
        <f t="shared" ca="1" si="57"/>
        <v/>
      </c>
      <c r="V239" s="14">
        <f t="shared" si="52"/>
        <v>234</v>
      </c>
      <c r="W239" s="14" t="str">
        <f t="shared" ca="1" si="58"/>
        <v/>
      </c>
      <c r="X239" s="14" t="str">
        <f>IF(Home!J239=0,"",Home!J239)</f>
        <v/>
      </c>
      <c r="Y239" s="16" t="str">
        <f t="shared" ca="1" si="63"/>
        <v/>
      </c>
      <c r="Z239" s="16" t="str">
        <f t="shared" ca="1" si="63"/>
        <v/>
      </c>
      <c r="AA239" s="16" t="str">
        <f t="shared" ca="1" si="63"/>
        <v/>
      </c>
      <c r="AB239" s="16" t="str">
        <f t="shared" ca="1" si="63"/>
        <v/>
      </c>
      <c r="AC239" s="16" t="str">
        <f t="shared" ca="1" si="53"/>
        <v/>
      </c>
      <c r="AD239" s="14" t="str">
        <f t="shared" ca="1" si="59"/>
        <v/>
      </c>
      <c r="AE239" s="17" t="str">
        <f t="shared" ca="1" si="60"/>
        <v/>
      </c>
      <c r="AF239" s="18" t="str">
        <f t="shared" ca="1" si="61"/>
        <v/>
      </c>
      <c r="AG239" s="12"/>
      <c r="AH239" s="19"/>
    </row>
    <row r="240" spans="1:34" s="10" customFormat="1" ht="15" customHeight="1" x14ac:dyDescent="0.2">
      <c r="A240" s="10">
        <f t="shared" si="49"/>
        <v>235</v>
      </c>
      <c r="B240" s="173" t="str">
        <f t="shared" ca="1" si="54"/>
        <v/>
      </c>
      <c r="C240" s="173"/>
      <c r="D240" s="173"/>
      <c r="E240" s="173"/>
      <c r="F240" s="173"/>
      <c r="G240" s="173"/>
      <c r="H240" s="177" t="str">
        <f t="shared" ca="1" si="55"/>
        <v/>
      </c>
      <c r="I240" s="177"/>
      <c r="J240" s="177"/>
      <c r="K240" s="177"/>
      <c r="L240" s="177"/>
      <c r="M240" s="177"/>
      <c r="N240" s="177"/>
      <c r="O240" s="177"/>
      <c r="P240" s="13">
        <f t="shared" si="50"/>
        <v>0</v>
      </c>
      <c r="Q240" s="8" t="str">
        <f t="shared" si="56"/>
        <v/>
      </c>
      <c r="R240" s="22">
        <v>235</v>
      </c>
      <c r="S240" s="14" t="str">
        <f ca="1">IF(LEFT(AG240,1)="G","",IF(LEFT(P240,1)="D","",IF(H240="","",COUNTIF($T$6:T240,T240))))</f>
        <v/>
      </c>
      <c r="T240" s="14" t="str">
        <f t="shared" ca="1" si="51"/>
        <v/>
      </c>
      <c r="U240" s="15" t="str">
        <f t="shared" ca="1" si="57"/>
        <v/>
      </c>
      <c r="V240" s="14">
        <f t="shared" si="52"/>
        <v>235</v>
      </c>
      <c r="W240" s="14" t="str">
        <f t="shared" ca="1" si="58"/>
        <v/>
      </c>
      <c r="X240" s="14" t="str">
        <f>IF(Home!J240=0,"",Home!J240)</f>
        <v/>
      </c>
      <c r="Y240" s="16" t="str">
        <f t="shared" ca="1" si="63"/>
        <v/>
      </c>
      <c r="Z240" s="16" t="str">
        <f t="shared" ca="1" si="63"/>
        <v/>
      </c>
      <c r="AA240" s="16" t="str">
        <f t="shared" ca="1" si="63"/>
        <v/>
      </c>
      <c r="AB240" s="16" t="str">
        <f t="shared" ca="1" si="63"/>
        <v/>
      </c>
      <c r="AC240" s="16" t="str">
        <f t="shared" ca="1" si="53"/>
        <v/>
      </c>
      <c r="AD240" s="14" t="str">
        <f t="shared" ca="1" si="59"/>
        <v/>
      </c>
      <c r="AE240" s="17" t="str">
        <f t="shared" ca="1" si="60"/>
        <v/>
      </c>
      <c r="AF240" s="18" t="str">
        <f t="shared" ca="1" si="61"/>
        <v/>
      </c>
      <c r="AG240" s="12"/>
      <c r="AH240" s="19"/>
    </row>
    <row r="241" spans="1:34" s="10" customFormat="1" ht="15" customHeight="1" x14ac:dyDescent="0.2">
      <c r="A241" s="10">
        <f t="shared" si="49"/>
        <v>236</v>
      </c>
      <c r="B241" s="173" t="str">
        <f t="shared" ca="1" si="54"/>
        <v/>
      </c>
      <c r="C241" s="173"/>
      <c r="D241" s="173"/>
      <c r="E241" s="173"/>
      <c r="F241" s="173"/>
      <c r="G241" s="173"/>
      <c r="H241" s="177" t="str">
        <f t="shared" ca="1" si="55"/>
        <v/>
      </c>
      <c r="I241" s="177"/>
      <c r="J241" s="177"/>
      <c r="K241" s="177"/>
      <c r="L241" s="177"/>
      <c r="M241" s="177"/>
      <c r="N241" s="177"/>
      <c r="O241" s="177"/>
      <c r="P241" s="13">
        <f t="shared" si="50"/>
        <v>0</v>
      </c>
      <c r="Q241" s="8" t="str">
        <f t="shared" si="56"/>
        <v/>
      </c>
      <c r="R241" s="22">
        <v>236</v>
      </c>
      <c r="S241" s="14" t="str">
        <f ca="1">IF(LEFT(AG241,1)="G","",IF(LEFT(P241,1)="D","",IF(H241="","",COUNTIF($T$6:T241,T241))))</f>
        <v/>
      </c>
      <c r="T241" s="14" t="str">
        <f t="shared" ca="1" si="51"/>
        <v/>
      </c>
      <c r="U241" s="15" t="str">
        <f t="shared" ca="1" si="57"/>
        <v/>
      </c>
      <c r="V241" s="14">
        <f t="shared" si="52"/>
        <v>236</v>
      </c>
      <c r="W241" s="14" t="str">
        <f t="shared" ca="1" si="58"/>
        <v/>
      </c>
      <c r="X241" s="14" t="str">
        <f>IF(Home!J241=0,"",Home!J241)</f>
        <v/>
      </c>
      <c r="Y241" s="16" t="str">
        <f t="shared" ca="1" si="63"/>
        <v/>
      </c>
      <c r="Z241" s="16" t="str">
        <f t="shared" ca="1" si="63"/>
        <v/>
      </c>
      <c r="AA241" s="16" t="str">
        <f t="shared" ca="1" si="63"/>
        <v/>
      </c>
      <c r="AB241" s="16" t="str">
        <f t="shared" ca="1" si="63"/>
        <v/>
      </c>
      <c r="AC241" s="16" t="str">
        <f t="shared" ca="1" si="53"/>
        <v/>
      </c>
      <c r="AD241" s="14" t="str">
        <f t="shared" ca="1" si="59"/>
        <v/>
      </c>
      <c r="AE241" s="17" t="str">
        <f t="shared" ca="1" si="60"/>
        <v/>
      </c>
      <c r="AF241" s="18" t="str">
        <f t="shared" ca="1" si="61"/>
        <v/>
      </c>
      <c r="AG241" s="12"/>
      <c r="AH241" s="19"/>
    </row>
    <row r="242" spans="1:34" s="10" customFormat="1" ht="15" customHeight="1" x14ac:dyDescent="0.2">
      <c r="A242" s="10">
        <f t="shared" si="49"/>
        <v>237</v>
      </c>
      <c r="B242" s="173" t="str">
        <f t="shared" ca="1" si="54"/>
        <v/>
      </c>
      <c r="C242" s="173"/>
      <c r="D242" s="173"/>
      <c r="E242" s="173"/>
      <c r="F242" s="173"/>
      <c r="G242" s="173"/>
      <c r="H242" s="177" t="str">
        <f t="shared" ca="1" si="55"/>
        <v/>
      </c>
      <c r="I242" s="177"/>
      <c r="J242" s="177"/>
      <c r="K242" s="177"/>
      <c r="L242" s="177"/>
      <c r="M242" s="177"/>
      <c r="N242" s="177"/>
      <c r="O242" s="177"/>
      <c r="P242" s="13">
        <f t="shared" si="50"/>
        <v>0</v>
      </c>
      <c r="Q242" s="8" t="str">
        <f t="shared" si="56"/>
        <v/>
      </c>
      <c r="R242" s="22">
        <v>237</v>
      </c>
      <c r="S242" s="14" t="str">
        <f ca="1">IF(LEFT(AG242,1)="G","",IF(LEFT(P242,1)="D","",IF(H242="","",COUNTIF($T$6:T242,T242))))</f>
        <v/>
      </c>
      <c r="T242" s="14" t="str">
        <f t="shared" ca="1" si="51"/>
        <v/>
      </c>
      <c r="U242" s="15" t="str">
        <f t="shared" ca="1" si="57"/>
        <v/>
      </c>
      <c r="V242" s="14">
        <f t="shared" si="52"/>
        <v>237</v>
      </c>
      <c r="W242" s="14" t="str">
        <f t="shared" ca="1" si="58"/>
        <v/>
      </c>
      <c r="X242" s="14" t="str">
        <f>IF(Home!J242=0,"",Home!J242)</f>
        <v/>
      </c>
      <c r="Y242" s="16" t="str">
        <f t="shared" ca="1" si="63"/>
        <v/>
      </c>
      <c r="Z242" s="16" t="str">
        <f t="shared" ca="1" si="63"/>
        <v/>
      </c>
      <c r="AA242" s="16" t="str">
        <f t="shared" ca="1" si="63"/>
        <v/>
      </c>
      <c r="AB242" s="16" t="str">
        <f t="shared" ca="1" si="63"/>
        <v/>
      </c>
      <c r="AC242" s="16" t="str">
        <f t="shared" ca="1" si="53"/>
        <v/>
      </c>
      <c r="AD242" s="14" t="str">
        <f t="shared" ca="1" si="59"/>
        <v/>
      </c>
      <c r="AE242" s="17" t="str">
        <f t="shared" ca="1" si="60"/>
        <v/>
      </c>
      <c r="AF242" s="18" t="str">
        <f t="shared" ca="1" si="61"/>
        <v/>
      </c>
      <c r="AG242" s="12"/>
      <c r="AH242" s="19"/>
    </row>
    <row r="243" spans="1:34" s="10" customFormat="1" ht="15" customHeight="1" x14ac:dyDescent="0.2">
      <c r="A243" s="10">
        <f t="shared" si="49"/>
        <v>238</v>
      </c>
      <c r="B243" s="173" t="str">
        <f t="shared" ca="1" si="54"/>
        <v/>
      </c>
      <c r="C243" s="173"/>
      <c r="D243" s="173"/>
      <c r="E243" s="173"/>
      <c r="F243" s="173"/>
      <c r="G243" s="173"/>
      <c r="H243" s="177" t="str">
        <f t="shared" ca="1" si="55"/>
        <v/>
      </c>
      <c r="I243" s="177"/>
      <c r="J243" s="177"/>
      <c r="K243" s="177"/>
      <c r="L243" s="177"/>
      <c r="M243" s="177"/>
      <c r="N243" s="177"/>
      <c r="O243" s="177"/>
      <c r="P243" s="13">
        <f t="shared" si="50"/>
        <v>0</v>
      </c>
      <c r="Q243" s="8" t="str">
        <f t="shared" si="56"/>
        <v/>
      </c>
      <c r="R243" s="22">
        <v>238</v>
      </c>
      <c r="S243" s="14" t="str">
        <f ca="1">IF(LEFT(AG243,1)="G","",IF(LEFT(P243,1)="D","",IF(H243="","",COUNTIF($T$6:T243,T243))))</f>
        <v/>
      </c>
      <c r="T243" s="14" t="str">
        <f t="shared" ca="1" si="51"/>
        <v/>
      </c>
      <c r="U243" s="15" t="str">
        <f t="shared" ca="1" si="57"/>
        <v/>
      </c>
      <c r="V243" s="14">
        <f t="shared" si="52"/>
        <v>238</v>
      </c>
      <c r="W243" s="14" t="str">
        <f t="shared" ca="1" si="58"/>
        <v/>
      </c>
      <c r="X243" s="14" t="str">
        <f>IF(Home!J243=0,"",Home!J243)</f>
        <v/>
      </c>
      <c r="Y243" s="16" t="str">
        <f t="shared" ca="1" si="63"/>
        <v/>
      </c>
      <c r="Z243" s="16" t="str">
        <f t="shared" ca="1" si="63"/>
        <v/>
      </c>
      <c r="AA243" s="16" t="str">
        <f t="shared" ca="1" si="63"/>
        <v/>
      </c>
      <c r="AB243" s="16" t="str">
        <f t="shared" ca="1" si="63"/>
        <v/>
      </c>
      <c r="AC243" s="16" t="str">
        <f t="shared" ca="1" si="53"/>
        <v/>
      </c>
      <c r="AD243" s="14" t="str">
        <f t="shared" ca="1" si="59"/>
        <v/>
      </c>
      <c r="AE243" s="17" t="str">
        <f t="shared" ca="1" si="60"/>
        <v/>
      </c>
      <c r="AF243" s="18" t="str">
        <f t="shared" ca="1" si="61"/>
        <v/>
      </c>
      <c r="AG243" s="12"/>
      <c r="AH243" s="19"/>
    </row>
    <row r="244" spans="1:34" s="10" customFormat="1" ht="15" customHeight="1" x14ac:dyDescent="0.2">
      <c r="A244" s="10">
        <f t="shared" si="49"/>
        <v>239</v>
      </c>
      <c r="B244" s="173" t="str">
        <f t="shared" ca="1" si="54"/>
        <v/>
      </c>
      <c r="C244" s="173"/>
      <c r="D244" s="173"/>
      <c r="E244" s="173"/>
      <c r="F244" s="173"/>
      <c r="G244" s="173"/>
      <c r="H244" s="177" t="str">
        <f t="shared" ca="1" si="55"/>
        <v/>
      </c>
      <c r="I244" s="177"/>
      <c r="J244" s="177"/>
      <c r="K244" s="177"/>
      <c r="L244" s="177"/>
      <c r="M244" s="177"/>
      <c r="N244" s="177"/>
      <c r="O244" s="177"/>
      <c r="P244" s="13">
        <f t="shared" si="50"/>
        <v>0</v>
      </c>
      <c r="Q244" s="8" t="str">
        <f t="shared" si="56"/>
        <v/>
      </c>
      <c r="R244" s="22">
        <v>239</v>
      </c>
      <c r="S244" s="14" t="str">
        <f ca="1">IF(LEFT(AG244,1)="G","",IF(LEFT(P244,1)="D","",IF(H244="","",COUNTIF($T$6:T244,T244))))</f>
        <v/>
      </c>
      <c r="T244" s="14" t="str">
        <f t="shared" ca="1" si="51"/>
        <v/>
      </c>
      <c r="U244" s="15" t="str">
        <f t="shared" ca="1" si="57"/>
        <v/>
      </c>
      <c r="V244" s="14">
        <f t="shared" si="52"/>
        <v>239</v>
      </c>
      <c r="W244" s="14" t="str">
        <f t="shared" ca="1" si="58"/>
        <v/>
      </c>
      <c r="X244" s="14" t="str">
        <f>IF(Home!J244=0,"",Home!J244)</f>
        <v/>
      </c>
      <c r="Y244" s="16" t="str">
        <f t="shared" ca="1" si="63"/>
        <v/>
      </c>
      <c r="Z244" s="16" t="str">
        <f t="shared" ca="1" si="63"/>
        <v/>
      </c>
      <c r="AA244" s="16" t="str">
        <f t="shared" ca="1" si="63"/>
        <v/>
      </c>
      <c r="AB244" s="16" t="str">
        <f t="shared" ca="1" si="63"/>
        <v/>
      </c>
      <c r="AC244" s="16" t="str">
        <f t="shared" ca="1" si="53"/>
        <v/>
      </c>
      <c r="AD244" s="14" t="str">
        <f t="shared" ca="1" si="59"/>
        <v/>
      </c>
      <c r="AE244" s="17" t="str">
        <f t="shared" ca="1" si="60"/>
        <v/>
      </c>
      <c r="AF244" s="18" t="str">
        <f t="shared" ca="1" si="61"/>
        <v/>
      </c>
      <c r="AG244" s="12"/>
      <c r="AH244" s="19"/>
    </row>
    <row r="245" spans="1:34" s="10" customFormat="1" ht="15" customHeight="1" x14ac:dyDescent="0.2">
      <c r="A245" s="10">
        <f t="shared" si="49"/>
        <v>240</v>
      </c>
      <c r="B245" s="173" t="str">
        <f t="shared" ca="1" si="54"/>
        <v/>
      </c>
      <c r="C245" s="173"/>
      <c r="D245" s="173"/>
      <c r="E245" s="173"/>
      <c r="F245" s="173"/>
      <c r="G245" s="173"/>
      <c r="H245" s="177" t="str">
        <f t="shared" ca="1" si="55"/>
        <v/>
      </c>
      <c r="I245" s="177"/>
      <c r="J245" s="177"/>
      <c r="K245" s="177"/>
      <c r="L245" s="177"/>
      <c r="M245" s="177"/>
      <c r="N245" s="177"/>
      <c r="O245" s="177"/>
      <c r="P245" s="13">
        <f t="shared" si="50"/>
        <v>0</v>
      </c>
      <c r="Q245" s="8" t="str">
        <f t="shared" si="56"/>
        <v/>
      </c>
      <c r="R245" s="22">
        <v>240</v>
      </c>
      <c r="S245" s="14" t="str">
        <f ca="1">IF(LEFT(AG245,1)="G","",IF(LEFT(P245,1)="D","",IF(H245="","",COUNTIF($T$6:T245,T245))))</f>
        <v/>
      </c>
      <c r="T245" s="14" t="str">
        <f t="shared" ca="1" si="51"/>
        <v/>
      </c>
      <c r="U245" s="15" t="str">
        <f t="shared" ca="1" si="57"/>
        <v/>
      </c>
      <c r="V245" s="14">
        <f t="shared" si="52"/>
        <v>240</v>
      </c>
      <c r="W245" s="14" t="str">
        <f t="shared" ca="1" si="58"/>
        <v/>
      </c>
      <c r="X245" s="14" t="str">
        <f>IF(Home!J245=0,"",Home!J245)</f>
        <v/>
      </c>
      <c r="Y245" s="16" t="str">
        <f t="shared" ca="1" si="63"/>
        <v/>
      </c>
      <c r="Z245" s="16" t="str">
        <f t="shared" ca="1" si="63"/>
        <v/>
      </c>
      <c r="AA245" s="16" t="str">
        <f t="shared" ca="1" si="63"/>
        <v/>
      </c>
      <c r="AB245" s="16" t="str">
        <f t="shared" ca="1" si="63"/>
        <v/>
      </c>
      <c r="AC245" s="16" t="str">
        <f t="shared" ca="1" si="53"/>
        <v/>
      </c>
      <c r="AD245" s="14" t="str">
        <f t="shared" ca="1" si="59"/>
        <v/>
      </c>
      <c r="AE245" s="17" t="str">
        <f t="shared" ca="1" si="60"/>
        <v/>
      </c>
      <c r="AF245" s="18" t="str">
        <f t="shared" ca="1" si="61"/>
        <v/>
      </c>
      <c r="AG245" s="12"/>
      <c r="AH245" s="19"/>
    </row>
    <row r="246" spans="1:34" s="10" customFormat="1" ht="15" customHeight="1" x14ac:dyDescent="0.2">
      <c r="A246" s="10">
        <f t="shared" si="49"/>
        <v>241</v>
      </c>
      <c r="B246" s="173" t="str">
        <f t="shared" ca="1" si="54"/>
        <v/>
      </c>
      <c r="C246" s="173"/>
      <c r="D246" s="173"/>
      <c r="E246" s="173"/>
      <c r="F246" s="173"/>
      <c r="G246" s="173"/>
      <c r="H246" s="177" t="str">
        <f t="shared" ca="1" si="55"/>
        <v/>
      </c>
      <c r="I246" s="177"/>
      <c r="J246" s="177"/>
      <c r="K246" s="177"/>
      <c r="L246" s="177"/>
      <c r="M246" s="177"/>
      <c r="N246" s="177"/>
      <c r="O246" s="177"/>
      <c r="P246" s="13">
        <f t="shared" si="50"/>
        <v>0</v>
      </c>
      <c r="Q246" s="8" t="str">
        <f t="shared" si="56"/>
        <v/>
      </c>
      <c r="R246" s="22">
        <v>241</v>
      </c>
      <c r="S246" s="14" t="str">
        <f ca="1">IF(LEFT(AG246,1)="G","",IF(LEFT(P246,1)="D","",IF(H246="","",COUNTIF($T$6:T246,T246))))</f>
        <v/>
      </c>
      <c r="T246" s="14" t="str">
        <f t="shared" ca="1" si="51"/>
        <v/>
      </c>
      <c r="U246" s="15" t="str">
        <f t="shared" ca="1" si="57"/>
        <v/>
      </c>
      <c r="V246" s="14">
        <f t="shared" si="52"/>
        <v>241</v>
      </c>
      <c r="W246" s="14" t="str">
        <f t="shared" ca="1" si="58"/>
        <v/>
      </c>
      <c r="X246" s="14" t="str">
        <f>IF(Home!J246=0,"",Home!J246)</f>
        <v/>
      </c>
      <c r="Y246" s="16" t="str">
        <f t="shared" ref="Y246:AB255" ca="1" si="64">IFERROR(VLOOKUP(CONCATENATE($X246,Y$5),$U$6:$V$255,2,0),"")</f>
        <v/>
      </c>
      <c r="Z246" s="16" t="str">
        <f t="shared" ca="1" si="64"/>
        <v/>
      </c>
      <c r="AA246" s="16" t="str">
        <f t="shared" ca="1" si="64"/>
        <v/>
      </c>
      <c r="AB246" s="16" t="str">
        <f t="shared" ca="1" si="64"/>
        <v/>
      </c>
      <c r="AC246" s="16" t="str">
        <f t="shared" ca="1" si="53"/>
        <v/>
      </c>
      <c r="AD246" s="14" t="str">
        <f t="shared" ca="1" si="59"/>
        <v/>
      </c>
      <c r="AE246" s="17" t="str">
        <f t="shared" ca="1" si="60"/>
        <v/>
      </c>
      <c r="AF246" s="18" t="str">
        <f t="shared" ca="1" si="61"/>
        <v/>
      </c>
      <c r="AG246" s="12"/>
      <c r="AH246" s="19"/>
    </row>
    <row r="247" spans="1:34" s="10" customFormat="1" ht="15" customHeight="1" x14ac:dyDescent="0.2">
      <c r="A247" s="10">
        <f t="shared" si="49"/>
        <v>242</v>
      </c>
      <c r="B247" s="173" t="str">
        <f t="shared" ca="1" si="54"/>
        <v/>
      </c>
      <c r="C247" s="173"/>
      <c r="D247" s="173"/>
      <c r="E247" s="173"/>
      <c r="F247" s="173"/>
      <c r="G247" s="173"/>
      <c r="H247" s="177" t="str">
        <f t="shared" ca="1" si="55"/>
        <v/>
      </c>
      <c r="I247" s="177"/>
      <c r="J247" s="177"/>
      <c r="K247" s="177"/>
      <c r="L247" s="177"/>
      <c r="M247" s="177"/>
      <c r="N247" s="177"/>
      <c r="O247" s="177"/>
      <c r="P247" s="13">
        <f t="shared" si="50"/>
        <v>0</v>
      </c>
      <c r="Q247" s="8" t="str">
        <f t="shared" si="56"/>
        <v/>
      </c>
      <c r="R247" s="22">
        <v>242</v>
      </c>
      <c r="S247" s="14" t="str">
        <f ca="1">IF(LEFT(AG247,1)="G","",IF(LEFT(P247,1)="D","",IF(H247="","",COUNTIF($T$6:T247,T247))))</f>
        <v/>
      </c>
      <c r="T247" s="14" t="str">
        <f t="shared" ca="1" si="51"/>
        <v/>
      </c>
      <c r="U247" s="15" t="str">
        <f t="shared" ca="1" si="57"/>
        <v/>
      </c>
      <c r="V247" s="14">
        <f t="shared" si="52"/>
        <v>242</v>
      </c>
      <c r="W247" s="14" t="str">
        <f t="shared" ca="1" si="58"/>
        <v/>
      </c>
      <c r="X247" s="14" t="str">
        <f>IF(Home!J247=0,"",Home!J247)</f>
        <v/>
      </c>
      <c r="Y247" s="16" t="str">
        <f t="shared" ca="1" si="64"/>
        <v/>
      </c>
      <c r="Z247" s="16" t="str">
        <f t="shared" ca="1" si="64"/>
        <v/>
      </c>
      <c r="AA247" s="16" t="str">
        <f t="shared" ca="1" si="64"/>
        <v/>
      </c>
      <c r="AB247" s="16" t="str">
        <f t="shared" ca="1" si="64"/>
        <v/>
      </c>
      <c r="AC247" s="16" t="str">
        <f t="shared" ca="1" si="53"/>
        <v/>
      </c>
      <c r="AD247" s="14" t="str">
        <f t="shared" ca="1" si="59"/>
        <v/>
      </c>
      <c r="AE247" s="17" t="str">
        <f t="shared" ca="1" si="60"/>
        <v/>
      </c>
      <c r="AF247" s="18" t="str">
        <f t="shared" ca="1" si="61"/>
        <v/>
      </c>
      <c r="AG247" s="12"/>
      <c r="AH247" s="19"/>
    </row>
    <row r="248" spans="1:34" s="10" customFormat="1" ht="15" customHeight="1" x14ac:dyDescent="0.2">
      <c r="A248" s="10">
        <f t="shared" si="49"/>
        <v>243</v>
      </c>
      <c r="B248" s="173" t="str">
        <f t="shared" ca="1" si="54"/>
        <v/>
      </c>
      <c r="C248" s="173"/>
      <c r="D248" s="173"/>
      <c r="E248" s="173"/>
      <c r="F248" s="173"/>
      <c r="G248" s="173"/>
      <c r="H248" s="177" t="str">
        <f t="shared" ca="1" si="55"/>
        <v/>
      </c>
      <c r="I248" s="177"/>
      <c r="J248" s="177"/>
      <c r="K248" s="177"/>
      <c r="L248" s="177"/>
      <c r="M248" s="177"/>
      <c r="N248" s="177"/>
      <c r="O248" s="177"/>
      <c r="P248" s="13">
        <f t="shared" si="50"/>
        <v>0</v>
      </c>
      <c r="Q248" s="8" t="str">
        <f t="shared" si="56"/>
        <v/>
      </c>
      <c r="R248" s="22">
        <v>243</v>
      </c>
      <c r="S248" s="14" t="str">
        <f ca="1">IF(LEFT(AG248,1)="G","",IF(LEFT(P248,1)="D","",IF(H248="","",COUNTIF($T$6:T248,T248))))</f>
        <v/>
      </c>
      <c r="T248" s="14" t="str">
        <f t="shared" ca="1" si="51"/>
        <v/>
      </c>
      <c r="U248" s="15" t="str">
        <f t="shared" ca="1" si="57"/>
        <v/>
      </c>
      <c r="V248" s="14">
        <f t="shared" si="52"/>
        <v>243</v>
      </c>
      <c r="W248" s="14" t="str">
        <f t="shared" ca="1" si="58"/>
        <v/>
      </c>
      <c r="X248" s="14" t="str">
        <f>IF(Home!J248=0,"",Home!J248)</f>
        <v/>
      </c>
      <c r="Y248" s="16" t="str">
        <f t="shared" ca="1" si="64"/>
        <v/>
      </c>
      <c r="Z248" s="16" t="str">
        <f t="shared" ca="1" si="64"/>
        <v/>
      </c>
      <c r="AA248" s="16" t="str">
        <f t="shared" ca="1" si="64"/>
        <v/>
      </c>
      <c r="AB248" s="16" t="str">
        <f t="shared" ca="1" si="64"/>
        <v/>
      </c>
      <c r="AC248" s="16" t="str">
        <f t="shared" ca="1" si="53"/>
        <v/>
      </c>
      <c r="AD248" s="14" t="str">
        <f t="shared" ca="1" si="59"/>
        <v/>
      </c>
      <c r="AE248" s="17" t="str">
        <f t="shared" ca="1" si="60"/>
        <v/>
      </c>
      <c r="AF248" s="18" t="str">
        <f t="shared" ca="1" si="61"/>
        <v/>
      </c>
      <c r="AG248" s="12"/>
      <c r="AH248" s="19"/>
    </row>
    <row r="249" spans="1:34" s="10" customFormat="1" ht="15" customHeight="1" x14ac:dyDescent="0.2">
      <c r="A249" s="10">
        <f t="shared" si="49"/>
        <v>244</v>
      </c>
      <c r="B249" s="173" t="str">
        <f t="shared" ca="1" si="54"/>
        <v/>
      </c>
      <c r="C249" s="173"/>
      <c r="D249" s="173"/>
      <c r="E249" s="173"/>
      <c r="F249" s="173"/>
      <c r="G249" s="173"/>
      <c r="H249" s="177" t="str">
        <f t="shared" ca="1" si="55"/>
        <v/>
      </c>
      <c r="I249" s="177"/>
      <c r="J249" s="177"/>
      <c r="K249" s="177"/>
      <c r="L249" s="177"/>
      <c r="M249" s="177"/>
      <c r="N249" s="177"/>
      <c r="O249" s="177"/>
      <c r="P249" s="13">
        <f t="shared" si="50"/>
        <v>0</v>
      </c>
      <c r="Q249" s="8" t="str">
        <f t="shared" si="56"/>
        <v/>
      </c>
      <c r="R249" s="22">
        <v>244</v>
      </c>
      <c r="S249" s="14" t="str">
        <f ca="1">IF(LEFT(AG249,1)="G","",IF(LEFT(P249,1)="D","",IF(H249="","",COUNTIF($T$6:T249,T249))))</f>
        <v/>
      </c>
      <c r="T249" s="14" t="str">
        <f t="shared" ca="1" si="51"/>
        <v/>
      </c>
      <c r="U249" s="15" t="str">
        <f t="shared" ca="1" si="57"/>
        <v/>
      </c>
      <c r="V249" s="14">
        <f t="shared" si="52"/>
        <v>244</v>
      </c>
      <c r="W249" s="14" t="str">
        <f t="shared" ca="1" si="58"/>
        <v/>
      </c>
      <c r="X249" s="14" t="str">
        <f>IF(Home!J249=0,"",Home!J249)</f>
        <v/>
      </c>
      <c r="Y249" s="16" t="str">
        <f t="shared" ca="1" si="64"/>
        <v/>
      </c>
      <c r="Z249" s="16" t="str">
        <f t="shared" ca="1" si="64"/>
        <v/>
      </c>
      <c r="AA249" s="16" t="str">
        <f t="shared" ca="1" si="64"/>
        <v/>
      </c>
      <c r="AB249" s="16" t="str">
        <f t="shared" ca="1" si="64"/>
        <v/>
      </c>
      <c r="AC249" s="16" t="str">
        <f t="shared" ca="1" si="53"/>
        <v/>
      </c>
      <c r="AD249" s="14" t="str">
        <f t="shared" ca="1" si="59"/>
        <v/>
      </c>
      <c r="AE249" s="17" t="str">
        <f t="shared" ca="1" si="60"/>
        <v/>
      </c>
      <c r="AF249" s="18" t="str">
        <f t="shared" ca="1" si="61"/>
        <v/>
      </c>
      <c r="AG249" s="12"/>
      <c r="AH249" s="19"/>
    </row>
    <row r="250" spans="1:34" s="10" customFormat="1" ht="15" customHeight="1" x14ac:dyDescent="0.2">
      <c r="A250" s="10">
        <f t="shared" si="49"/>
        <v>245</v>
      </c>
      <c r="B250" s="173" t="str">
        <f t="shared" ca="1" si="54"/>
        <v/>
      </c>
      <c r="C250" s="173"/>
      <c r="D250" s="173"/>
      <c r="E250" s="173"/>
      <c r="F250" s="173"/>
      <c r="G250" s="173"/>
      <c r="H250" s="177" t="str">
        <f t="shared" ca="1" si="55"/>
        <v/>
      </c>
      <c r="I250" s="177"/>
      <c r="J250" s="177"/>
      <c r="K250" s="177"/>
      <c r="L250" s="177"/>
      <c r="M250" s="177"/>
      <c r="N250" s="177"/>
      <c r="O250" s="177"/>
      <c r="P250" s="13">
        <f t="shared" si="50"/>
        <v>0</v>
      </c>
      <c r="Q250" s="8" t="str">
        <f t="shared" si="56"/>
        <v/>
      </c>
      <c r="R250" s="22">
        <v>245</v>
      </c>
      <c r="S250" s="14" t="str">
        <f ca="1">IF(LEFT(AG250,1)="G","",IF(LEFT(P250,1)="D","",IF(H250="","",COUNTIF($T$6:T250,T250))))</f>
        <v/>
      </c>
      <c r="T250" s="14" t="str">
        <f t="shared" ca="1" si="51"/>
        <v/>
      </c>
      <c r="U250" s="15" t="str">
        <f t="shared" ca="1" si="57"/>
        <v/>
      </c>
      <c r="V250" s="14">
        <f t="shared" si="52"/>
        <v>245</v>
      </c>
      <c r="W250" s="14" t="str">
        <f t="shared" ca="1" si="58"/>
        <v/>
      </c>
      <c r="X250" s="14" t="str">
        <f>IF(Home!J250=0,"",Home!J250)</f>
        <v/>
      </c>
      <c r="Y250" s="16" t="str">
        <f t="shared" ca="1" si="64"/>
        <v/>
      </c>
      <c r="Z250" s="16" t="str">
        <f t="shared" ca="1" si="64"/>
        <v/>
      </c>
      <c r="AA250" s="16" t="str">
        <f t="shared" ca="1" si="64"/>
        <v/>
      </c>
      <c r="AB250" s="16" t="str">
        <f t="shared" ca="1" si="64"/>
        <v/>
      </c>
      <c r="AC250" s="16" t="str">
        <f t="shared" ca="1" si="53"/>
        <v/>
      </c>
      <c r="AD250" s="14" t="str">
        <f t="shared" ca="1" si="59"/>
        <v/>
      </c>
      <c r="AE250" s="17" t="str">
        <f t="shared" ca="1" si="60"/>
        <v/>
      </c>
      <c r="AF250" s="18" t="str">
        <f t="shared" ca="1" si="61"/>
        <v/>
      </c>
      <c r="AG250" s="12"/>
      <c r="AH250" s="19"/>
    </row>
    <row r="251" spans="1:34" s="10" customFormat="1" ht="15" customHeight="1" x14ac:dyDescent="0.2">
      <c r="A251" s="10">
        <f t="shared" si="49"/>
        <v>246</v>
      </c>
      <c r="B251" s="173" t="str">
        <f t="shared" ca="1" si="54"/>
        <v/>
      </c>
      <c r="C251" s="173"/>
      <c r="D251" s="173"/>
      <c r="E251" s="173"/>
      <c r="F251" s="173"/>
      <c r="G251" s="173"/>
      <c r="H251" s="177" t="str">
        <f t="shared" ca="1" si="55"/>
        <v/>
      </c>
      <c r="I251" s="177"/>
      <c r="J251" s="177"/>
      <c r="K251" s="177"/>
      <c r="L251" s="177"/>
      <c r="M251" s="177"/>
      <c r="N251" s="177"/>
      <c r="O251" s="177"/>
      <c r="P251" s="13">
        <f t="shared" si="50"/>
        <v>0</v>
      </c>
      <c r="Q251" s="8" t="str">
        <f t="shared" si="56"/>
        <v/>
      </c>
      <c r="R251" s="22">
        <v>246</v>
      </c>
      <c r="S251" s="14" t="str">
        <f ca="1">IF(LEFT(AG251,1)="G","",IF(LEFT(P251,1)="D","",IF(H251="","",COUNTIF($T$6:T251,T251))))</f>
        <v/>
      </c>
      <c r="T251" s="14" t="str">
        <f t="shared" ca="1" si="51"/>
        <v/>
      </c>
      <c r="U251" s="15" t="str">
        <f t="shared" ca="1" si="57"/>
        <v/>
      </c>
      <c r="V251" s="14">
        <f t="shared" si="52"/>
        <v>246</v>
      </c>
      <c r="W251" s="14" t="str">
        <f t="shared" ca="1" si="58"/>
        <v/>
      </c>
      <c r="X251" s="14" t="str">
        <f>IF(Home!J251=0,"",Home!J251)</f>
        <v/>
      </c>
      <c r="Y251" s="16" t="str">
        <f t="shared" ca="1" si="64"/>
        <v/>
      </c>
      <c r="Z251" s="16" t="str">
        <f t="shared" ca="1" si="64"/>
        <v/>
      </c>
      <c r="AA251" s="16" t="str">
        <f t="shared" ca="1" si="64"/>
        <v/>
      </c>
      <c r="AB251" s="16" t="str">
        <f t="shared" ca="1" si="64"/>
        <v/>
      </c>
      <c r="AC251" s="16" t="str">
        <f t="shared" ca="1" si="53"/>
        <v/>
      </c>
      <c r="AD251" s="14" t="str">
        <f t="shared" ca="1" si="59"/>
        <v/>
      </c>
      <c r="AE251" s="17" t="str">
        <f t="shared" ca="1" si="60"/>
        <v/>
      </c>
      <c r="AF251" s="18" t="str">
        <f t="shared" ca="1" si="61"/>
        <v/>
      </c>
      <c r="AG251" s="12"/>
      <c r="AH251" s="19"/>
    </row>
    <row r="252" spans="1:34" s="10" customFormat="1" ht="15" customHeight="1" x14ac:dyDescent="0.2">
      <c r="A252" s="10">
        <f t="shared" si="49"/>
        <v>247</v>
      </c>
      <c r="B252" s="173" t="str">
        <f t="shared" ca="1" si="54"/>
        <v/>
      </c>
      <c r="C252" s="173"/>
      <c r="D252" s="173"/>
      <c r="E252" s="173"/>
      <c r="F252" s="173"/>
      <c r="G252" s="173"/>
      <c r="H252" s="177" t="str">
        <f t="shared" ca="1" si="55"/>
        <v/>
      </c>
      <c r="I252" s="177"/>
      <c r="J252" s="177"/>
      <c r="K252" s="177"/>
      <c r="L252" s="177"/>
      <c r="M252" s="177"/>
      <c r="N252" s="177"/>
      <c r="O252" s="177"/>
      <c r="P252" s="13">
        <f t="shared" si="50"/>
        <v>0</v>
      </c>
      <c r="Q252" s="8" t="str">
        <f t="shared" si="56"/>
        <v/>
      </c>
      <c r="R252" s="22">
        <v>247</v>
      </c>
      <c r="S252" s="14" t="str">
        <f ca="1">IF(LEFT(AG252,1)="G","",IF(LEFT(P252,1)="D","",IF(H252="","",COUNTIF($T$6:T252,T252))))</f>
        <v/>
      </c>
      <c r="T252" s="14" t="str">
        <f t="shared" ca="1" si="51"/>
        <v/>
      </c>
      <c r="U252" s="15" t="str">
        <f t="shared" ca="1" si="57"/>
        <v/>
      </c>
      <c r="V252" s="14">
        <f t="shared" si="52"/>
        <v>247</v>
      </c>
      <c r="W252" s="14" t="str">
        <f t="shared" ca="1" si="58"/>
        <v/>
      </c>
      <c r="X252" s="14" t="str">
        <f>IF(Home!J252=0,"",Home!J252)</f>
        <v/>
      </c>
      <c r="Y252" s="16" t="str">
        <f t="shared" ca="1" si="64"/>
        <v/>
      </c>
      <c r="Z252" s="16" t="str">
        <f t="shared" ca="1" si="64"/>
        <v/>
      </c>
      <c r="AA252" s="16" t="str">
        <f t="shared" ca="1" si="64"/>
        <v/>
      </c>
      <c r="AB252" s="16" t="str">
        <f t="shared" ca="1" si="64"/>
        <v/>
      </c>
      <c r="AC252" s="16" t="str">
        <f t="shared" ca="1" si="53"/>
        <v/>
      </c>
      <c r="AD252" s="14" t="str">
        <f t="shared" ca="1" si="59"/>
        <v/>
      </c>
      <c r="AE252" s="17" t="str">
        <f t="shared" ca="1" si="60"/>
        <v/>
      </c>
      <c r="AF252" s="18" t="str">
        <f t="shared" ca="1" si="61"/>
        <v/>
      </c>
      <c r="AG252" s="12"/>
      <c r="AH252" s="19"/>
    </row>
    <row r="253" spans="1:34" s="10" customFormat="1" ht="15" customHeight="1" x14ac:dyDescent="0.2">
      <c r="A253" s="10">
        <f t="shared" si="49"/>
        <v>248</v>
      </c>
      <c r="B253" s="173" t="str">
        <f t="shared" ca="1" si="54"/>
        <v/>
      </c>
      <c r="C253" s="173"/>
      <c r="D253" s="173"/>
      <c r="E253" s="173"/>
      <c r="F253" s="173"/>
      <c r="G253" s="173"/>
      <c r="H253" s="177" t="str">
        <f t="shared" ca="1" si="55"/>
        <v/>
      </c>
      <c r="I253" s="177"/>
      <c r="J253" s="177"/>
      <c r="K253" s="177"/>
      <c r="L253" s="177"/>
      <c r="M253" s="177"/>
      <c r="N253" s="177"/>
      <c r="O253" s="177"/>
      <c r="P253" s="13">
        <f t="shared" si="50"/>
        <v>0</v>
      </c>
      <c r="Q253" s="8" t="str">
        <f t="shared" si="56"/>
        <v/>
      </c>
      <c r="R253" s="22">
        <v>248</v>
      </c>
      <c r="S253" s="14" t="str">
        <f ca="1">IF(LEFT(AG253,1)="G","",IF(LEFT(P253,1)="D","",IF(H253="","",COUNTIF($T$6:T253,T253))))</f>
        <v/>
      </c>
      <c r="T253" s="14" t="str">
        <f t="shared" ca="1" si="51"/>
        <v/>
      </c>
      <c r="U253" s="15" t="str">
        <f t="shared" ca="1" si="57"/>
        <v/>
      </c>
      <c r="V253" s="14">
        <f t="shared" si="52"/>
        <v>248</v>
      </c>
      <c r="W253" s="14" t="str">
        <f t="shared" ca="1" si="58"/>
        <v/>
      </c>
      <c r="X253" s="14" t="str">
        <f>IF(Home!J253=0,"",Home!J253)</f>
        <v/>
      </c>
      <c r="Y253" s="16" t="str">
        <f t="shared" ca="1" si="64"/>
        <v/>
      </c>
      <c r="Z253" s="16" t="str">
        <f t="shared" ca="1" si="64"/>
        <v/>
      </c>
      <c r="AA253" s="16" t="str">
        <f t="shared" ca="1" si="64"/>
        <v/>
      </c>
      <c r="AB253" s="16" t="str">
        <f t="shared" ca="1" si="64"/>
        <v/>
      </c>
      <c r="AC253" s="16" t="str">
        <f t="shared" ca="1" si="53"/>
        <v/>
      </c>
      <c r="AD253" s="14" t="str">
        <f t="shared" ca="1" si="59"/>
        <v/>
      </c>
      <c r="AE253" s="17" t="str">
        <f t="shared" ca="1" si="60"/>
        <v/>
      </c>
      <c r="AF253" s="18" t="str">
        <f t="shared" ca="1" si="61"/>
        <v/>
      </c>
      <c r="AG253" s="12"/>
      <c r="AH253" s="19"/>
    </row>
    <row r="254" spans="1:34" s="10" customFormat="1" ht="15" customHeight="1" x14ac:dyDescent="0.2">
      <c r="A254" s="10">
        <f t="shared" si="49"/>
        <v>249</v>
      </c>
      <c r="B254" s="173" t="str">
        <f t="shared" ca="1" si="54"/>
        <v/>
      </c>
      <c r="C254" s="173"/>
      <c r="D254" s="173"/>
      <c r="E254" s="173"/>
      <c r="F254" s="173"/>
      <c r="G254" s="173"/>
      <c r="H254" s="177" t="str">
        <f t="shared" ca="1" si="55"/>
        <v/>
      </c>
      <c r="I254" s="177"/>
      <c r="J254" s="177"/>
      <c r="K254" s="177"/>
      <c r="L254" s="177"/>
      <c r="M254" s="177"/>
      <c r="N254" s="177"/>
      <c r="O254" s="177"/>
      <c r="P254" s="13">
        <f t="shared" si="50"/>
        <v>0</v>
      </c>
      <c r="Q254" s="8" t="str">
        <f t="shared" si="56"/>
        <v/>
      </c>
      <c r="R254" s="22">
        <v>249</v>
      </c>
      <c r="S254" s="14" t="str">
        <f ca="1">IF(LEFT(AG254,1)="G","",IF(LEFT(P254,1)="D","",IF(H254="","",COUNTIF($T$6:T254,T254))))</f>
        <v/>
      </c>
      <c r="T254" s="14" t="str">
        <f t="shared" ca="1" si="51"/>
        <v/>
      </c>
      <c r="U254" s="15" t="str">
        <f t="shared" ca="1" si="57"/>
        <v/>
      </c>
      <c r="V254" s="14">
        <f t="shared" si="52"/>
        <v>249</v>
      </c>
      <c r="W254" s="14" t="str">
        <f t="shared" ca="1" si="58"/>
        <v/>
      </c>
      <c r="X254" s="14" t="str">
        <f>IF(Home!J254=0,"",Home!J254)</f>
        <v/>
      </c>
      <c r="Y254" s="16" t="str">
        <f t="shared" ca="1" si="64"/>
        <v/>
      </c>
      <c r="Z254" s="16" t="str">
        <f t="shared" ca="1" si="64"/>
        <v/>
      </c>
      <c r="AA254" s="16" t="str">
        <f t="shared" ca="1" si="64"/>
        <v/>
      </c>
      <c r="AB254" s="16" t="str">
        <f t="shared" ca="1" si="64"/>
        <v/>
      </c>
      <c r="AC254" s="16" t="str">
        <f t="shared" ca="1" si="53"/>
        <v/>
      </c>
      <c r="AD254" s="14" t="str">
        <f t="shared" ca="1" si="59"/>
        <v/>
      </c>
      <c r="AE254" s="17" t="str">
        <f t="shared" ca="1" si="60"/>
        <v/>
      </c>
      <c r="AF254" s="18" t="str">
        <f t="shared" ca="1" si="61"/>
        <v/>
      </c>
      <c r="AG254" s="12"/>
      <c r="AH254" s="19"/>
    </row>
    <row r="255" spans="1:34" s="10" customFormat="1" ht="15" customHeight="1" x14ac:dyDescent="0.2">
      <c r="A255" s="10">
        <f t="shared" si="49"/>
        <v>250</v>
      </c>
      <c r="B255" s="173" t="str">
        <f t="shared" ca="1" si="54"/>
        <v/>
      </c>
      <c r="C255" s="173"/>
      <c r="D255" s="173"/>
      <c r="E255" s="173"/>
      <c r="F255" s="173"/>
      <c r="G255" s="173"/>
      <c r="H255" s="177" t="str">
        <f t="shared" ca="1" si="55"/>
        <v/>
      </c>
      <c r="I255" s="177"/>
      <c r="J255" s="177"/>
      <c r="K255" s="177"/>
      <c r="L255" s="177"/>
      <c r="M255" s="177"/>
      <c r="N255" s="177"/>
      <c r="O255" s="177"/>
      <c r="P255" s="13">
        <f t="shared" si="50"/>
        <v>0</v>
      </c>
      <c r="Q255" s="8" t="str">
        <f t="shared" si="56"/>
        <v/>
      </c>
      <c r="R255" s="22">
        <v>250</v>
      </c>
      <c r="S255" s="14" t="str">
        <f ca="1">IF(LEFT(AG255,1)="G","",IF(LEFT(P255,1)="D","",IF(H255="","",COUNTIF($T$6:T255,T255))))</f>
        <v/>
      </c>
      <c r="T255" s="14" t="str">
        <f t="shared" ca="1" si="51"/>
        <v/>
      </c>
      <c r="U255" s="15" t="str">
        <f ca="1">CONCATENATE(T255,S255)</f>
        <v/>
      </c>
      <c r="V255" s="14">
        <f t="shared" si="52"/>
        <v>250</v>
      </c>
      <c r="W255" s="14" t="str">
        <f t="shared" ca="1" si="58"/>
        <v/>
      </c>
      <c r="X255" s="14" t="str">
        <f>IF(Home!J255=0,"",Home!J255)</f>
        <v/>
      </c>
      <c r="Y255" s="16" t="str">
        <f t="shared" ca="1" si="64"/>
        <v/>
      </c>
      <c r="Z255" s="16" t="str">
        <f t="shared" ca="1" si="64"/>
        <v/>
      </c>
      <c r="AA255" s="16" t="str">
        <f t="shared" ca="1" si="64"/>
        <v/>
      </c>
      <c r="AB255" s="16" t="str">
        <f t="shared" ca="1" si="64"/>
        <v/>
      </c>
      <c r="AC255" s="16" t="str">
        <f t="shared" ca="1" si="53"/>
        <v/>
      </c>
      <c r="AD255" s="14" t="str">
        <f t="shared" ca="1" si="59"/>
        <v/>
      </c>
      <c r="AE255" s="17" t="str">
        <f t="shared" ca="1" si="60"/>
        <v/>
      </c>
      <c r="AF255" s="18" t="str">
        <f t="shared" ca="1" si="61"/>
        <v/>
      </c>
      <c r="AG255" s="12"/>
      <c r="AH255" s="19"/>
    </row>
    <row r="256" spans="1:34" ht="15" customHeight="1" x14ac:dyDescent="0.2">
      <c r="Q256" s="8">
        <v>1</v>
      </c>
      <c r="AF256" s="8"/>
      <c r="AG256" s="8"/>
      <c r="AH256" s="8"/>
    </row>
    <row r="257" spans="1:34" ht="15" customHeight="1" x14ac:dyDescent="0.2">
      <c r="A257" s="20" t="str">
        <f>CONCATENATE($V$1," ","Team Results")</f>
        <v>Junior Girls Team Results</v>
      </c>
      <c r="B257" s="20"/>
      <c r="C257" s="20"/>
      <c r="D257" s="20"/>
      <c r="E257" s="20"/>
      <c r="F257" s="20"/>
      <c r="G257" s="20"/>
      <c r="H257" s="20"/>
      <c r="I257" s="20"/>
      <c r="J257" s="20"/>
      <c r="K257" s="20"/>
      <c r="L257" s="20"/>
      <c r="M257" s="20"/>
      <c r="N257" s="20"/>
      <c r="O257" s="20"/>
      <c r="P257" s="20"/>
      <c r="Q257" s="8">
        <v>1</v>
      </c>
      <c r="AF257" s="8"/>
      <c r="AG257" s="8"/>
      <c r="AH257" s="8"/>
    </row>
    <row r="258" spans="1:34" ht="15" customHeight="1" x14ac:dyDescent="0.2">
      <c r="A258" s="20" t="s">
        <v>690</v>
      </c>
      <c r="B258" s="20" t="s">
        <v>683</v>
      </c>
      <c r="C258" s="20"/>
      <c r="L258" s="23" t="s">
        <v>694</v>
      </c>
      <c r="M258" s="23" t="s">
        <v>695</v>
      </c>
      <c r="N258" s="23" t="s">
        <v>696</v>
      </c>
      <c r="O258" s="23" t="s">
        <v>697</v>
      </c>
      <c r="P258" s="24" t="s">
        <v>698</v>
      </c>
      <c r="Q258" s="8">
        <v>1</v>
      </c>
      <c r="R258" s="5"/>
      <c r="AF258" s="8"/>
      <c r="AG258" s="8"/>
      <c r="AH258" s="8"/>
    </row>
    <row r="259" spans="1:34" ht="15" customHeight="1" x14ac:dyDescent="0.2">
      <c r="A259" s="10">
        <v>1</v>
      </c>
      <c r="B259" s="86" t="str">
        <f ca="1">R259</f>
        <v>Kent College Pembury, Pembury, Kent</v>
      </c>
      <c r="C259" s="2"/>
      <c r="L259" s="25">
        <f ca="1">IFERROR(VLOOKUP($A259,$W$6:$AC$255,3,0),"")</f>
        <v>1</v>
      </c>
      <c r="M259" s="25">
        <f ca="1">IFERROR(VLOOKUP($A259,$W$6:$AC$255,4,0),"")</f>
        <v>8</v>
      </c>
      <c r="N259" s="25">
        <f ca="1">IFERROR(VLOOKUP($A259,$W$6:$AC$255,5,0),"")</f>
        <v>10</v>
      </c>
      <c r="O259" s="25">
        <f ca="1">IFERROR(VLOOKUP($A259,$W$6:$AC$255,6,0),"")</f>
        <v>12</v>
      </c>
      <c r="P259" s="6">
        <f ca="1">SUM(L259:O259)</f>
        <v>31</v>
      </c>
      <c r="Q259" s="8">
        <f ca="1">IF(B259="","",1)</f>
        <v>1</v>
      </c>
      <c r="R259" s="173" t="str">
        <f ca="1">IFERROR(VLOOKUP(A259,$W$6:$AC$255,2,0),"")</f>
        <v>Kent College Pembury, Pembury, Kent</v>
      </c>
      <c r="S259" s="173"/>
      <c r="T259" s="173"/>
      <c r="U259" s="2"/>
      <c r="V259" s="2"/>
      <c r="W259" s="25"/>
      <c r="X259" s="5"/>
      <c r="Y259" s="2"/>
      <c r="AF259" s="8"/>
      <c r="AG259" s="8"/>
      <c r="AH259" s="8"/>
    </row>
    <row r="260" spans="1:34" ht="15" customHeight="1" x14ac:dyDescent="0.2">
      <c r="A260" s="10">
        <v>2</v>
      </c>
      <c r="B260" s="86" t="str">
        <f t="shared" ref="B260:B288" ca="1" si="65">R260</f>
        <v>Bromley High School, Bromley, Kent</v>
      </c>
      <c r="C260" s="2"/>
      <c r="L260" s="25">
        <f t="shared" ref="L260:L288" ca="1" si="66">IFERROR(VLOOKUP($A260,$W$6:$AC$255,3,0),"")</f>
        <v>2</v>
      </c>
      <c r="M260" s="25">
        <f t="shared" ref="M260:M288" ca="1" si="67">IFERROR(VLOOKUP($A260,$W$6:$AC$255,4,0),"")</f>
        <v>7</v>
      </c>
      <c r="N260" s="25">
        <f t="shared" ref="N260:N288" ca="1" si="68">IFERROR(VLOOKUP($A260,$W$6:$AC$255,5,0),"")</f>
        <v>14</v>
      </c>
      <c r="O260" s="25">
        <f t="shared" ref="O260:O288" ca="1" si="69">IFERROR(VLOOKUP($A260,$W$6:$AC$255,6,0),"")</f>
        <v>21</v>
      </c>
      <c r="P260" s="6">
        <f t="shared" ref="P260:P288" ca="1" si="70">SUM(L260:O260)</f>
        <v>44</v>
      </c>
      <c r="Q260" s="8">
        <f t="shared" ref="Q260:Q288" ca="1" si="71">IF(B260="","",1)</f>
        <v>1</v>
      </c>
      <c r="R260" s="173" t="str">
        <f ca="1">IFERROR(VLOOKUP(A260,$W$6:$AC$255,2,0),"")</f>
        <v>Bromley High School, Bromley, Kent</v>
      </c>
      <c r="S260" s="173"/>
      <c r="T260" s="173"/>
      <c r="U260" s="2"/>
      <c r="V260" s="2"/>
      <c r="AF260" s="8"/>
      <c r="AG260" s="8"/>
      <c r="AH260" s="8"/>
    </row>
    <row r="261" spans="1:34" ht="15" customHeight="1" x14ac:dyDescent="0.2">
      <c r="A261" s="10">
        <v>3</v>
      </c>
      <c r="B261" s="86" t="str">
        <f t="shared" ca="1" si="65"/>
        <v>Sevenoaks School, Sevenoaks, Kent</v>
      </c>
      <c r="C261" s="2"/>
      <c r="L261" s="25">
        <f t="shared" ca="1" si="66"/>
        <v>4</v>
      </c>
      <c r="M261" s="25">
        <f t="shared" ca="1" si="67"/>
        <v>9</v>
      </c>
      <c r="N261" s="25">
        <f t="shared" ca="1" si="68"/>
        <v>15</v>
      </c>
      <c r="O261" s="25">
        <f t="shared" ca="1" si="69"/>
        <v>20</v>
      </c>
      <c r="P261" s="6">
        <f t="shared" ca="1" si="70"/>
        <v>48</v>
      </c>
      <c r="Q261" s="8">
        <f t="shared" ca="1" si="71"/>
        <v>1</v>
      </c>
      <c r="R261" s="173" t="str">
        <f t="shared" ref="R261:R273" ca="1" si="72">IFERROR(VLOOKUP(A261,$W$6:$AC$255,2,0),"")</f>
        <v>Sevenoaks School, Sevenoaks, Kent</v>
      </c>
      <c r="S261" s="173"/>
      <c r="T261" s="173"/>
      <c r="U261" s="2"/>
      <c r="V261" s="2"/>
      <c r="AF261" s="8"/>
      <c r="AG261" s="8"/>
      <c r="AH261" s="8"/>
    </row>
    <row r="262" spans="1:34" ht="15" customHeight="1" x14ac:dyDescent="0.2">
      <c r="A262" s="10">
        <v>4</v>
      </c>
      <c r="B262" s="86" t="str">
        <f t="shared" ca="1" si="65"/>
        <v>Weald of Kent Grammar School, Tonbridge, Kent</v>
      </c>
      <c r="C262" s="2"/>
      <c r="L262" s="25">
        <f t="shared" ca="1" si="66"/>
        <v>3</v>
      </c>
      <c r="M262" s="25">
        <f t="shared" ca="1" si="67"/>
        <v>5</v>
      </c>
      <c r="N262" s="25">
        <f t="shared" ca="1" si="68"/>
        <v>6</v>
      </c>
      <c r="O262" s="25">
        <f t="shared" ca="1" si="69"/>
        <v>48</v>
      </c>
      <c r="P262" s="6">
        <f t="shared" ca="1" si="70"/>
        <v>62</v>
      </c>
      <c r="Q262" s="8">
        <f t="shared" ca="1" si="71"/>
        <v>1</v>
      </c>
      <c r="R262" s="173" t="str">
        <f t="shared" ca="1" si="72"/>
        <v>Weald of Kent Grammar School, Tonbridge, Kent</v>
      </c>
      <c r="S262" s="173"/>
      <c r="T262" s="173"/>
      <c r="U262" s="2"/>
      <c r="V262" s="2"/>
      <c r="AF262" s="8"/>
      <c r="AG262" s="8"/>
      <c r="AH262" s="8"/>
    </row>
    <row r="263" spans="1:34" ht="15" customHeight="1" x14ac:dyDescent="0.2">
      <c r="A263" s="10">
        <v>5</v>
      </c>
      <c r="B263" s="86" t="str">
        <f t="shared" ca="1" si="65"/>
        <v>Bullers Wood School, Chislehurst, Kent</v>
      </c>
      <c r="C263" s="2"/>
      <c r="L263" s="25">
        <f t="shared" ca="1" si="66"/>
        <v>11</v>
      </c>
      <c r="M263" s="25">
        <f t="shared" ca="1" si="67"/>
        <v>17</v>
      </c>
      <c r="N263" s="25">
        <f t="shared" ca="1" si="68"/>
        <v>18</v>
      </c>
      <c r="O263" s="25">
        <f t="shared" ca="1" si="69"/>
        <v>28</v>
      </c>
      <c r="P263" s="6">
        <f t="shared" ca="1" si="70"/>
        <v>74</v>
      </c>
      <c r="Q263" s="8">
        <f t="shared" ca="1" si="71"/>
        <v>1</v>
      </c>
      <c r="R263" s="173" t="str">
        <f t="shared" ca="1" si="72"/>
        <v>Bullers Wood School, Chislehurst, Kent</v>
      </c>
      <c r="S263" s="173"/>
      <c r="T263" s="173"/>
      <c r="U263" s="2"/>
      <c r="V263" s="2"/>
      <c r="AF263" s="8"/>
      <c r="AG263" s="8"/>
      <c r="AH263" s="8"/>
    </row>
    <row r="264" spans="1:34" ht="15" customHeight="1" x14ac:dyDescent="0.2">
      <c r="A264" s="10">
        <v>6</v>
      </c>
      <c r="B264" s="86" t="str">
        <f t="shared" ca="1" si="65"/>
        <v>Walthamstow Hall, Sevenoaks, Kent</v>
      </c>
      <c r="C264" s="2"/>
      <c r="L264" s="25">
        <f t="shared" ca="1" si="66"/>
        <v>16</v>
      </c>
      <c r="M264" s="25">
        <f t="shared" ca="1" si="67"/>
        <v>22</v>
      </c>
      <c r="N264" s="25">
        <f t="shared" ca="1" si="68"/>
        <v>23</v>
      </c>
      <c r="O264" s="25">
        <f t="shared" ca="1" si="69"/>
        <v>29</v>
      </c>
      <c r="P264" s="6">
        <f t="shared" ca="1" si="70"/>
        <v>90</v>
      </c>
      <c r="Q264" s="8">
        <f t="shared" ca="1" si="71"/>
        <v>1</v>
      </c>
      <c r="R264" s="173" t="str">
        <f t="shared" ca="1" si="72"/>
        <v>Walthamstow Hall, Sevenoaks, Kent</v>
      </c>
      <c r="S264" s="173"/>
      <c r="T264" s="173"/>
      <c r="U264" s="2"/>
      <c r="V264" s="2"/>
      <c r="AF264" s="8"/>
      <c r="AG264" s="8"/>
      <c r="AH264" s="8"/>
    </row>
    <row r="265" spans="1:34" ht="15" customHeight="1" x14ac:dyDescent="0.2">
      <c r="A265" s="10">
        <v>7</v>
      </c>
      <c r="B265" s="86" t="str">
        <f t="shared" ca="1" si="65"/>
        <v>Darrick Wood School, Orpington, Kent</v>
      </c>
      <c r="C265" s="2"/>
      <c r="L265" s="25">
        <f t="shared" ca="1" si="66"/>
        <v>30</v>
      </c>
      <c r="M265" s="25">
        <f t="shared" ca="1" si="67"/>
        <v>35</v>
      </c>
      <c r="N265" s="25">
        <f t="shared" ca="1" si="68"/>
        <v>39</v>
      </c>
      <c r="O265" s="25">
        <f t="shared" ca="1" si="69"/>
        <v>41</v>
      </c>
      <c r="P265" s="6">
        <f t="shared" ca="1" si="70"/>
        <v>145</v>
      </c>
      <c r="Q265" s="8">
        <f t="shared" ca="1" si="71"/>
        <v>1</v>
      </c>
      <c r="R265" s="173" t="str">
        <f t="shared" ca="1" si="72"/>
        <v>Darrick Wood School, Orpington, Kent</v>
      </c>
      <c r="S265" s="173"/>
      <c r="T265" s="173"/>
      <c r="U265" s="2"/>
      <c r="V265" s="2"/>
      <c r="AF265" s="8"/>
      <c r="AG265" s="8"/>
      <c r="AH265" s="8"/>
    </row>
    <row r="266" spans="1:34" ht="15" customHeight="1" x14ac:dyDescent="0.2">
      <c r="A266" s="10">
        <v>8</v>
      </c>
      <c r="B266" s="86" t="str">
        <f t="shared" ca="1" si="65"/>
        <v>Cranbrook School, Cranbrook, Kent</v>
      </c>
      <c r="C266" s="2"/>
      <c r="L266" s="25">
        <f t="shared" ca="1" si="66"/>
        <v>25</v>
      </c>
      <c r="M266" s="25">
        <f t="shared" ca="1" si="67"/>
        <v>32</v>
      </c>
      <c r="N266" s="25">
        <f t="shared" ca="1" si="68"/>
        <v>44</v>
      </c>
      <c r="O266" s="25">
        <f t="shared" ca="1" si="69"/>
        <v>49</v>
      </c>
      <c r="P266" s="6">
        <f t="shared" ca="1" si="70"/>
        <v>150</v>
      </c>
      <c r="Q266" s="8">
        <f t="shared" ca="1" si="71"/>
        <v>1</v>
      </c>
      <c r="R266" s="173" t="str">
        <f t="shared" ca="1" si="72"/>
        <v>Cranbrook School, Cranbrook, Kent</v>
      </c>
      <c r="S266" s="173"/>
      <c r="T266" s="173"/>
      <c r="U266" s="2"/>
      <c r="V266" s="2"/>
      <c r="AF266" s="8"/>
      <c r="AG266" s="8"/>
      <c r="AH266" s="8"/>
    </row>
    <row r="267" spans="1:34" ht="15" customHeight="1" x14ac:dyDescent="0.2">
      <c r="A267" s="10">
        <v>9</v>
      </c>
      <c r="B267" s="86" t="str">
        <f t="shared" ca="1" si="65"/>
        <v>Bennett Memorial Diocesan School, Tunbridge Wells, Kent</v>
      </c>
      <c r="C267" s="2"/>
      <c r="L267" s="25">
        <f t="shared" ca="1" si="66"/>
        <v>19</v>
      </c>
      <c r="M267" s="25">
        <f t="shared" ca="1" si="67"/>
        <v>33</v>
      </c>
      <c r="N267" s="25">
        <f t="shared" ca="1" si="68"/>
        <v>50</v>
      </c>
      <c r="O267" s="25">
        <f t="shared" ca="1" si="69"/>
        <v>52</v>
      </c>
      <c r="P267" s="6">
        <f t="shared" ca="1" si="70"/>
        <v>154</v>
      </c>
      <c r="Q267" s="8">
        <f t="shared" ca="1" si="71"/>
        <v>1</v>
      </c>
      <c r="R267" s="173" t="str">
        <f t="shared" ca="1" si="72"/>
        <v>Bennett Memorial Diocesan School, Tunbridge Wells, Kent</v>
      </c>
      <c r="S267" s="173"/>
      <c r="T267" s="173"/>
      <c r="U267" s="2"/>
      <c r="V267" s="2"/>
      <c r="AF267" s="8"/>
      <c r="AG267" s="8"/>
      <c r="AH267" s="8"/>
    </row>
    <row r="268" spans="1:34" ht="15" customHeight="1" x14ac:dyDescent="0.2">
      <c r="A268" s="10">
        <v>10</v>
      </c>
      <c r="B268" s="86" t="str">
        <f t="shared" ca="1" si="65"/>
        <v>Chislehurst and Sidcup Grammar School, Sidcup, Kent</v>
      </c>
      <c r="C268" s="2"/>
      <c r="L268" s="25">
        <f t="shared" ca="1" si="66"/>
        <v>24</v>
      </c>
      <c r="M268" s="25">
        <f t="shared" ca="1" si="67"/>
        <v>42</v>
      </c>
      <c r="N268" s="25">
        <f t="shared" ca="1" si="68"/>
        <v>43</v>
      </c>
      <c r="O268" s="25">
        <f t="shared" ca="1" si="69"/>
        <v>47</v>
      </c>
      <c r="P268" s="6">
        <f t="shared" ca="1" si="70"/>
        <v>156</v>
      </c>
      <c r="Q268" s="8">
        <f t="shared" ca="1" si="71"/>
        <v>1</v>
      </c>
      <c r="R268" s="173" t="str">
        <f t="shared" ca="1" si="72"/>
        <v>Chislehurst and Sidcup Grammar School, Sidcup, Kent</v>
      </c>
      <c r="S268" s="173"/>
      <c r="T268" s="173"/>
      <c r="U268" s="2"/>
      <c r="V268" s="2"/>
      <c r="AF268" s="8"/>
      <c r="AG268" s="8"/>
      <c r="AH268" s="8"/>
    </row>
    <row r="269" spans="1:34" ht="15" customHeight="1" x14ac:dyDescent="0.2">
      <c r="A269" s="10">
        <v>11</v>
      </c>
      <c r="B269" s="86" t="str">
        <f t="shared" ca="1" si="65"/>
        <v>Kent College (Canterbury), Canterbury, Kent</v>
      </c>
      <c r="C269" s="2"/>
      <c r="L269" s="25">
        <f t="shared" ca="1" si="66"/>
        <v>40</v>
      </c>
      <c r="M269" s="25">
        <f t="shared" ca="1" si="67"/>
        <v>46</v>
      </c>
      <c r="N269" s="25">
        <f t="shared" ca="1" si="68"/>
        <v>57</v>
      </c>
      <c r="O269" s="25">
        <f t="shared" ca="1" si="69"/>
        <v>58</v>
      </c>
      <c r="P269" s="6">
        <f t="shared" ca="1" si="70"/>
        <v>201</v>
      </c>
      <c r="Q269" s="8">
        <f t="shared" ca="1" si="71"/>
        <v>1</v>
      </c>
      <c r="R269" s="173" t="str">
        <f t="shared" ca="1" si="72"/>
        <v>Kent College (Canterbury), Canterbury, Kent</v>
      </c>
      <c r="S269" s="173"/>
      <c r="T269" s="173"/>
      <c r="U269" s="2"/>
      <c r="V269" s="2"/>
      <c r="AF269" s="8"/>
      <c r="AG269" s="8"/>
      <c r="AH269" s="8"/>
    </row>
    <row r="270" spans="1:34" ht="15" customHeight="1" x14ac:dyDescent="0.2">
      <c r="A270" s="10">
        <v>12</v>
      </c>
      <c r="B270" s="86" t="str">
        <f t="shared" ca="1" si="65"/>
        <v/>
      </c>
      <c r="C270" s="2"/>
      <c r="L270" s="25" t="str">
        <f t="shared" ca="1" si="66"/>
        <v/>
      </c>
      <c r="M270" s="25" t="str">
        <f t="shared" ca="1" si="67"/>
        <v/>
      </c>
      <c r="N270" s="25" t="str">
        <f t="shared" ca="1" si="68"/>
        <v/>
      </c>
      <c r="O270" s="25" t="str">
        <f t="shared" ca="1" si="69"/>
        <v/>
      </c>
      <c r="P270" s="6">
        <f t="shared" ca="1" si="70"/>
        <v>0</v>
      </c>
      <c r="Q270" s="8" t="str">
        <f t="shared" ca="1" si="71"/>
        <v/>
      </c>
      <c r="R270" s="173" t="str">
        <f t="shared" ca="1" si="72"/>
        <v/>
      </c>
      <c r="S270" s="173"/>
      <c r="T270" s="173"/>
      <c r="U270" s="2"/>
      <c r="V270" s="2"/>
      <c r="AF270" s="8"/>
      <c r="AG270" s="8"/>
      <c r="AH270" s="8"/>
    </row>
    <row r="271" spans="1:34" ht="15" customHeight="1" x14ac:dyDescent="0.2">
      <c r="A271" s="10">
        <v>13</v>
      </c>
      <c r="B271" s="86" t="str">
        <f t="shared" ca="1" si="65"/>
        <v/>
      </c>
      <c r="C271" s="2"/>
      <c r="L271" s="25" t="str">
        <f t="shared" ca="1" si="66"/>
        <v/>
      </c>
      <c r="M271" s="25" t="str">
        <f t="shared" ca="1" si="67"/>
        <v/>
      </c>
      <c r="N271" s="25" t="str">
        <f t="shared" ca="1" si="68"/>
        <v/>
      </c>
      <c r="O271" s="25" t="str">
        <f t="shared" ca="1" si="69"/>
        <v/>
      </c>
      <c r="P271" s="6">
        <f t="shared" ca="1" si="70"/>
        <v>0</v>
      </c>
      <c r="Q271" s="8" t="str">
        <f t="shared" ca="1" si="71"/>
        <v/>
      </c>
      <c r="R271" s="173" t="str">
        <f t="shared" ca="1" si="72"/>
        <v/>
      </c>
      <c r="S271" s="173"/>
      <c r="T271" s="173"/>
      <c r="U271" s="2"/>
      <c r="V271" s="2"/>
      <c r="AF271" s="8"/>
      <c r="AG271" s="8"/>
      <c r="AH271" s="8"/>
    </row>
    <row r="272" spans="1:34" ht="15" customHeight="1" x14ac:dyDescent="0.2">
      <c r="A272" s="10">
        <v>14</v>
      </c>
      <c r="B272" s="86" t="str">
        <f t="shared" ca="1" si="65"/>
        <v/>
      </c>
      <c r="C272" s="2"/>
      <c r="L272" s="25" t="str">
        <f t="shared" ca="1" si="66"/>
        <v/>
      </c>
      <c r="M272" s="25" t="str">
        <f t="shared" ca="1" si="67"/>
        <v/>
      </c>
      <c r="N272" s="25" t="str">
        <f t="shared" ca="1" si="68"/>
        <v/>
      </c>
      <c r="O272" s="25" t="str">
        <f t="shared" ca="1" si="69"/>
        <v/>
      </c>
      <c r="P272" s="6">
        <f t="shared" ca="1" si="70"/>
        <v>0</v>
      </c>
      <c r="Q272" s="8" t="str">
        <f t="shared" ca="1" si="71"/>
        <v/>
      </c>
      <c r="R272" s="173" t="str">
        <f t="shared" ca="1" si="72"/>
        <v/>
      </c>
      <c r="S272" s="173"/>
      <c r="T272" s="173"/>
      <c r="U272" s="2"/>
      <c r="V272" s="2"/>
      <c r="AF272" s="8"/>
      <c r="AG272" s="8"/>
      <c r="AH272" s="8"/>
    </row>
    <row r="273" spans="1:22" s="8" customFormat="1" ht="15" customHeight="1" x14ac:dyDescent="0.2">
      <c r="A273" s="10">
        <v>15</v>
      </c>
      <c r="B273" s="86" t="str">
        <f t="shared" ca="1" si="65"/>
        <v/>
      </c>
      <c r="C273" s="2"/>
      <c r="L273" s="25" t="str">
        <f t="shared" ca="1" si="66"/>
        <v/>
      </c>
      <c r="M273" s="25" t="str">
        <f t="shared" ca="1" si="67"/>
        <v/>
      </c>
      <c r="N273" s="25" t="str">
        <f t="shared" ca="1" si="68"/>
        <v/>
      </c>
      <c r="O273" s="25" t="str">
        <f t="shared" ca="1" si="69"/>
        <v/>
      </c>
      <c r="P273" s="6">
        <f t="shared" ca="1" si="70"/>
        <v>0</v>
      </c>
      <c r="Q273" s="8" t="str">
        <f t="shared" ca="1" si="71"/>
        <v/>
      </c>
      <c r="R273" s="173" t="str">
        <f t="shared" ca="1" si="72"/>
        <v/>
      </c>
      <c r="S273" s="173"/>
      <c r="T273" s="173"/>
      <c r="U273" s="2"/>
      <c r="V273" s="2"/>
    </row>
    <row r="274" spans="1:22" s="8" customFormat="1" ht="15" customHeight="1" x14ac:dyDescent="0.2">
      <c r="A274" s="10">
        <v>16</v>
      </c>
      <c r="B274" s="86" t="str">
        <f t="shared" ca="1" si="65"/>
        <v/>
      </c>
      <c r="C274" s="2"/>
      <c r="L274" s="25" t="str">
        <f t="shared" ca="1" si="66"/>
        <v/>
      </c>
      <c r="M274" s="25" t="str">
        <f t="shared" ca="1" si="67"/>
        <v/>
      </c>
      <c r="N274" s="25" t="str">
        <f t="shared" ca="1" si="68"/>
        <v/>
      </c>
      <c r="O274" s="25" t="str">
        <f t="shared" ca="1" si="69"/>
        <v/>
      </c>
      <c r="P274" s="6">
        <f t="shared" ca="1" si="70"/>
        <v>0</v>
      </c>
      <c r="Q274" s="8" t="str">
        <f t="shared" ca="1" si="71"/>
        <v/>
      </c>
      <c r="R274" s="173" t="str">
        <f ca="1">IFERROR(VLOOKUP(A274,$W$6:$AC$255,2,0),"")</f>
        <v/>
      </c>
      <c r="S274" s="173"/>
      <c r="T274" s="173"/>
      <c r="U274" s="2"/>
      <c r="V274" s="2"/>
    </row>
    <row r="275" spans="1:22" s="8" customFormat="1" ht="15" customHeight="1" x14ac:dyDescent="0.2">
      <c r="A275" s="10">
        <v>17</v>
      </c>
      <c r="B275" s="86" t="str">
        <f t="shared" ca="1" si="65"/>
        <v/>
      </c>
      <c r="C275" s="2"/>
      <c r="L275" s="25" t="str">
        <f t="shared" ca="1" si="66"/>
        <v/>
      </c>
      <c r="M275" s="25" t="str">
        <f t="shared" ca="1" si="67"/>
        <v/>
      </c>
      <c r="N275" s="25" t="str">
        <f t="shared" ca="1" si="68"/>
        <v/>
      </c>
      <c r="O275" s="25" t="str">
        <f t="shared" ca="1" si="69"/>
        <v/>
      </c>
      <c r="P275" s="6">
        <f t="shared" ca="1" si="70"/>
        <v>0</v>
      </c>
      <c r="Q275" s="8" t="str">
        <f t="shared" ca="1" si="71"/>
        <v/>
      </c>
      <c r="R275" s="173" t="str">
        <f t="shared" ref="R275:R287" ca="1" si="73">IFERROR(VLOOKUP(A275,$W$6:$AC$255,2,0),"")</f>
        <v/>
      </c>
      <c r="S275" s="173"/>
      <c r="T275" s="173"/>
      <c r="U275" s="2"/>
      <c r="V275" s="2"/>
    </row>
    <row r="276" spans="1:22" s="8" customFormat="1" ht="15" customHeight="1" x14ac:dyDescent="0.2">
      <c r="A276" s="10">
        <v>18</v>
      </c>
      <c r="B276" s="86" t="str">
        <f t="shared" ca="1" si="65"/>
        <v/>
      </c>
      <c r="C276" s="2"/>
      <c r="L276" s="25" t="str">
        <f t="shared" ca="1" si="66"/>
        <v/>
      </c>
      <c r="M276" s="25" t="str">
        <f t="shared" ca="1" si="67"/>
        <v/>
      </c>
      <c r="N276" s="25" t="str">
        <f t="shared" ca="1" si="68"/>
        <v/>
      </c>
      <c r="O276" s="25" t="str">
        <f t="shared" ca="1" si="69"/>
        <v/>
      </c>
      <c r="P276" s="6">
        <f t="shared" ca="1" si="70"/>
        <v>0</v>
      </c>
      <c r="Q276" s="8" t="str">
        <f t="shared" ca="1" si="71"/>
        <v/>
      </c>
      <c r="R276" s="173" t="str">
        <f t="shared" ca="1" si="73"/>
        <v/>
      </c>
      <c r="S276" s="173"/>
      <c r="T276" s="173"/>
    </row>
    <row r="277" spans="1:22" s="8" customFormat="1" ht="15" customHeight="1" x14ac:dyDescent="0.2">
      <c r="A277" s="10">
        <v>19</v>
      </c>
      <c r="B277" s="86" t="str">
        <f t="shared" ca="1" si="65"/>
        <v/>
      </c>
      <c r="C277" s="2"/>
      <c r="L277" s="25" t="str">
        <f t="shared" ca="1" si="66"/>
        <v/>
      </c>
      <c r="M277" s="25" t="str">
        <f t="shared" ca="1" si="67"/>
        <v/>
      </c>
      <c r="N277" s="25" t="str">
        <f t="shared" ca="1" si="68"/>
        <v/>
      </c>
      <c r="O277" s="25" t="str">
        <f t="shared" ca="1" si="69"/>
        <v/>
      </c>
      <c r="P277" s="6">
        <f t="shared" ca="1" si="70"/>
        <v>0</v>
      </c>
      <c r="Q277" s="8" t="str">
        <f t="shared" ca="1" si="71"/>
        <v/>
      </c>
      <c r="R277" s="173" t="str">
        <f t="shared" ca="1" si="73"/>
        <v/>
      </c>
      <c r="S277" s="173"/>
      <c r="T277" s="173"/>
    </row>
    <row r="278" spans="1:22" s="8" customFormat="1" ht="15" customHeight="1" x14ac:dyDescent="0.2">
      <c r="A278" s="10">
        <v>20</v>
      </c>
      <c r="B278" s="86" t="str">
        <f t="shared" ca="1" si="65"/>
        <v/>
      </c>
      <c r="C278" s="2"/>
      <c r="L278" s="25" t="str">
        <f t="shared" ca="1" si="66"/>
        <v/>
      </c>
      <c r="M278" s="25" t="str">
        <f t="shared" ca="1" si="67"/>
        <v/>
      </c>
      <c r="N278" s="25" t="str">
        <f t="shared" ca="1" si="68"/>
        <v/>
      </c>
      <c r="O278" s="25" t="str">
        <f t="shared" ca="1" si="69"/>
        <v/>
      </c>
      <c r="P278" s="6">
        <f t="shared" ca="1" si="70"/>
        <v>0</v>
      </c>
      <c r="Q278" s="8" t="str">
        <f t="shared" ca="1" si="71"/>
        <v/>
      </c>
      <c r="R278" s="173" t="str">
        <f t="shared" ca="1" si="73"/>
        <v/>
      </c>
      <c r="S278" s="173"/>
      <c r="T278" s="173"/>
    </row>
    <row r="279" spans="1:22" s="8" customFormat="1" ht="15" customHeight="1" x14ac:dyDescent="0.2">
      <c r="A279" s="10">
        <v>21</v>
      </c>
      <c r="B279" s="86" t="str">
        <f t="shared" ca="1" si="65"/>
        <v/>
      </c>
      <c r="C279" s="2"/>
      <c r="L279" s="25" t="str">
        <f t="shared" ca="1" si="66"/>
        <v/>
      </c>
      <c r="M279" s="25" t="str">
        <f t="shared" ca="1" si="67"/>
        <v/>
      </c>
      <c r="N279" s="25" t="str">
        <f t="shared" ca="1" si="68"/>
        <v/>
      </c>
      <c r="O279" s="25" t="str">
        <f t="shared" ca="1" si="69"/>
        <v/>
      </c>
      <c r="P279" s="6">
        <f t="shared" ca="1" si="70"/>
        <v>0</v>
      </c>
      <c r="Q279" s="8" t="str">
        <f t="shared" ca="1" si="71"/>
        <v/>
      </c>
      <c r="R279" s="173" t="str">
        <f t="shared" ca="1" si="73"/>
        <v/>
      </c>
      <c r="S279" s="173"/>
      <c r="T279" s="173"/>
    </row>
    <row r="280" spans="1:22" s="8" customFormat="1" ht="15" customHeight="1" x14ac:dyDescent="0.2">
      <c r="A280" s="10">
        <v>22</v>
      </c>
      <c r="B280" s="86" t="str">
        <f t="shared" ca="1" si="65"/>
        <v/>
      </c>
      <c r="C280" s="2"/>
      <c r="L280" s="25" t="str">
        <f t="shared" ca="1" si="66"/>
        <v/>
      </c>
      <c r="M280" s="25" t="str">
        <f t="shared" ca="1" si="67"/>
        <v/>
      </c>
      <c r="N280" s="25" t="str">
        <f t="shared" ca="1" si="68"/>
        <v/>
      </c>
      <c r="O280" s="25" t="str">
        <f t="shared" ca="1" si="69"/>
        <v/>
      </c>
      <c r="P280" s="6">
        <f t="shared" ca="1" si="70"/>
        <v>0</v>
      </c>
      <c r="Q280" s="8" t="str">
        <f t="shared" ca="1" si="71"/>
        <v/>
      </c>
      <c r="R280" s="173" t="str">
        <f t="shared" ca="1" si="73"/>
        <v/>
      </c>
      <c r="S280" s="173"/>
      <c r="T280" s="173"/>
    </row>
    <row r="281" spans="1:22" s="8" customFormat="1" ht="15" customHeight="1" x14ac:dyDescent="0.2">
      <c r="A281" s="10">
        <v>23</v>
      </c>
      <c r="B281" s="86" t="str">
        <f t="shared" ca="1" si="65"/>
        <v/>
      </c>
      <c r="C281" s="2"/>
      <c r="L281" s="25" t="str">
        <f t="shared" ca="1" si="66"/>
        <v/>
      </c>
      <c r="M281" s="25" t="str">
        <f t="shared" ca="1" si="67"/>
        <v/>
      </c>
      <c r="N281" s="25" t="str">
        <f t="shared" ca="1" si="68"/>
        <v/>
      </c>
      <c r="O281" s="25" t="str">
        <f t="shared" ca="1" si="69"/>
        <v/>
      </c>
      <c r="P281" s="6">
        <f t="shared" ca="1" si="70"/>
        <v>0</v>
      </c>
      <c r="Q281" s="8" t="str">
        <f t="shared" ca="1" si="71"/>
        <v/>
      </c>
      <c r="R281" s="173" t="str">
        <f t="shared" ca="1" si="73"/>
        <v/>
      </c>
      <c r="S281" s="173"/>
      <c r="T281" s="173"/>
    </row>
    <row r="282" spans="1:22" s="8" customFormat="1" ht="15" customHeight="1" x14ac:dyDescent="0.2">
      <c r="A282" s="10">
        <v>24</v>
      </c>
      <c r="B282" s="86" t="str">
        <f t="shared" ca="1" si="65"/>
        <v/>
      </c>
      <c r="C282" s="2"/>
      <c r="L282" s="25" t="str">
        <f t="shared" ca="1" si="66"/>
        <v/>
      </c>
      <c r="M282" s="25" t="str">
        <f t="shared" ca="1" si="67"/>
        <v/>
      </c>
      <c r="N282" s="25" t="str">
        <f t="shared" ca="1" si="68"/>
        <v/>
      </c>
      <c r="O282" s="25" t="str">
        <f t="shared" ca="1" si="69"/>
        <v/>
      </c>
      <c r="P282" s="6">
        <f t="shared" ca="1" si="70"/>
        <v>0</v>
      </c>
      <c r="Q282" s="8" t="str">
        <f t="shared" ca="1" si="71"/>
        <v/>
      </c>
      <c r="R282" s="173" t="str">
        <f t="shared" ca="1" si="73"/>
        <v/>
      </c>
      <c r="S282" s="173"/>
      <c r="T282" s="173"/>
    </row>
    <row r="283" spans="1:22" s="8" customFormat="1" ht="15" customHeight="1" x14ac:dyDescent="0.2">
      <c r="A283" s="10">
        <v>25</v>
      </c>
      <c r="B283" s="86" t="str">
        <f t="shared" ca="1" si="65"/>
        <v/>
      </c>
      <c r="C283" s="2"/>
      <c r="L283" s="25" t="str">
        <f t="shared" ca="1" si="66"/>
        <v/>
      </c>
      <c r="M283" s="25" t="str">
        <f t="shared" ca="1" si="67"/>
        <v/>
      </c>
      <c r="N283" s="25" t="str">
        <f t="shared" ca="1" si="68"/>
        <v/>
      </c>
      <c r="O283" s="25" t="str">
        <f t="shared" ca="1" si="69"/>
        <v/>
      </c>
      <c r="P283" s="6">
        <f t="shared" ca="1" si="70"/>
        <v>0</v>
      </c>
      <c r="Q283" s="8" t="str">
        <f t="shared" ca="1" si="71"/>
        <v/>
      </c>
      <c r="R283" s="173" t="str">
        <f t="shared" ca="1" si="73"/>
        <v/>
      </c>
      <c r="S283" s="173"/>
      <c r="T283" s="173"/>
    </row>
    <row r="284" spans="1:22" s="8" customFormat="1" ht="15" customHeight="1" x14ac:dyDescent="0.2">
      <c r="A284" s="10">
        <v>26</v>
      </c>
      <c r="B284" s="86" t="str">
        <f t="shared" ca="1" si="65"/>
        <v/>
      </c>
      <c r="C284" s="2"/>
      <c r="L284" s="25" t="str">
        <f t="shared" ca="1" si="66"/>
        <v/>
      </c>
      <c r="M284" s="25" t="str">
        <f t="shared" ca="1" si="67"/>
        <v/>
      </c>
      <c r="N284" s="25" t="str">
        <f t="shared" ca="1" si="68"/>
        <v/>
      </c>
      <c r="O284" s="25" t="str">
        <f t="shared" ca="1" si="69"/>
        <v/>
      </c>
      <c r="P284" s="6">
        <f t="shared" ca="1" si="70"/>
        <v>0</v>
      </c>
      <c r="Q284" s="8" t="str">
        <f t="shared" ca="1" si="71"/>
        <v/>
      </c>
      <c r="R284" s="173" t="str">
        <f t="shared" ca="1" si="73"/>
        <v/>
      </c>
      <c r="S284" s="173"/>
      <c r="T284" s="173"/>
    </row>
    <row r="285" spans="1:22" s="8" customFormat="1" ht="15" customHeight="1" x14ac:dyDescent="0.2">
      <c r="A285" s="10">
        <v>27</v>
      </c>
      <c r="B285" s="86" t="str">
        <f t="shared" ca="1" si="65"/>
        <v/>
      </c>
      <c r="C285" s="2"/>
      <c r="L285" s="25" t="str">
        <f t="shared" ca="1" si="66"/>
        <v/>
      </c>
      <c r="M285" s="25" t="str">
        <f t="shared" ca="1" si="67"/>
        <v/>
      </c>
      <c r="N285" s="25" t="str">
        <f t="shared" ca="1" si="68"/>
        <v/>
      </c>
      <c r="O285" s="25" t="str">
        <f t="shared" ca="1" si="69"/>
        <v/>
      </c>
      <c r="P285" s="6">
        <f t="shared" ca="1" si="70"/>
        <v>0</v>
      </c>
      <c r="Q285" s="8" t="str">
        <f t="shared" ca="1" si="71"/>
        <v/>
      </c>
      <c r="R285" s="173" t="str">
        <f t="shared" ca="1" si="73"/>
        <v/>
      </c>
      <c r="S285" s="173"/>
      <c r="T285" s="173"/>
    </row>
    <row r="286" spans="1:22" s="8" customFormat="1" ht="15" customHeight="1" x14ac:dyDescent="0.2">
      <c r="A286" s="10">
        <v>28</v>
      </c>
      <c r="B286" s="86" t="str">
        <f t="shared" ca="1" si="65"/>
        <v/>
      </c>
      <c r="C286" s="2"/>
      <c r="L286" s="25" t="str">
        <f t="shared" ca="1" si="66"/>
        <v/>
      </c>
      <c r="M286" s="25" t="str">
        <f t="shared" ca="1" si="67"/>
        <v/>
      </c>
      <c r="N286" s="25" t="str">
        <f t="shared" ca="1" si="68"/>
        <v/>
      </c>
      <c r="O286" s="25" t="str">
        <f t="shared" ca="1" si="69"/>
        <v/>
      </c>
      <c r="P286" s="6">
        <f t="shared" ca="1" si="70"/>
        <v>0</v>
      </c>
      <c r="Q286" s="8" t="str">
        <f t="shared" ca="1" si="71"/>
        <v/>
      </c>
      <c r="R286" s="173" t="str">
        <f t="shared" ca="1" si="73"/>
        <v/>
      </c>
      <c r="S286" s="173"/>
      <c r="T286" s="173"/>
    </row>
    <row r="287" spans="1:22" s="8" customFormat="1" ht="15" customHeight="1" x14ac:dyDescent="0.2">
      <c r="A287" s="10">
        <v>29</v>
      </c>
      <c r="B287" s="86" t="str">
        <f t="shared" ca="1" si="65"/>
        <v/>
      </c>
      <c r="C287" s="2"/>
      <c r="L287" s="25" t="str">
        <f t="shared" ca="1" si="66"/>
        <v/>
      </c>
      <c r="M287" s="25" t="str">
        <f t="shared" ca="1" si="67"/>
        <v/>
      </c>
      <c r="N287" s="25" t="str">
        <f t="shared" ca="1" si="68"/>
        <v/>
      </c>
      <c r="O287" s="25" t="str">
        <f t="shared" ca="1" si="69"/>
        <v/>
      </c>
      <c r="P287" s="6">
        <f t="shared" ca="1" si="70"/>
        <v>0</v>
      </c>
      <c r="Q287" s="8" t="str">
        <f t="shared" ca="1" si="71"/>
        <v/>
      </c>
      <c r="R287" s="173" t="str">
        <f t="shared" ca="1" si="73"/>
        <v/>
      </c>
      <c r="S287" s="173"/>
      <c r="T287" s="173"/>
    </row>
    <row r="288" spans="1:22" s="8" customFormat="1" ht="15" customHeight="1" x14ac:dyDescent="0.2">
      <c r="A288" s="10">
        <v>30</v>
      </c>
      <c r="B288" s="86" t="str">
        <f t="shared" ca="1" si="65"/>
        <v/>
      </c>
      <c r="C288" s="2"/>
      <c r="L288" s="25" t="str">
        <f t="shared" ca="1" si="66"/>
        <v/>
      </c>
      <c r="M288" s="25" t="str">
        <f t="shared" ca="1" si="67"/>
        <v/>
      </c>
      <c r="N288" s="25" t="str">
        <f t="shared" ca="1" si="68"/>
        <v/>
      </c>
      <c r="O288" s="25" t="str">
        <f t="shared" ca="1" si="69"/>
        <v/>
      </c>
      <c r="P288" s="6">
        <f t="shared" ca="1" si="70"/>
        <v>0</v>
      </c>
      <c r="Q288" s="8" t="str">
        <f t="shared" ca="1" si="71"/>
        <v/>
      </c>
      <c r="R288" s="173" t="str">
        <f ca="1">IFERROR(VLOOKUP(A288,$W$6:$AC$255,2,0),"")</f>
        <v/>
      </c>
      <c r="S288" s="173"/>
      <c r="T288" s="173"/>
    </row>
    <row r="289" spans="1:34" ht="15" customHeight="1" x14ac:dyDescent="0.2">
      <c r="A289" s="8"/>
      <c r="AF289" s="8"/>
      <c r="AG289" s="8"/>
      <c r="AH289" s="8"/>
    </row>
    <row r="290" spans="1:34" ht="15" customHeight="1" x14ac:dyDescent="0.2">
      <c r="A290" s="8"/>
      <c r="AF290" s="8"/>
      <c r="AG290" s="8"/>
      <c r="AH290" s="8"/>
    </row>
    <row r="291" spans="1:34" ht="15" customHeight="1" x14ac:dyDescent="0.2">
      <c r="A291" s="8"/>
      <c r="AF291" s="8"/>
      <c r="AG291" s="8"/>
      <c r="AH291" s="8"/>
    </row>
    <row r="292" spans="1:34" ht="15" customHeight="1" x14ac:dyDescent="0.2">
      <c r="A292" s="8"/>
      <c r="AF292" s="8"/>
      <c r="AG292" s="8"/>
      <c r="AH292" s="8"/>
    </row>
    <row r="293" spans="1:34" ht="15" customHeight="1" x14ac:dyDescent="0.2">
      <c r="A293" s="8"/>
      <c r="AF293" s="8"/>
      <c r="AG293" s="8"/>
      <c r="AH293" s="8"/>
    </row>
    <row r="294" spans="1:34" ht="15" customHeight="1" x14ac:dyDescent="0.2">
      <c r="A294" s="8"/>
      <c r="AF294" s="8"/>
      <c r="AG294" s="8"/>
      <c r="AH294" s="8"/>
    </row>
    <row r="295" spans="1:34" ht="15" customHeight="1" x14ac:dyDescent="0.2">
      <c r="A295" s="8"/>
      <c r="AF295" s="8"/>
      <c r="AG295" s="8"/>
      <c r="AH295" s="8"/>
    </row>
    <row r="296" spans="1:34" ht="15" customHeight="1" x14ac:dyDescent="0.2">
      <c r="A296" s="8"/>
      <c r="AF296" s="8"/>
      <c r="AG296" s="8"/>
      <c r="AH296" s="8"/>
    </row>
    <row r="297" spans="1:34" ht="15" customHeight="1" x14ac:dyDescent="0.2">
      <c r="A297" s="8"/>
      <c r="AF297" s="8"/>
      <c r="AG297" s="8"/>
      <c r="AH297" s="8"/>
    </row>
    <row r="298" spans="1:34" ht="15" customHeight="1" x14ac:dyDescent="0.2">
      <c r="A298" s="8"/>
      <c r="AF298" s="8"/>
      <c r="AG298" s="8"/>
      <c r="AH298" s="8"/>
    </row>
    <row r="299" spans="1:34" ht="15" customHeight="1" x14ac:dyDescent="0.2">
      <c r="AF299" s="8"/>
      <c r="AG299" s="8"/>
      <c r="AH299" s="8"/>
    </row>
    <row r="300" spans="1:34" ht="15" customHeight="1" x14ac:dyDescent="0.2">
      <c r="A300" s="8"/>
    </row>
    <row r="301" spans="1:34" ht="15" customHeight="1" x14ac:dyDescent="0.2">
      <c r="A301" s="8"/>
    </row>
    <row r="302" spans="1:34" ht="15" customHeight="1" x14ac:dyDescent="0.2">
      <c r="A302" s="8"/>
    </row>
    <row r="303" spans="1:34" ht="15" customHeight="1" x14ac:dyDescent="0.2">
      <c r="A303" s="8"/>
    </row>
    <row r="304" spans="1:34" ht="15" customHeight="1" x14ac:dyDescent="0.2">
      <c r="A304" s="8"/>
    </row>
    <row r="305" s="8" customFormat="1" ht="15" customHeight="1" x14ac:dyDescent="0.2"/>
    <row r="306" s="8" customFormat="1" ht="15" customHeight="1" x14ac:dyDescent="0.2"/>
    <row r="307" s="8" customFormat="1" ht="15" customHeight="1" x14ac:dyDescent="0.2"/>
    <row r="308" s="8" customFormat="1" ht="15" customHeight="1" x14ac:dyDescent="0.2"/>
    <row r="309" s="8" customFormat="1" ht="15" customHeight="1" x14ac:dyDescent="0.2"/>
    <row r="310" s="8" customFormat="1" ht="15" customHeight="1" x14ac:dyDescent="0.2"/>
    <row r="311" s="8" customFormat="1" ht="15" customHeight="1" x14ac:dyDescent="0.2"/>
    <row r="312" s="8" customFormat="1" ht="15" customHeight="1" x14ac:dyDescent="0.2"/>
    <row r="313" s="8" customFormat="1" ht="15" customHeight="1" x14ac:dyDescent="0.2"/>
    <row r="314" s="8" customFormat="1" ht="15" customHeight="1" x14ac:dyDescent="0.2"/>
    <row r="315" s="8" customFormat="1" ht="15" customHeight="1" x14ac:dyDescent="0.2"/>
    <row r="316" s="8" customFormat="1" ht="15" customHeight="1" x14ac:dyDescent="0.2"/>
    <row r="317" s="8" customFormat="1" ht="15" customHeight="1" x14ac:dyDescent="0.2"/>
    <row r="318" s="8" customFormat="1" ht="15" customHeight="1" x14ac:dyDescent="0.2"/>
    <row r="319" s="8" customFormat="1" ht="15" customHeight="1" x14ac:dyDescent="0.2"/>
    <row r="320" s="8" customFormat="1" ht="15" customHeight="1" x14ac:dyDescent="0.2"/>
    <row r="321" s="8" customFormat="1" ht="15" customHeight="1" x14ac:dyDescent="0.2"/>
    <row r="322" s="8" customFormat="1" ht="15" customHeight="1" x14ac:dyDescent="0.2"/>
    <row r="323" s="8" customFormat="1" ht="15" customHeight="1" x14ac:dyDescent="0.2"/>
    <row r="324" s="8" customFormat="1" ht="15" customHeight="1" x14ac:dyDescent="0.2"/>
    <row r="325" s="8" customFormat="1" ht="15" customHeight="1" x14ac:dyDescent="0.2"/>
    <row r="326" s="8" customFormat="1" ht="15" customHeight="1" x14ac:dyDescent="0.2"/>
    <row r="327" s="8" customFormat="1" ht="15" customHeight="1" x14ac:dyDescent="0.2"/>
    <row r="328" s="8" customFormat="1" ht="15" customHeight="1" x14ac:dyDescent="0.2"/>
    <row r="329" s="8" customFormat="1" ht="15" customHeight="1" x14ac:dyDescent="0.2"/>
    <row r="330" s="8" customFormat="1" ht="15" customHeight="1" x14ac:dyDescent="0.2"/>
    <row r="331" s="8" customFormat="1" ht="15" customHeight="1" x14ac:dyDescent="0.2"/>
    <row r="332" s="8" customFormat="1" ht="15" customHeight="1" x14ac:dyDescent="0.2"/>
    <row r="333" s="8" customFormat="1" ht="15" customHeight="1" x14ac:dyDescent="0.2"/>
    <row r="334" s="8" customFormat="1" ht="15" customHeight="1" x14ac:dyDescent="0.2"/>
    <row r="335" s="8" customFormat="1" ht="15" customHeight="1" x14ac:dyDescent="0.2"/>
    <row r="336" s="8" customFormat="1" ht="15" customHeight="1" x14ac:dyDescent="0.2"/>
    <row r="337" s="8" customFormat="1" ht="15" customHeight="1" x14ac:dyDescent="0.2"/>
    <row r="338" s="8" customFormat="1" ht="15" customHeight="1" x14ac:dyDescent="0.2"/>
    <row r="339" s="8" customFormat="1" ht="15" customHeight="1" x14ac:dyDescent="0.2"/>
    <row r="340" s="8" customFormat="1" ht="15" customHeight="1" x14ac:dyDescent="0.2"/>
    <row r="341" s="8" customFormat="1" ht="15" customHeight="1" x14ac:dyDescent="0.2"/>
    <row r="342" s="8" customFormat="1" ht="15" customHeight="1" x14ac:dyDescent="0.2"/>
    <row r="343" s="8" customFormat="1" ht="15" customHeight="1" x14ac:dyDescent="0.2"/>
    <row r="344" s="8" customFormat="1" ht="15" customHeight="1" x14ac:dyDescent="0.2"/>
    <row r="345" s="8" customFormat="1" ht="15" customHeight="1" x14ac:dyDescent="0.2"/>
    <row r="346" s="8" customFormat="1" ht="15" customHeight="1" x14ac:dyDescent="0.2"/>
    <row r="347" s="8" customFormat="1" ht="15" customHeight="1" x14ac:dyDescent="0.2"/>
    <row r="348" s="8" customFormat="1" ht="15" customHeight="1" x14ac:dyDescent="0.2"/>
    <row r="349" s="8" customFormat="1" ht="15" customHeight="1" x14ac:dyDescent="0.2"/>
    <row r="350" s="8" customFormat="1" ht="15" customHeight="1" x14ac:dyDescent="0.2"/>
    <row r="351" s="8" customFormat="1" ht="15" customHeight="1" x14ac:dyDescent="0.2"/>
    <row r="352" s="8" customFormat="1" ht="15" customHeight="1" x14ac:dyDescent="0.2"/>
    <row r="353" spans="1:34" ht="15" customHeight="1" x14ac:dyDescent="0.2">
      <c r="A353" s="8"/>
    </row>
    <row r="354" spans="1:34" ht="15" customHeight="1" x14ac:dyDescent="0.2">
      <c r="A354" s="8"/>
    </row>
    <row r="355" spans="1:34" ht="15" customHeight="1" x14ac:dyDescent="0.2">
      <c r="A355" s="8"/>
      <c r="AH355" s="21"/>
    </row>
    <row r="356" spans="1:34" ht="15" customHeight="1" x14ac:dyDescent="0.2">
      <c r="A356" s="8"/>
    </row>
    <row r="357" spans="1:34" ht="15" customHeight="1" x14ac:dyDescent="0.2">
      <c r="A357" s="8"/>
    </row>
    <row r="358" spans="1:34" ht="15" customHeight="1" x14ac:dyDescent="0.2">
      <c r="A358" s="8"/>
    </row>
    <row r="359" spans="1:34" ht="15" customHeight="1" x14ac:dyDescent="0.2">
      <c r="A359" s="8"/>
    </row>
    <row r="360" spans="1:34" ht="15" customHeight="1" x14ac:dyDescent="0.2">
      <c r="A360" s="8"/>
    </row>
    <row r="361" spans="1:34" ht="15" customHeight="1" x14ac:dyDescent="0.2">
      <c r="A361" s="8"/>
    </row>
    <row r="362" spans="1:34" ht="15" customHeight="1" x14ac:dyDescent="0.2">
      <c r="A362" s="8"/>
    </row>
    <row r="363" spans="1:34" ht="15" customHeight="1" x14ac:dyDescent="0.2">
      <c r="A363" s="8"/>
    </row>
    <row r="364" spans="1:34" ht="15" customHeight="1" x14ac:dyDescent="0.2">
      <c r="A364" s="8"/>
    </row>
    <row r="365" spans="1:34" ht="15" customHeight="1" x14ac:dyDescent="0.2">
      <c r="A365" s="8"/>
    </row>
    <row r="366" spans="1:34" ht="15" customHeight="1" x14ac:dyDescent="0.2">
      <c r="A366" s="8"/>
    </row>
    <row r="367" spans="1:34" ht="15" customHeight="1" x14ac:dyDescent="0.2">
      <c r="A367" s="8"/>
    </row>
    <row r="368" spans="1:34" ht="15" customHeight="1" x14ac:dyDescent="0.2">
      <c r="A368" s="8"/>
    </row>
    <row r="369" s="8" customFormat="1" ht="15" customHeight="1" x14ac:dyDescent="0.2"/>
    <row r="370" s="8" customFormat="1" ht="15" customHeight="1" x14ac:dyDescent="0.2"/>
    <row r="371" s="8" customFormat="1" ht="15" customHeight="1" x14ac:dyDescent="0.2"/>
    <row r="372" s="8" customFormat="1" ht="15" customHeight="1" x14ac:dyDescent="0.2"/>
    <row r="373" s="8" customFormat="1" ht="15" customHeight="1" x14ac:dyDescent="0.2"/>
    <row r="374" s="8" customFormat="1" ht="15" customHeight="1" x14ac:dyDescent="0.2"/>
    <row r="375" s="8" customFormat="1" ht="15" customHeight="1" x14ac:dyDescent="0.2"/>
    <row r="376" s="8" customFormat="1" ht="15" customHeight="1" x14ac:dyDescent="0.2"/>
    <row r="377" s="8" customFormat="1" ht="15" customHeight="1" x14ac:dyDescent="0.2"/>
    <row r="378" s="8" customFormat="1" ht="15" customHeight="1" x14ac:dyDescent="0.2"/>
    <row r="379" s="8" customFormat="1" ht="15" customHeight="1" x14ac:dyDescent="0.2"/>
    <row r="380" s="8" customFormat="1" ht="15" customHeight="1" x14ac:dyDescent="0.2"/>
    <row r="381" s="8" customFormat="1" ht="15" customHeight="1" x14ac:dyDescent="0.2"/>
    <row r="382" s="8" customFormat="1" ht="15" customHeight="1" x14ac:dyDescent="0.2"/>
    <row r="383" s="8" customFormat="1" ht="15" customHeight="1" x14ac:dyDescent="0.2"/>
    <row r="384" s="8" customFormat="1" ht="15" customHeight="1" x14ac:dyDescent="0.2"/>
    <row r="385" s="8" customFormat="1" ht="15" customHeight="1" x14ac:dyDescent="0.2"/>
    <row r="386" s="8" customFormat="1" ht="15" customHeight="1" x14ac:dyDescent="0.2"/>
    <row r="387" s="8" customFormat="1" ht="15" customHeight="1" x14ac:dyDescent="0.2"/>
    <row r="388" s="8" customFormat="1" ht="15" customHeight="1" x14ac:dyDescent="0.2"/>
    <row r="389" s="8" customFormat="1" ht="15" customHeight="1" x14ac:dyDescent="0.2"/>
    <row r="390" s="8" customFormat="1" ht="15" customHeight="1" x14ac:dyDescent="0.2"/>
    <row r="391" s="8" customFormat="1" ht="15" customHeight="1" x14ac:dyDescent="0.2"/>
    <row r="392" s="8" customFormat="1" ht="15" customHeight="1" x14ac:dyDescent="0.2"/>
    <row r="393" s="8" customFormat="1" ht="15" customHeight="1" x14ac:dyDescent="0.2"/>
    <row r="394" s="8" customFormat="1" ht="15" customHeight="1" x14ac:dyDescent="0.2"/>
    <row r="395" s="8" customFormat="1" ht="15" customHeight="1" x14ac:dyDescent="0.2"/>
    <row r="396" s="8" customFormat="1" ht="15" customHeight="1" x14ac:dyDescent="0.2"/>
    <row r="397" s="8" customFormat="1" ht="15" customHeight="1" x14ac:dyDescent="0.2"/>
    <row r="398" s="8" customFormat="1" ht="15" customHeight="1" x14ac:dyDescent="0.2"/>
    <row r="399" s="8" customFormat="1" ht="15" customHeight="1" x14ac:dyDescent="0.2"/>
    <row r="400" s="8" customFormat="1" ht="15" customHeight="1" x14ac:dyDescent="0.2"/>
    <row r="401" s="8" customFormat="1" ht="15" customHeight="1" x14ac:dyDescent="0.2"/>
    <row r="402" s="8" customFormat="1" ht="15" customHeight="1" x14ac:dyDescent="0.2"/>
    <row r="403" s="8" customFormat="1" ht="15" customHeight="1" x14ac:dyDescent="0.2"/>
    <row r="404" s="8" customFormat="1" ht="15" customHeight="1" x14ac:dyDescent="0.2"/>
    <row r="405" s="8" customFormat="1" ht="15" customHeight="1" x14ac:dyDescent="0.2"/>
    <row r="406" s="8" customFormat="1" ht="15" customHeight="1" x14ac:dyDescent="0.2"/>
    <row r="407" s="8" customFormat="1" ht="15" customHeight="1" x14ac:dyDescent="0.2"/>
    <row r="408" s="8" customFormat="1" ht="15" customHeight="1" x14ac:dyDescent="0.2"/>
    <row r="409" s="8" customFormat="1" ht="15" customHeight="1" x14ac:dyDescent="0.2"/>
    <row r="410" s="8" customFormat="1" ht="15" customHeight="1" x14ac:dyDescent="0.2"/>
    <row r="411" s="8" customFormat="1" ht="15" customHeight="1" x14ac:dyDescent="0.2"/>
    <row r="412" s="8" customFormat="1" ht="15" customHeight="1" x14ac:dyDescent="0.2"/>
    <row r="413" s="8" customFormat="1" ht="15" customHeight="1" x14ac:dyDescent="0.2"/>
    <row r="414" s="8" customFormat="1" ht="15" customHeight="1" x14ac:dyDescent="0.2"/>
    <row r="415" s="8" customFormat="1" ht="15" customHeight="1" x14ac:dyDescent="0.2"/>
    <row r="416" s="8" customFormat="1" ht="15" customHeight="1" x14ac:dyDescent="0.2"/>
    <row r="417" s="8" customFormat="1" ht="15" customHeight="1" x14ac:dyDescent="0.2"/>
    <row r="418" s="8" customFormat="1" ht="15" customHeight="1" x14ac:dyDescent="0.2"/>
    <row r="419" s="8" customFormat="1" ht="15" customHeight="1" x14ac:dyDescent="0.2"/>
    <row r="420" s="8" customFormat="1" ht="15" customHeight="1" x14ac:dyDescent="0.2"/>
    <row r="421" s="8" customFormat="1" ht="15" customHeight="1" x14ac:dyDescent="0.2"/>
    <row r="422" s="8" customFormat="1" ht="15" customHeight="1" x14ac:dyDescent="0.2"/>
    <row r="423" s="8" customFormat="1" ht="15" customHeight="1" x14ac:dyDescent="0.2"/>
    <row r="424" s="8" customFormat="1" ht="15" customHeight="1" x14ac:dyDescent="0.2"/>
    <row r="425" s="8" customFormat="1" ht="15" customHeight="1" x14ac:dyDescent="0.2"/>
    <row r="426" s="8" customFormat="1" ht="15" customHeight="1" x14ac:dyDescent="0.2"/>
    <row r="427" s="8" customFormat="1" ht="15" customHeight="1" x14ac:dyDescent="0.2"/>
    <row r="428" s="8" customFormat="1" ht="15" customHeight="1" x14ac:dyDescent="0.2"/>
    <row r="429" s="8" customFormat="1" ht="15" customHeight="1" x14ac:dyDescent="0.2"/>
    <row r="430" s="8" customFormat="1" ht="15" customHeight="1" x14ac:dyDescent="0.2"/>
    <row r="431" s="8" customFormat="1" ht="15" customHeight="1" x14ac:dyDescent="0.2"/>
    <row r="432" s="8" customFormat="1" ht="15" customHeight="1" x14ac:dyDescent="0.2"/>
    <row r="433" s="8" customFormat="1" ht="15" customHeight="1" x14ac:dyDescent="0.2"/>
    <row r="434" s="8" customFormat="1" ht="15" customHeight="1" x14ac:dyDescent="0.2"/>
    <row r="435" s="8" customFormat="1" ht="15" customHeight="1" x14ac:dyDescent="0.2"/>
    <row r="436" s="8" customFormat="1" ht="15" customHeight="1" x14ac:dyDescent="0.2"/>
    <row r="437" s="8" customFormat="1" ht="15" customHeight="1" x14ac:dyDescent="0.2"/>
    <row r="438" s="8" customFormat="1" ht="15" customHeight="1" x14ac:dyDescent="0.2"/>
    <row r="439" s="8" customFormat="1" ht="15" customHeight="1" x14ac:dyDescent="0.2"/>
    <row r="440" s="8" customFormat="1" ht="15" customHeight="1" x14ac:dyDescent="0.2"/>
    <row r="441" s="8" customFormat="1" ht="15" customHeight="1" x14ac:dyDescent="0.2"/>
    <row r="442" s="8" customFormat="1" ht="15" customHeight="1" x14ac:dyDescent="0.2"/>
    <row r="443" s="8" customFormat="1" ht="15" customHeight="1" x14ac:dyDescent="0.2"/>
    <row r="444" s="8" customFormat="1" ht="15" customHeight="1" x14ac:dyDescent="0.2"/>
    <row r="445" s="8" customFormat="1" ht="15" customHeight="1" x14ac:dyDescent="0.2"/>
    <row r="446" s="8" customFormat="1" ht="15" customHeight="1" x14ac:dyDescent="0.2"/>
    <row r="447" s="8" customFormat="1" ht="15" customHeight="1" x14ac:dyDescent="0.2"/>
    <row r="448" s="8" customFormat="1" ht="15" customHeight="1" x14ac:dyDescent="0.2"/>
    <row r="449" s="8" customFormat="1" ht="15" customHeight="1" x14ac:dyDescent="0.2"/>
    <row r="450" s="8" customFormat="1" ht="15" customHeight="1" x14ac:dyDescent="0.2"/>
    <row r="451" s="8" customFormat="1" ht="15" customHeight="1" x14ac:dyDescent="0.2"/>
    <row r="452" s="8" customFormat="1" ht="15" customHeight="1" x14ac:dyDescent="0.2"/>
    <row r="453" s="8" customFormat="1" ht="15" customHeight="1" x14ac:dyDescent="0.2"/>
    <row r="454" s="8" customFormat="1" ht="15" customHeight="1" x14ac:dyDescent="0.2"/>
  </sheetData>
  <sheetProtection password="CC45" sheet="1" objects="1" scenarios="1" selectLockedCells="1" autoFilter="0"/>
  <autoFilter ref="Q1:Q273" xr:uid="{00000000-0009-0000-0000-000005000000}"/>
  <mergeCells count="540">
    <mergeCell ref="R284:T284"/>
    <mergeCell ref="R285:T285"/>
    <mergeCell ref="R286:T286"/>
    <mergeCell ref="R287:T287"/>
    <mergeCell ref="R288:T288"/>
    <mergeCell ref="R275:T275"/>
    <mergeCell ref="R276:T276"/>
    <mergeCell ref="R277:T277"/>
    <mergeCell ref="R278:T278"/>
    <mergeCell ref="R279:T279"/>
    <mergeCell ref="R280:T280"/>
    <mergeCell ref="R281:T281"/>
    <mergeCell ref="R282:T282"/>
    <mergeCell ref="R283:T283"/>
    <mergeCell ref="R269:T269"/>
    <mergeCell ref="R270:T270"/>
    <mergeCell ref="R271:T271"/>
    <mergeCell ref="R272:T272"/>
    <mergeCell ref="R273:T273"/>
    <mergeCell ref="R274:T274"/>
    <mergeCell ref="R263:T263"/>
    <mergeCell ref="R264:T264"/>
    <mergeCell ref="R265:T265"/>
    <mergeCell ref="R266:T266"/>
    <mergeCell ref="R267:T267"/>
    <mergeCell ref="R268:T268"/>
    <mergeCell ref="B255:G255"/>
    <mergeCell ref="H255:O255"/>
    <mergeCell ref="R259:T259"/>
    <mergeCell ref="R260:T260"/>
    <mergeCell ref="R261:T261"/>
    <mergeCell ref="R262:T262"/>
    <mergeCell ref="B252:G252"/>
    <mergeCell ref="H252:O252"/>
    <mergeCell ref="B253:G253"/>
    <mergeCell ref="H253:O253"/>
    <mergeCell ref="B254:G254"/>
    <mergeCell ref="H254:O254"/>
    <mergeCell ref="B249:G249"/>
    <mergeCell ref="H249:O249"/>
    <mergeCell ref="B250:G250"/>
    <mergeCell ref="H250:O250"/>
    <mergeCell ref="B251:G251"/>
    <mergeCell ref="H251:O251"/>
    <mergeCell ref="B246:G246"/>
    <mergeCell ref="H246:O246"/>
    <mergeCell ref="B247:G247"/>
    <mergeCell ref="H247:O247"/>
    <mergeCell ref="B248:G248"/>
    <mergeCell ref="H248:O248"/>
    <mergeCell ref="B243:G243"/>
    <mergeCell ref="H243:O243"/>
    <mergeCell ref="B244:G244"/>
    <mergeCell ref="H244:O244"/>
    <mergeCell ref="B245:G245"/>
    <mergeCell ref="H245:O245"/>
    <mergeCell ref="B240:G240"/>
    <mergeCell ref="H240:O240"/>
    <mergeCell ref="B241:G241"/>
    <mergeCell ref="H241:O241"/>
    <mergeCell ref="B242:G242"/>
    <mergeCell ref="H242:O242"/>
    <mergeCell ref="B237:G237"/>
    <mergeCell ref="H237:O237"/>
    <mergeCell ref="B238:G238"/>
    <mergeCell ref="H238:O238"/>
    <mergeCell ref="B239:G239"/>
    <mergeCell ref="H239:O239"/>
    <mergeCell ref="B234:G234"/>
    <mergeCell ref="H234:O234"/>
    <mergeCell ref="B235:G235"/>
    <mergeCell ref="H235:O235"/>
    <mergeCell ref="B236:G236"/>
    <mergeCell ref="H236:O236"/>
    <mergeCell ref="B231:G231"/>
    <mergeCell ref="H231:O231"/>
    <mergeCell ref="B232:G232"/>
    <mergeCell ref="H232:O232"/>
    <mergeCell ref="B233:G233"/>
    <mergeCell ref="H233:O233"/>
    <mergeCell ref="B228:G228"/>
    <mergeCell ref="H228:O228"/>
    <mergeCell ref="B229:G229"/>
    <mergeCell ref="H229:O229"/>
    <mergeCell ref="B230:G230"/>
    <mergeCell ref="H230:O230"/>
    <mergeCell ref="B225:G225"/>
    <mergeCell ref="H225:O225"/>
    <mergeCell ref="B226:G226"/>
    <mergeCell ref="H226:O226"/>
    <mergeCell ref="B227:G227"/>
    <mergeCell ref="H227:O227"/>
    <mergeCell ref="B222:G222"/>
    <mergeCell ref="H222:O222"/>
    <mergeCell ref="B223:G223"/>
    <mergeCell ref="H223:O223"/>
    <mergeCell ref="B224:G224"/>
    <mergeCell ref="H224:O224"/>
    <mergeCell ref="B219:G219"/>
    <mergeCell ref="H219:O219"/>
    <mergeCell ref="B220:G220"/>
    <mergeCell ref="H220:O220"/>
    <mergeCell ref="B221:G221"/>
    <mergeCell ref="H221:O221"/>
    <mergeCell ref="B216:G216"/>
    <mergeCell ref="H216:O216"/>
    <mergeCell ref="B217:G217"/>
    <mergeCell ref="H217:O217"/>
    <mergeCell ref="B218:G218"/>
    <mergeCell ref="H218:O218"/>
    <mergeCell ref="B213:G213"/>
    <mergeCell ref="H213:O213"/>
    <mergeCell ref="B214:G214"/>
    <mergeCell ref="H214:O214"/>
    <mergeCell ref="B215:G215"/>
    <mergeCell ref="H215:O215"/>
    <mergeCell ref="B210:G210"/>
    <mergeCell ref="H210:O210"/>
    <mergeCell ref="B211:G211"/>
    <mergeCell ref="H211:O211"/>
    <mergeCell ref="B212:G212"/>
    <mergeCell ref="H212:O212"/>
    <mergeCell ref="B207:G207"/>
    <mergeCell ref="H207:O207"/>
    <mergeCell ref="B208:G208"/>
    <mergeCell ref="H208:O208"/>
    <mergeCell ref="B209:G209"/>
    <mergeCell ref="H209:O209"/>
    <mergeCell ref="B204:G204"/>
    <mergeCell ref="H204:O204"/>
    <mergeCell ref="B205:G205"/>
    <mergeCell ref="H205:O205"/>
    <mergeCell ref="B206:G206"/>
    <mergeCell ref="H206:O206"/>
    <mergeCell ref="B201:G201"/>
    <mergeCell ref="H201:O201"/>
    <mergeCell ref="B202:G202"/>
    <mergeCell ref="H202:O202"/>
    <mergeCell ref="B203:G203"/>
    <mergeCell ref="H203:O203"/>
    <mergeCell ref="B198:G198"/>
    <mergeCell ref="H198:O198"/>
    <mergeCell ref="B199:G199"/>
    <mergeCell ref="H199:O199"/>
    <mergeCell ref="B200:G200"/>
    <mergeCell ref="H200:O200"/>
    <mergeCell ref="B195:G195"/>
    <mergeCell ref="H195:O195"/>
    <mergeCell ref="B196:G196"/>
    <mergeCell ref="H196:O196"/>
    <mergeCell ref="B197:G197"/>
    <mergeCell ref="H197:O197"/>
    <mergeCell ref="B192:G192"/>
    <mergeCell ref="H192:O192"/>
    <mergeCell ref="B193:G193"/>
    <mergeCell ref="H193:O193"/>
    <mergeCell ref="B194:G194"/>
    <mergeCell ref="H194:O194"/>
    <mergeCell ref="B189:G189"/>
    <mergeCell ref="H189:O189"/>
    <mergeCell ref="B190:G190"/>
    <mergeCell ref="H190:O190"/>
    <mergeCell ref="B191:G191"/>
    <mergeCell ref="H191:O191"/>
    <mergeCell ref="B186:G186"/>
    <mergeCell ref="H186:O186"/>
    <mergeCell ref="B187:G187"/>
    <mergeCell ref="H187:O187"/>
    <mergeCell ref="B188:G188"/>
    <mergeCell ref="H188:O188"/>
    <mergeCell ref="B183:G183"/>
    <mergeCell ref="H183:O183"/>
    <mergeCell ref="B184:G184"/>
    <mergeCell ref="H184:O184"/>
    <mergeCell ref="B185:G185"/>
    <mergeCell ref="H185:O185"/>
    <mergeCell ref="B180:G180"/>
    <mergeCell ref="H180:O180"/>
    <mergeCell ref="B181:G181"/>
    <mergeCell ref="H181:O181"/>
    <mergeCell ref="B182:G182"/>
    <mergeCell ref="H182:O182"/>
    <mergeCell ref="B177:G177"/>
    <mergeCell ref="H177:O177"/>
    <mergeCell ref="B178:G178"/>
    <mergeCell ref="H178:O178"/>
    <mergeCell ref="B179:G179"/>
    <mergeCell ref="H179:O179"/>
    <mergeCell ref="B174:G174"/>
    <mergeCell ref="H174:O174"/>
    <mergeCell ref="B175:G175"/>
    <mergeCell ref="H175:O175"/>
    <mergeCell ref="B176:G176"/>
    <mergeCell ref="H176:O176"/>
    <mergeCell ref="B171:G171"/>
    <mergeCell ref="H171:O171"/>
    <mergeCell ref="B172:G172"/>
    <mergeCell ref="H172:O172"/>
    <mergeCell ref="B173:G173"/>
    <mergeCell ref="H173:O173"/>
    <mergeCell ref="B168:G168"/>
    <mergeCell ref="H168:O168"/>
    <mergeCell ref="B169:G169"/>
    <mergeCell ref="H169:O169"/>
    <mergeCell ref="B170:G170"/>
    <mergeCell ref="H170:O170"/>
    <mergeCell ref="B165:G165"/>
    <mergeCell ref="H165:O165"/>
    <mergeCell ref="B166:G166"/>
    <mergeCell ref="H166:O166"/>
    <mergeCell ref="B167:G167"/>
    <mergeCell ref="H167:O167"/>
    <mergeCell ref="B162:G162"/>
    <mergeCell ref="H162:O162"/>
    <mergeCell ref="B163:G163"/>
    <mergeCell ref="H163:O163"/>
    <mergeCell ref="B164:G164"/>
    <mergeCell ref="H164:O164"/>
    <mergeCell ref="B159:G159"/>
    <mergeCell ref="H159:O159"/>
    <mergeCell ref="B160:G160"/>
    <mergeCell ref="H160:O160"/>
    <mergeCell ref="B161:G161"/>
    <mergeCell ref="H161:O161"/>
    <mergeCell ref="B156:G156"/>
    <mergeCell ref="H156:O156"/>
    <mergeCell ref="B157:G157"/>
    <mergeCell ref="H157:O157"/>
    <mergeCell ref="B158:G158"/>
    <mergeCell ref="H158:O158"/>
    <mergeCell ref="B153:G153"/>
    <mergeCell ref="H153:O153"/>
    <mergeCell ref="B154:G154"/>
    <mergeCell ref="H154:O154"/>
    <mergeCell ref="B155:G155"/>
    <mergeCell ref="H155:O155"/>
    <mergeCell ref="B150:G150"/>
    <mergeCell ref="H150:O150"/>
    <mergeCell ref="B151:G151"/>
    <mergeCell ref="H151:O151"/>
    <mergeCell ref="B152:G152"/>
    <mergeCell ref="H152:O152"/>
    <mergeCell ref="B147:G147"/>
    <mergeCell ref="H147:O147"/>
    <mergeCell ref="B148:G148"/>
    <mergeCell ref="H148:O148"/>
    <mergeCell ref="B149:G149"/>
    <mergeCell ref="H149:O149"/>
    <mergeCell ref="B144:G144"/>
    <mergeCell ref="H144:O144"/>
    <mergeCell ref="B145:G145"/>
    <mergeCell ref="H145:O145"/>
    <mergeCell ref="B146:G146"/>
    <mergeCell ref="H146:O146"/>
    <mergeCell ref="B141:G141"/>
    <mergeCell ref="H141:O141"/>
    <mergeCell ref="B142:G142"/>
    <mergeCell ref="H142:O142"/>
    <mergeCell ref="B143:G143"/>
    <mergeCell ref="H143:O143"/>
    <mergeCell ref="B138:G138"/>
    <mergeCell ref="H138:O138"/>
    <mergeCell ref="B139:G139"/>
    <mergeCell ref="H139:O139"/>
    <mergeCell ref="B140:G140"/>
    <mergeCell ref="H140:O140"/>
    <mergeCell ref="B135:G135"/>
    <mergeCell ref="H135:O135"/>
    <mergeCell ref="B136:G136"/>
    <mergeCell ref="H136:O136"/>
    <mergeCell ref="B137:G137"/>
    <mergeCell ref="H137:O137"/>
    <mergeCell ref="B132:G132"/>
    <mergeCell ref="H132:O132"/>
    <mergeCell ref="B133:G133"/>
    <mergeCell ref="H133:O133"/>
    <mergeCell ref="B134:G134"/>
    <mergeCell ref="H134:O134"/>
    <mergeCell ref="B129:G129"/>
    <mergeCell ref="H129:O129"/>
    <mergeCell ref="B130:G130"/>
    <mergeCell ref="H130:O130"/>
    <mergeCell ref="B131:G131"/>
    <mergeCell ref="H131:O131"/>
    <mergeCell ref="B126:G126"/>
    <mergeCell ref="H126:O126"/>
    <mergeCell ref="B127:G127"/>
    <mergeCell ref="H127:O127"/>
    <mergeCell ref="B128:G128"/>
    <mergeCell ref="H128:O128"/>
    <mergeCell ref="B123:G123"/>
    <mergeCell ref="H123:O123"/>
    <mergeCell ref="B124:G124"/>
    <mergeCell ref="H124:O124"/>
    <mergeCell ref="B125:G125"/>
    <mergeCell ref="H125:O125"/>
    <mergeCell ref="B120:G120"/>
    <mergeCell ref="H120:O120"/>
    <mergeCell ref="B121:G121"/>
    <mergeCell ref="H121:O121"/>
    <mergeCell ref="B122:G122"/>
    <mergeCell ref="H122:O122"/>
    <mergeCell ref="B117:G117"/>
    <mergeCell ref="H117:O117"/>
    <mergeCell ref="B118:G118"/>
    <mergeCell ref="H118:O118"/>
    <mergeCell ref="B119:G119"/>
    <mergeCell ref="H119:O119"/>
    <mergeCell ref="B114:G114"/>
    <mergeCell ref="H114:O114"/>
    <mergeCell ref="B115:G115"/>
    <mergeCell ref="H115:O115"/>
    <mergeCell ref="B116:G116"/>
    <mergeCell ref="H116:O116"/>
    <mergeCell ref="B111:G111"/>
    <mergeCell ref="H111:O111"/>
    <mergeCell ref="B112:G112"/>
    <mergeCell ref="H112:O112"/>
    <mergeCell ref="B113:G113"/>
    <mergeCell ref="H113:O113"/>
    <mergeCell ref="B108:G108"/>
    <mergeCell ref="H108:O108"/>
    <mergeCell ref="B109:G109"/>
    <mergeCell ref="H109:O109"/>
    <mergeCell ref="B110:G110"/>
    <mergeCell ref="H110:O110"/>
    <mergeCell ref="B105:G105"/>
    <mergeCell ref="H105:O105"/>
    <mergeCell ref="B106:G106"/>
    <mergeCell ref="H106:O106"/>
    <mergeCell ref="B107:G107"/>
    <mergeCell ref="H107:O107"/>
    <mergeCell ref="B102:G102"/>
    <mergeCell ref="H102:O102"/>
    <mergeCell ref="B103:G103"/>
    <mergeCell ref="H103:O103"/>
    <mergeCell ref="B104:G104"/>
    <mergeCell ref="H104:O104"/>
    <mergeCell ref="B99:G99"/>
    <mergeCell ref="H99:O99"/>
    <mergeCell ref="B100:G100"/>
    <mergeCell ref="H100:O100"/>
    <mergeCell ref="B101:G101"/>
    <mergeCell ref="H101:O101"/>
    <mergeCell ref="B96:G96"/>
    <mergeCell ref="H96:O96"/>
    <mergeCell ref="B97:G97"/>
    <mergeCell ref="H97:O97"/>
    <mergeCell ref="B98:G98"/>
    <mergeCell ref="H98:O98"/>
    <mergeCell ref="B93:G93"/>
    <mergeCell ref="H93:O93"/>
    <mergeCell ref="B94:G94"/>
    <mergeCell ref="H94:O94"/>
    <mergeCell ref="B95:G95"/>
    <mergeCell ref="H95:O95"/>
    <mergeCell ref="B90:G90"/>
    <mergeCell ref="H90:O90"/>
    <mergeCell ref="B91:G91"/>
    <mergeCell ref="H91:O91"/>
    <mergeCell ref="B92:G92"/>
    <mergeCell ref="H92:O92"/>
    <mergeCell ref="B87:G87"/>
    <mergeCell ref="H87:O87"/>
    <mergeCell ref="B88:G88"/>
    <mergeCell ref="H88:O88"/>
    <mergeCell ref="B89:G89"/>
    <mergeCell ref="H89:O89"/>
    <mergeCell ref="B84:G84"/>
    <mergeCell ref="H84:O84"/>
    <mergeCell ref="B85:G85"/>
    <mergeCell ref="H85:O85"/>
    <mergeCell ref="B86:G86"/>
    <mergeCell ref="H86:O86"/>
    <mergeCell ref="B81:G81"/>
    <mergeCell ref="H81:O81"/>
    <mergeCell ref="B82:G82"/>
    <mergeCell ref="H82:O82"/>
    <mergeCell ref="B83:G83"/>
    <mergeCell ref="H83:O83"/>
    <mergeCell ref="B78:G78"/>
    <mergeCell ref="H78:O78"/>
    <mergeCell ref="B79:G79"/>
    <mergeCell ref="H79:O79"/>
    <mergeCell ref="B80:G80"/>
    <mergeCell ref="H80:O80"/>
    <mergeCell ref="B75:G75"/>
    <mergeCell ref="H75:O75"/>
    <mergeCell ref="B76:G76"/>
    <mergeCell ref="H76:O76"/>
    <mergeCell ref="B77:G77"/>
    <mergeCell ref="H77:O77"/>
    <mergeCell ref="B72:G72"/>
    <mergeCell ref="H72:O72"/>
    <mergeCell ref="B73:G73"/>
    <mergeCell ref="H73:O73"/>
    <mergeCell ref="B74:G74"/>
    <mergeCell ref="H74:O74"/>
    <mergeCell ref="B69:G69"/>
    <mergeCell ref="H69:O69"/>
    <mergeCell ref="B70:G70"/>
    <mergeCell ref="H70:O70"/>
    <mergeCell ref="B71:G71"/>
    <mergeCell ref="H71:O71"/>
    <mergeCell ref="B66:G66"/>
    <mergeCell ref="H66:O66"/>
    <mergeCell ref="B67:G67"/>
    <mergeCell ref="H67:O67"/>
    <mergeCell ref="B68:G68"/>
    <mergeCell ref="H68:O68"/>
    <mergeCell ref="B63:G63"/>
    <mergeCell ref="H63:O63"/>
    <mergeCell ref="B64:G64"/>
    <mergeCell ref="H64:O64"/>
    <mergeCell ref="B65:G65"/>
    <mergeCell ref="H65:O65"/>
    <mergeCell ref="B60:G60"/>
    <mergeCell ref="H60:O60"/>
    <mergeCell ref="B61:G61"/>
    <mergeCell ref="H61:O61"/>
    <mergeCell ref="B62:G62"/>
    <mergeCell ref="H62:O62"/>
    <mergeCell ref="B57:G57"/>
    <mergeCell ref="H57:O57"/>
    <mergeCell ref="B58:G58"/>
    <mergeCell ref="H58:O58"/>
    <mergeCell ref="B59:G59"/>
    <mergeCell ref="H59:O59"/>
    <mergeCell ref="B54:G54"/>
    <mergeCell ref="H54:O54"/>
    <mergeCell ref="B55:G55"/>
    <mergeCell ref="H55:O55"/>
    <mergeCell ref="B56:G56"/>
    <mergeCell ref="H56:O56"/>
    <mergeCell ref="B51:G51"/>
    <mergeCell ref="H51:O51"/>
    <mergeCell ref="B52:G52"/>
    <mergeCell ref="H52:O52"/>
    <mergeCell ref="B53:G53"/>
    <mergeCell ref="H53:O53"/>
    <mergeCell ref="B48:G48"/>
    <mergeCell ref="H48:O48"/>
    <mergeCell ref="B49:G49"/>
    <mergeCell ref="H49:O49"/>
    <mergeCell ref="B50:G50"/>
    <mergeCell ref="H50:O50"/>
    <mergeCell ref="B45:G45"/>
    <mergeCell ref="H45:O45"/>
    <mergeCell ref="B46:G46"/>
    <mergeCell ref="H46:O46"/>
    <mergeCell ref="B47:G47"/>
    <mergeCell ref="H47:O47"/>
    <mergeCell ref="B42:G42"/>
    <mergeCell ref="H42:O42"/>
    <mergeCell ref="B43:G43"/>
    <mergeCell ref="H43:O43"/>
    <mergeCell ref="B44:G44"/>
    <mergeCell ref="H44:O44"/>
    <mergeCell ref="B39:G39"/>
    <mergeCell ref="H39:O39"/>
    <mergeCell ref="B40:G40"/>
    <mergeCell ref="H40:O40"/>
    <mergeCell ref="B41:G41"/>
    <mergeCell ref="H41:O41"/>
    <mergeCell ref="B36:G36"/>
    <mergeCell ref="H36:O36"/>
    <mergeCell ref="B37:G37"/>
    <mergeCell ref="H37:O37"/>
    <mergeCell ref="B38:G38"/>
    <mergeCell ref="H38:O38"/>
    <mergeCell ref="B33:G33"/>
    <mergeCell ref="H33:O33"/>
    <mergeCell ref="B34:G34"/>
    <mergeCell ref="H34:O34"/>
    <mergeCell ref="B35:G35"/>
    <mergeCell ref="H35:O35"/>
    <mergeCell ref="B30:G30"/>
    <mergeCell ref="H30:O30"/>
    <mergeCell ref="B31:G31"/>
    <mergeCell ref="H31:O31"/>
    <mergeCell ref="B32:G32"/>
    <mergeCell ref="H32:O32"/>
    <mergeCell ref="B27:G27"/>
    <mergeCell ref="H27:O27"/>
    <mergeCell ref="B28:G28"/>
    <mergeCell ref="H28:O28"/>
    <mergeCell ref="B29:G29"/>
    <mergeCell ref="H29:O29"/>
    <mergeCell ref="B24:G24"/>
    <mergeCell ref="H24:O24"/>
    <mergeCell ref="B25:G25"/>
    <mergeCell ref="H25:O25"/>
    <mergeCell ref="B26:G26"/>
    <mergeCell ref="H26:O26"/>
    <mergeCell ref="B21:G21"/>
    <mergeCell ref="H21:O21"/>
    <mergeCell ref="B22:G22"/>
    <mergeCell ref="H22:O22"/>
    <mergeCell ref="B23:G23"/>
    <mergeCell ref="H23:O23"/>
    <mergeCell ref="B18:G18"/>
    <mergeCell ref="H18:O18"/>
    <mergeCell ref="B19:G19"/>
    <mergeCell ref="H19:O19"/>
    <mergeCell ref="B20:G20"/>
    <mergeCell ref="H20:O20"/>
    <mergeCell ref="B15:G15"/>
    <mergeCell ref="H15:O15"/>
    <mergeCell ref="B16:G16"/>
    <mergeCell ref="H16:O16"/>
    <mergeCell ref="B17:G17"/>
    <mergeCell ref="H17:O17"/>
    <mergeCell ref="B12:G12"/>
    <mergeCell ref="H12:O12"/>
    <mergeCell ref="B13:G13"/>
    <mergeCell ref="H13:O13"/>
    <mergeCell ref="B14:G14"/>
    <mergeCell ref="H14:O14"/>
    <mergeCell ref="B9:G9"/>
    <mergeCell ref="H9:O9"/>
    <mergeCell ref="B10:G10"/>
    <mergeCell ref="H10:O10"/>
    <mergeCell ref="B11:G11"/>
    <mergeCell ref="H11:O11"/>
    <mergeCell ref="B6:G6"/>
    <mergeCell ref="H6:O6"/>
    <mergeCell ref="AI6:AP7"/>
    <mergeCell ref="B7:G7"/>
    <mergeCell ref="H7:O7"/>
    <mergeCell ref="B8:G8"/>
    <mergeCell ref="H8:O8"/>
    <mergeCell ref="A1:P1"/>
    <mergeCell ref="A2:P2"/>
    <mergeCell ref="V2:Y2"/>
    <mergeCell ref="A3:P3"/>
    <mergeCell ref="AH3:AH5"/>
    <mergeCell ref="G4:I4"/>
    <mergeCell ref="B5:G5"/>
    <mergeCell ref="AG3:AG5"/>
    <mergeCell ref="H5:O5"/>
  </mergeCells>
  <conditionalFormatting sqref="AG24:AG255">
    <cfRule type="duplicateValues" dxfId="44" priority="3"/>
    <cfRule type="duplicateValues" dxfId="43" priority="6"/>
  </conditionalFormatting>
  <conditionalFormatting sqref="AH6">
    <cfRule type="expression" dxfId="42" priority="5">
      <formula>$H6="X"</formula>
    </cfRule>
  </conditionalFormatting>
  <conditionalFormatting sqref="AH7:AH255">
    <cfRule type="expression" dxfId="41" priority="4">
      <formula>$H7="X"</formula>
    </cfRule>
  </conditionalFormatting>
  <conditionalFormatting sqref="AG6:AG23">
    <cfRule type="duplicateValues" dxfId="40" priority="1"/>
    <cfRule type="duplicateValues" dxfId="39" priority="2"/>
  </conditionalFormatting>
  <pageMargins left="0.43307086614173229" right="0.43307086614173229" top="0.51181102362204722" bottom="0.51181102362204722" header="0.31496062992125984" footer="0.31496062992125984"/>
  <pageSetup paperSize="9"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66FF"/>
  </sheetPr>
  <dimension ref="A1:AP454"/>
  <sheetViews>
    <sheetView showZeros="0" workbookViewId="0">
      <selection activeCell="AG47" sqref="AG47"/>
    </sheetView>
  </sheetViews>
  <sheetFormatPr baseColWidth="10" defaultColWidth="9.1640625" defaultRowHeight="15" x14ac:dyDescent="0.2"/>
  <cols>
    <col min="1" max="1" width="4.6640625" style="10" customWidth="1"/>
    <col min="2" max="7" width="3.6640625" style="8" customWidth="1"/>
    <col min="8" max="11" width="10.6640625" style="8" customWidth="1"/>
    <col min="12" max="15" width="5.6640625" style="8" customWidth="1"/>
    <col min="16" max="16" width="9.6640625" style="8" customWidth="1"/>
    <col min="17" max="17" width="10.33203125" style="8" customWidth="1"/>
    <col min="18" max="18" width="11.1640625" style="8" hidden="1" customWidth="1"/>
    <col min="19" max="19" width="6.33203125" style="8" hidden="1" customWidth="1"/>
    <col min="20" max="20" width="31.83203125" style="8" hidden="1" customWidth="1"/>
    <col min="21" max="21" width="26.83203125" style="8" hidden="1" customWidth="1"/>
    <col min="22" max="22" width="8" style="8" hidden="1" customWidth="1"/>
    <col min="23" max="23" width="7.6640625" style="8" hidden="1" customWidth="1"/>
    <col min="24" max="24" width="30.83203125" style="8" hidden="1" customWidth="1"/>
    <col min="25" max="25" width="5.83203125" style="8" hidden="1" customWidth="1"/>
    <col min="26" max="30" width="4.6640625" style="8" hidden="1" customWidth="1"/>
    <col min="31" max="31" width="11.33203125" style="8" hidden="1" customWidth="1"/>
    <col min="32" max="32" width="7.1640625" style="7" hidden="1" customWidth="1"/>
    <col min="33" max="33" width="7.1640625" style="7" customWidth="1"/>
    <col min="34" max="34" width="11" style="7" customWidth="1"/>
    <col min="35" max="16384" width="9.1640625" style="8"/>
  </cols>
  <sheetData>
    <row r="1" spans="1:42" ht="15" customHeight="1" x14ac:dyDescent="0.2">
      <c r="A1" s="175" t="str">
        <f>Home!$U$8&amp;", "&amp;Home!$F$2&amp;" "&amp;Home!$H$2</f>
        <v>Kent, Match Number 1</v>
      </c>
      <c r="B1" s="175"/>
      <c r="C1" s="175"/>
      <c r="D1" s="175"/>
      <c r="E1" s="175"/>
      <c r="F1" s="175"/>
      <c r="G1" s="175"/>
      <c r="H1" s="175"/>
      <c r="I1" s="175"/>
      <c r="J1" s="175"/>
      <c r="K1" s="175"/>
      <c r="L1" s="175"/>
      <c r="M1" s="175"/>
      <c r="N1" s="175"/>
      <c r="O1" s="175"/>
      <c r="P1" s="175"/>
      <c r="Q1" s="8">
        <v>1</v>
      </c>
      <c r="S1" s="6"/>
      <c r="T1" s="6" t="s">
        <v>701</v>
      </c>
      <c r="U1" s="2" t="str">
        <f>CONCATENATE(T1,"_",T2)</f>
        <v>Intermediate_Girls</v>
      </c>
      <c r="V1" s="8" t="str">
        <f>T1&amp;" "&amp;T2</f>
        <v>Intermediate Girls</v>
      </c>
      <c r="W1" s="2"/>
      <c r="X1" s="2"/>
      <c r="Y1" s="2"/>
    </row>
    <row r="2" spans="1:42" ht="25" customHeight="1" x14ac:dyDescent="0.2">
      <c r="A2" s="174" t="str">
        <f>Home!B1</f>
        <v>English Schools' AA Cross Country Cup 2022</v>
      </c>
      <c r="B2" s="174"/>
      <c r="C2" s="174"/>
      <c r="D2" s="174"/>
      <c r="E2" s="174"/>
      <c r="F2" s="174"/>
      <c r="G2" s="174"/>
      <c r="H2" s="174"/>
      <c r="I2" s="174"/>
      <c r="J2" s="174"/>
      <c r="K2" s="174"/>
      <c r="L2" s="174"/>
      <c r="M2" s="174"/>
      <c r="N2" s="174"/>
      <c r="O2" s="174"/>
      <c r="P2" s="174"/>
      <c r="Q2" s="8">
        <v>1</v>
      </c>
      <c r="S2" s="6"/>
      <c r="T2" s="8" t="s">
        <v>705</v>
      </c>
      <c r="V2" s="173"/>
      <c r="W2" s="173"/>
      <c r="X2" s="173"/>
      <c r="Y2" s="173"/>
    </row>
    <row r="3" spans="1:42" ht="24" customHeight="1" x14ac:dyDescent="0.2">
      <c r="A3" s="176" t="e">
        <f>Home!G1&amp;" - "&amp;Home!B2&amp;" - "&amp;Home!U6</f>
        <v>#VALUE!</v>
      </c>
      <c r="B3" s="176"/>
      <c r="C3" s="176"/>
      <c r="D3" s="176"/>
      <c r="E3" s="176"/>
      <c r="F3" s="176"/>
      <c r="G3" s="176"/>
      <c r="H3" s="176"/>
      <c r="I3" s="176"/>
      <c r="J3" s="176"/>
      <c r="K3" s="176"/>
      <c r="L3" s="176"/>
      <c r="M3" s="176"/>
      <c r="N3" s="176"/>
      <c r="O3" s="176"/>
      <c r="P3" s="176"/>
      <c r="Q3" s="8">
        <v>1</v>
      </c>
      <c r="S3" s="6"/>
      <c r="T3" s="6"/>
      <c r="AG3" s="184" t="s">
        <v>709</v>
      </c>
      <c r="AH3" s="180" t="s">
        <v>687</v>
      </c>
    </row>
    <row r="4" spans="1:42" ht="15" customHeight="1" x14ac:dyDescent="0.2">
      <c r="A4" s="10" t="str">
        <f>CONCATENATE(T1," ",T2)</f>
        <v>Intermediate Girls</v>
      </c>
      <c r="B4" s="10"/>
      <c r="C4" s="10"/>
      <c r="D4" s="10"/>
      <c r="E4" s="10"/>
      <c r="G4" s="182" t="s">
        <v>688</v>
      </c>
      <c r="H4" s="182"/>
      <c r="I4" s="182"/>
      <c r="J4" s="9">
        <v>4</v>
      </c>
      <c r="K4" s="10" t="s">
        <v>689</v>
      </c>
      <c r="L4" s="10"/>
      <c r="M4" s="10"/>
      <c r="N4" s="10"/>
      <c r="O4" s="10"/>
      <c r="P4" s="10"/>
      <c r="Q4" s="8">
        <v>1</v>
      </c>
      <c r="S4" s="6"/>
      <c r="AG4" s="184"/>
      <c r="AH4" s="180"/>
    </row>
    <row r="5" spans="1:42" s="10" customFormat="1" ht="15" customHeight="1" x14ac:dyDescent="0.2">
      <c r="A5" s="10" t="s">
        <v>690</v>
      </c>
      <c r="B5" s="183" t="s">
        <v>682</v>
      </c>
      <c r="C5" s="183"/>
      <c r="D5" s="183"/>
      <c r="E5" s="183"/>
      <c r="F5" s="183"/>
      <c r="G5" s="183"/>
      <c r="H5" s="183" t="s">
        <v>713</v>
      </c>
      <c r="I5" s="183"/>
      <c r="J5" s="183"/>
      <c r="K5" s="183"/>
      <c r="L5" s="183"/>
      <c r="M5" s="183"/>
      <c r="N5" s="183"/>
      <c r="O5" s="183"/>
      <c r="P5" s="10" t="s">
        <v>691</v>
      </c>
      <c r="Q5" s="8">
        <v>1</v>
      </c>
      <c r="R5" s="10" t="s">
        <v>690</v>
      </c>
      <c r="S5" s="2"/>
      <c r="U5" s="2"/>
      <c r="V5" s="2"/>
      <c r="W5" s="2"/>
      <c r="Y5" s="9">
        <v>1</v>
      </c>
      <c r="Z5" s="9">
        <v>2</v>
      </c>
      <c r="AA5" s="9">
        <v>3</v>
      </c>
      <c r="AB5" s="9">
        <v>4</v>
      </c>
      <c r="AC5" s="9" t="s">
        <v>692</v>
      </c>
      <c r="AF5" s="11"/>
      <c r="AG5" s="184"/>
      <c r="AH5" s="181"/>
    </row>
    <row r="6" spans="1:42" s="10" customFormat="1" ht="15" customHeight="1" x14ac:dyDescent="0.2">
      <c r="A6" s="10">
        <f t="shared" ref="A6:A69" si="0">IF(LEFT(P6,1)="D","",R6)</f>
        <v>1</v>
      </c>
      <c r="B6" s="173" t="str">
        <f ca="1">IFERROR(VLOOKUP(AG6,INDIRECT($U$1),2,0),"")</f>
        <v>Amber Matthews</v>
      </c>
      <c r="C6" s="173"/>
      <c r="D6" s="173"/>
      <c r="E6" s="173"/>
      <c r="F6" s="173"/>
      <c r="G6" s="173"/>
      <c r="H6" s="177" t="str">
        <f ca="1">IFERROR(VLOOKUP(AG6,INDIRECT($U$1),3,0),"")</f>
        <v>Kent College Pembury, Pembury, Kent</v>
      </c>
      <c r="I6" s="177"/>
      <c r="J6" s="177"/>
      <c r="K6" s="177"/>
      <c r="L6" s="177"/>
      <c r="M6" s="177"/>
      <c r="N6" s="177"/>
      <c r="O6" s="177"/>
      <c r="P6" s="13">
        <f t="shared" ref="P6:P69" si="1">IF(AH6="",0,IF(LEFT(AH6,1)="D",AH6,(INT(AH6)*60+(AH6-INT(AH6))*100)/86400))</f>
        <v>7.5347222222222222E-3</v>
      </c>
      <c r="Q6" s="8">
        <f>IF(AG6="","",1)</f>
        <v>1</v>
      </c>
      <c r="R6" s="22">
        <v>1</v>
      </c>
      <c r="S6" s="14">
        <f ca="1">IF(LEFT(AG6,1)="G","",IF(LEFT(P6,1)="D","",IF(H6="","",COUNTIF($T$6:T6,T6))))</f>
        <v>1</v>
      </c>
      <c r="T6" s="14" t="str">
        <f t="shared" ref="T6:T69" ca="1" si="2">IF(LEFT(AG6,1)="G","",IF(LEFT(P6,1)="D","",H6))</f>
        <v>Kent College Pembury, Pembury, Kent</v>
      </c>
      <c r="U6" s="15" t="str">
        <f ca="1">CONCATENATE(T6,S6)</f>
        <v>Kent College Pembury, Pembury, Kent1</v>
      </c>
      <c r="V6" s="14">
        <f t="shared" ref="V6:V69" si="3">A6</f>
        <v>1</v>
      </c>
      <c r="W6" s="14">
        <f ca="1">IF($AF6="","",RANK($AF6,$AF$6:$AF$255,1))</f>
        <v>9</v>
      </c>
      <c r="X6" s="14" t="str">
        <f>IF(Home!J6=0,"",Home!J6)</f>
        <v>Bennett Memorial Diocesan School, Tunbridge Wells, Kent</v>
      </c>
      <c r="Y6" s="16">
        <f t="shared" ref="Y6:AB25" ca="1" si="4">IFERROR(VLOOKUP(CONCATENATE($X6,Y$5),$U$6:$V$255,2,0),"")</f>
        <v>27</v>
      </c>
      <c r="Z6" s="16">
        <f t="shared" ca="1" si="4"/>
        <v>30</v>
      </c>
      <c r="AA6" s="16">
        <f t="shared" ca="1" si="4"/>
        <v>46</v>
      </c>
      <c r="AB6" s="16">
        <f t="shared" ca="1" si="4"/>
        <v>51</v>
      </c>
      <c r="AC6" s="16">
        <f t="shared" ref="AC6:AC69" ca="1" si="5">IF(AB6="","",SUM(Y6:AB6))</f>
        <v>154</v>
      </c>
      <c r="AD6" s="14">
        <f ca="1">IF($AC6="","",RANK($AC6,$AC$6:$AC$255,1))</f>
        <v>9</v>
      </c>
      <c r="AE6" s="17">
        <f ca="1">IF($Y6="","",RANK($Y6,$Y$6:$Y$255,1)/100)</f>
        <v>0.1</v>
      </c>
      <c r="AF6" s="18">
        <f ca="1">IF(AD6="","",AD6+AE6)</f>
        <v>9.1</v>
      </c>
      <c r="AG6" s="12">
        <v>109</v>
      </c>
      <c r="AH6" s="19">
        <v>10.51</v>
      </c>
      <c r="AI6" s="178" t="s">
        <v>693</v>
      </c>
      <c r="AJ6" s="179"/>
      <c r="AK6" s="179"/>
      <c r="AL6" s="179"/>
      <c r="AM6" s="179"/>
      <c r="AN6" s="179"/>
      <c r="AO6" s="179"/>
      <c r="AP6" s="179"/>
    </row>
    <row r="7" spans="1:42" s="10" customFormat="1" ht="15" customHeight="1" x14ac:dyDescent="0.2">
      <c r="A7" s="10">
        <f t="shared" si="0"/>
        <v>2</v>
      </c>
      <c r="B7" s="173" t="str">
        <f t="shared" ref="B7:B70" ca="1" si="6">IFERROR(VLOOKUP(AG7,INDIRECT($U$1),2,0),"")</f>
        <v>Ella Baker</v>
      </c>
      <c r="C7" s="173"/>
      <c r="D7" s="173"/>
      <c r="E7" s="173"/>
      <c r="F7" s="173"/>
      <c r="G7" s="173"/>
      <c r="H7" s="177" t="str">
        <f t="shared" ref="H7:H70" ca="1" si="7">IFERROR(VLOOKUP(AG7,INDIRECT($U$1),3,0),"")</f>
        <v>Tonbridge Grammar School, Tonbridge, Kent</v>
      </c>
      <c r="I7" s="177"/>
      <c r="J7" s="177"/>
      <c r="K7" s="177"/>
      <c r="L7" s="177"/>
      <c r="M7" s="177"/>
      <c r="N7" s="177"/>
      <c r="O7" s="177"/>
      <c r="P7" s="13">
        <f t="shared" si="1"/>
        <v>7.743055555555556E-3</v>
      </c>
      <c r="Q7" s="8">
        <f t="shared" ref="Q7:Q70" si="8">IF(AG7="","",1)</f>
        <v>1</v>
      </c>
      <c r="R7" s="22">
        <v>2</v>
      </c>
      <c r="S7" s="14">
        <f ca="1">IF(LEFT(AG7,1)="G","",IF(LEFT(P7,1)="D","",IF(H7="","",COUNTIF($T$6:T7,T7))))</f>
        <v>1</v>
      </c>
      <c r="T7" s="14" t="str">
        <f t="shared" ca="1" si="2"/>
        <v>Tonbridge Grammar School, Tonbridge, Kent</v>
      </c>
      <c r="U7" s="15" t="str">
        <f t="shared" ref="U7:U70" ca="1" si="9">CONCATENATE(T7,S7)</f>
        <v>Tonbridge Grammar School, Tonbridge, Kent1</v>
      </c>
      <c r="V7" s="14">
        <f t="shared" si="3"/>
        <v>2</v>
      </c>
      <c r="W7" s="14">
        <f t="shared" ref="W7:W70" ca="1" si="10">IF($AF7="","",RANK($AF7,$AF$6:$AF$255,1))</f>
        <v>4</v>
      </c>
      <c r="X7" s="14" t="str">
        <f>IF(Home!J7=0,"",Home!J7)</f>
        <v>Bromley High School, Bromley, Kent</v>
      </c>
      <c r="Y7" s="16">
        <f t="shared" ca="1" si="4"/>
        <v>3</v>
      </c>
      <c r="Z7" s="16">
        <f t="shared" ca="1" si="4"/>
        <v>11</v>
      </c>
      <c r="AA7" s="16">
        <f t="shared" ca="1" si="4"/>
        <v>24</v>
      </c>
      <c r="AB7" s="16">
        <f t="shared" ca="1" si="4"/>
        <v>25</v>
      </c>
      <c r="AC7" s="16">
        <f t="shared" ca="1" si="5"/>
        <v>63</v>
      </c>
      <c r="AD7" s="14">
        <f t="shared" ref="AD7:AD70" ca="1" si="11">IF($AC7="","",RANK($AC7,$AC$6:$AC$255,1))</f>
        <v>4</v>
      </c>
      <c r="AE7" s="17">
        <f t="shared" ref="AE7:AE70" ca="1" si="12">IF($Y7="","",RANK($Y7,$Y$6:$Y$255,1)/100)</f>
        <v>0.03</v>
      </c>
      <c r="AF7" s="18">
        <f t="shared" ref="AF7:AF70" ca="1" si="13">IF(AD7="","",AD7+AE7)</f>
        <v>4.03</v>
      </c>
      <c r="AG7" s="12">
        <v>193</v>
      </c>
      <c r="AH7" s="19">
        <v>11.09</v>
      </c>
      <c r="AI7" s="178"/>
      <c r="AJ7" s="179"/>
      <c r="AK7" s="179"/>
      <c r="AL7" s="179"/>
      <c r="AM7" s="179"/>
      <c r="AN7" s="179"/>
      <c r="AO7" s="179"/>
      <c r="AP7" s="179"/>
    </row>
    <row r="8" spans="1:42" s="10" customFormat="1" ht="15" customHeight="1" x14ac:dyDescent="0.2">
      <c r="A8" s="10">
        <f t="shared" si="0"/>
        <v>3</v>
      </c>
      <c r="B8" s="173" t="str">
        <f t="shared" ca="1" si="6"/>
        <v>Luciana Smith</v>
      </c>
      <c r="C8" s="173"/>
      <c r="D8" s="173"/>
      <c r="E8" s="173"/>
      <c r="F8" s="173"/>
      <c r="G8" s="173"/>
      <c r="H8" s="177" t="str">
        <f t="shared" ca="1" si="7"/>
        <v>Bromley High School, Bromley, Kent</v>
      </c>
      <c r="I8" s="177"/>
      <c r="J8" s="177"/>
      <c r="K8" s="177"/>
      <c r="L8" s="177"/>
      <c r="M8" s="177"/>
      <c r="N8" s="177"/>
      <c r="O8" s="177"/>
      <c r="P8" s="13">
        <f t="shared" si="1"/>
        <v>7.951388888888888E-3</v>
      </c>
      <c r="Q8" s="8">
        <f t="shared" si="8"/>
        <v>1</v>
      </c>
      <c r="R8" s="22">
        <v>3</v>
      </c>
      <c r="S8" s="14">
        <f ca="1">IF(LEFT(AG8,1)="G","",IF(LEFT(P8,1)="D","",IF(H8="","",COUNTIF($T$6:T8,T8))))</f>
        <v>1</v>
      </c>
      <c r="T8" s="14" t="str">
        <f t="shared" ca="1" si="2"/>
        <v>Bromley High School, Bromley, Kent</v>
      </c>
      <c r="U8" s="15" t="str">
        <f t="shared" ca="1" si="9"/>
        <v>Bromley High School, Bromley, Kent1</v>
      </c>
      <c r="V8" s="14">
        <f t="shared" si="3"/>
        <v>3</v>
      </c>
      <c r="W8" s="14">
        <f t="shared" ca="1" si="10"/>
        <v>6</v>
      </c>
      <c r="X8" s="14" t="str">
        <f>IF(Home!J8=0,"",Home!J8)</f>
        <v>Bullers Wood School, Chislehurst, Kent</v>
      </c>
      <c r="Y8" s="16">
        <f t="shared" ca="1" si="4"/>
        <v>9</v>
      </c>
      <c r="Z8" s="16">
        <f t="shared" ca="1" si="4"/>
        <v>14</v>
      </c>
      <c r="AA8" s="16">
        <f t="shared" ca="1" si="4"/>
        <v>48</v>
      </c>
      <c r="AB8" s="16">
        <f t="shared" ca="1" si="4"/>
        <v>49</v>
      </c>
      <c r="AC8" s="16">
        <f t="shared" ca="1" si="5"/>
        <v>120</v>
      </c>
      <c r="AD8" s="14">
        <f t="shared" ca="1" si="11"/>
        <v>6</v>
      </c>
      <c r="AE8" s="17">
        <f ca="1">IF($Y8="","",RANK($Y8,$Y$6:$Y$255,1)/100)</f>
        <v>7.0000000000000007E-2</v>
      </c>
      <c r="AF8" s="18">
        <f ca="1">IF(AD8="","",AD8+AE8)</f>
        <v>6.07</v>
      </c>
      <c r="AG8" s="12">
        <v>13</v>
      </c>
      <c r="AH8" s="19">
        <v>11.27</v>
      </c>
    </row>
    <row r="9" spans="1:42" s="10" customFormat="1" ht="15" customHeight="1" x14ac:dyDescent="0.2">
      <c r="A9" s="10">
        <f t="shared" si="0"/>
        <v>4</v>
      </c>
      <c r="B9" s="173" t="str">
        <f t="shared" ca="1" si="6"/>
        <v xml:space="preserve">Holly Diprose </v>
      </c>
      <c r="C9" s="173"/>
      <c r="D9" s="173"/>
      <c r="E9" s="173"/>
      <c r="F9" s="173"/>
      <c r="G9" s="173"/>
      <c r="H9" s="177" t="str">
        <f t="shared" ca="1" si="7"/>
        <v>Weald of Kent Grammar School, Tonbridge, Kent</v>
      </c>
      <c r="I9" s="177"/>
      <c r="J9" s="177"/>
      <c r="K9" s="177"/>
      <c r="L9" s="177"/>
      <c r="M9" s="177"/>
      <c r="N9" s="177"/>
      <c r="O9" s="177"/>
      <c r="P9" s="13">
        <f t="shared" si="1"/>
        <v>7.9976851851851858E-3</v>
      </c>
      <c r="Q9" s="8">
        <f t="shared" si="8"/>
        <v>1</v>
      </c>
      <c r="R9" s="22">
        <v>4</v>
      </c>
      <c r="S9" s="14">
        <f ca="1">IF(LEFT(AG9,1)="G","",IF(LEFT(P9,1)="D","",IF(H9="","",COUNTIF($T$6:T9,T9))))</f>
        <v>1</v>
      </c>
      <c r="T9" s="14" t="str">
        <f t="shared" ca="1" si="2"/>
        <v>Weald of Kent Grammar School, Tonbridge, Kent</v>
      </c>
      <c r="U9" s="15" t="str">
        <f t="shared" ca="1" si="9"/>
        <v>Weald of Kent Grammar School, Tonbridge, Kent1</v>
      </c>
      <c r="V9" s="14">
        <f t="shared" si="3"/>
        <v>4</v>
      </c>
      <c r="W9" s="14">
        <f t="shared" ca="1" si="10"/>
        <v>5</v>
      </c>
      <c r="X9" s="14" t="str">
        <f>IF(Home!J9=0,"",Home!J9)</f>
        <v>Chislehurst and Sidcup Grammar School, Sidcup, Kent</v>
      </c>
      <c r="Y9" s="16">
        <f t="shared" ca="1" si="4"/>
        <v>19</v>
      </c>
      <c r="Z9" s="16">
        <f t="shared" ca="1" si="4"/>
        <v>20</v>
      </c>
      <c r="AA9" s="16">
        <f t="shared" ca="1" si="4"/>
        <v>21</v>
      </c>
      <c r="AB9" s="16">
        <f t="shared" ca="1" si="4"/>
        <v>29</v>
      </c>
      <c r="AC9" s="16">
        <f t="shared" ca="1" si="5"/>
        <v>89</v>
      </c>
      <c r="AD9" s="14">
        <f t="shared" ca="1" si="11"/>
        <v>5</v>
      </c>
      <c r="AE9" s="17">
        <f t="shared" ca="1" si="12"/>
        <v>0.08</v>
      </c>
      <c r="AF9" s="18">
        <f t="shared" ca="1" si="13"/>
        <v>5.08</v>
      </c>
      <c r="AG9" s="12">
        <v>230</v>
      </c>
      <c r="AH9" s="19">
        <v>11.31</v>
      </c>
    </row>
    <row r="10" spans="1:42" s="10" customFormat="1" ht="15" customHeight="1" x14ac:dyDescent="0.2">
      <c r="A10" s="10">
        <f t="shared" si="0"/>
        <v>5</v>
      </c>
      <c r="B10" s="173" t="str">
        <f t="shared" ca="1" si="6"/>
        <v>Neve Raymond</v>
      </c>
      <c r="C10" s="173"/>
      <c r="D10" s="173"/>
      <c r="E10" s="173"/>
      <c r="F10" s="173"/>
      <c r="G10" s="173"/>
      <c r="H10" s="177" t="str">
        <f t="shared" ca="1" si="7"/>
        <v>Walthamstow Hall, Sevenoaks, Kent</v>
      </c>
      <c r="I10" s="177"/>
      <c r="J10" s="177"/>
      <c r="K10" s="177"/>
      <c r="L10" s="177"/>
      <c r="M10" s="177"/>
      <c r="N10" s="177"/>
      <c r="O10" s="177"/>
      <c r="P10" s="13">
        <f t="shared" si="1"/>
        <v>8.067129629629629E-3</v>
      </c>
      <c r="Q10" s="8">
        <f t="shared" si="8"/>
        <v>1</v>
      </c>
      <c r="R10" s="22">
        <v>5</v>
      </c>
      <c r="S10" s="14">
        <f ca="1">IF(LEFT(AG10,1)="G","",IF(LEFT(P10,1)="D","",IF(H10="","",COUNTIF($T$6:T10,T10))))</f>
        <v>1</v>
      </c>
      <c r="T10" s="14" t="str">
        <f t="shared" ca="1" si="2"/>
        <v>Walthamstow Hall, Sevenoaks, Kent</v>
      </c>
      <c r="U10" s="15" t="str">
        <f t="shared" ca="1" si="9"/>
        <v>Walthamstow Hall, Sevenoaks, Kent1</v>
      </c>
      <c r="V10" s="14">
        <f t="shared" si="3"/>
        <v>5</v>
      </c>
      <c r="W10" s="14">
        <f t="shared" ca="1" si="10"/>
        <v>10</v>
      </c>
      <c r="X10" s="14" t="str">
        <f>IF(Home!J10=0,"",Home!J10)</f>
        <v>Cranbrook School, Cranbrook, Kent</v>
      </c>
      <c r="Y10" s="16">
        <f t="shared" ca="1" si="4"/>
        <v>37</v>
      </c>
      <c r="Z10" s="16">
        <f t="shared" ca="1" si="4"/>
        <v>41</v>
      </c>
      <c r="AA10" s="16">
        <f t="shared" ca="1" si="4"/>
        <v>42</v>
      </c>
      <c r="AB10" s="16">
        <f t="shared" ca="1" si="4"/>
        <v>54</v>
      </c>
      <c r="AC10" s="16">
        <f t="shared" ca="1" si="5"/>
        <v>174</v>
      </c>
      <c r="AD10" s="14">
        <f t="shared" ca="1" si="11"/>
        <v>10</v>
      </c>
      <c r="AE10" s="17">
        <f t="shared" ca="1" si="12"/>
        <v>0.12</v>
      </c>
      <c r="AF10" s="18">
        <f t="shared" ca="1" si="13"/>
        <v>10.119999999999999</v>
      </c>
      <c r="AG10" s="12">
        <v>220</v>
      </c>
      <c r="AH10" s="19">
        <v>11.37</v>
      </c>
    </row>
    <row r="11" spans="1:42" s="10" customFormat="1" ht="15" customHeight="1" x14ac:dyDescent="0.2">
      <c r="A11" s="10">
        <f t="shared" si="0"/>
        <v>6</v>
      </c>
      <c r="B11" s="173" t="str">
        <f t="shared" ca="1" si="6"/>
        <v>Victoria Kern</v>
      </c>
      <c r="C11" s="173"/>
      <c r="D11" s="173"/>
      <c r="E11" s="173"/>
      <c r="F11" s="173"/>
      <c r="G11" s="173"/>
      <c r="H11" s="177" t="str">
        <f ca="1">IFERROR(VLOOKUP(AG11,INDIRECT($U$1),3,0),"")</f>
        <v>Sevenoaks School, Sevenoaks, Kent</v>
      </c>
      <c r="I11" s="177"/>
      <c r="J11" s="177"/>
      <c r="K11" s="177"/>
      <c r="L11" s="177"/>
      <c r="M11" s="177"/>
      <c r="N11" s="177"/>
      <c r="O11" s="177"/>
      <c r="P11" s="13">
        <f t="shared" si="1"/>
        <v>8.1018518518518514E-3</v>
      </c>
      <c r="Q11" s="8">
        <f t="shared" si="8"/>
        <v>1</v>
      </c>
      <c r="R11" s="22">
        <v>6</v>
      </c>
      <c r="S11" s="14">
        <f ca="1">IF(LEFT(AG11,1)="G","",IF(LEFT(P11,1)="D","",IF(H11="","",COUNTIF($T$6:T11,T11))))</f>
        <v>1</v>
      </c>
      <c r="T11" s="14" t="str">
        <f t="shared" ca="1" si="2"/>
        <v>Sevenoaks School, Sevenoaks, Kent</v>
      </c>
      <c r="U11" s="15" t="str">
        <f t="shared" ca="1" si="9"/>
        <v>Sevenoaks School, Sevenoaks, Kent1</v>
      </c>
      <c r="V11" s="14">
        <f t="shared" si="3"/>
        <v>6</v>
      </c>
      <c r="W11" s="14">
        <f t="shared" ca="1" si="10"/>
        <v>8</v>
      </c>
      <c r="X11" s="14" t="str">
        <f>IF(Home!J11=0,"",Home!J11)</f>
        <v>Darrick Wood School, Orpington, Kent</v>
      </c>
      <c r="Y11" s="16">
        <f t="shared" ca="1" si="4"/>
        <v>32</v>
      </c>
      <c r="Z11" s="16">
        <f t="shared" ca="1" si="4"/>
        <v>35</v>
      </c>
      <c r="AA11" s="16">
        <f t="shared" ca="1" si="4"/>
        <v>36</v>
      </c>
      <c r="AB11" s="16">
        <f t="shared" ca="1" si="4"/>
        <v>43</v>
      </c>
      <c r="AC11" s="16">
        <f t="shared" ca="1" si="5"/>
        <v>146</v>
      </c>
      <c r="AD11" s="14">
        <f t="shared" ca="1" si="11"/>
        <v>8</v>
      </c>
      <c r="AE11" s="17">
        <f t="shared" ca="1" si="12"/>
        <v>0.11</v>
      </c>
      <c r="AF11" s="18">
        <f t="shared" ca="1" si="13"/>
        <v>8.11</v>
      </c>
      <c r="AG11" s="12">
        <v>146</v>
      </c>
      <c r="AH11" s="19">
        <v>11.4</v>
      </c>
    </row>
    <row r="12" spans="1:42" s="10" customFormat="1" ht="15" customHeight="1" x14ac:dyDescent="0.2">
      <c r="A12" s="10">
        <f t="shared" si="0"/>
        <v>7</v>
      </c>
      <c r="B12" s="173" t="str">
        <f t="shared" ca="1" si="6"/>
        <v xml:space="preserve">Isabel Morris </v>
      </c>
      <c r="C12" s="173"/>
      <c r="D12" s="173"/>
      <c r="E12" s="173"/>
      <c r="F12" s="173"/>
      <c r="G12" s="173"/>
      <c r="H12" s="177" t="str">
        <f t="shared" ca="1" si="7"/>
        <v>Weald of Kent Grammar School, Tonbridge, Kent</v>
      </c>
      <c r="I12" s="177"/>
      <c r="J12" s="177"/>
      <c r="K12" s="177"/>
      <c r="L12" s="177"/>
      <c r="M12" s="177"/>
      <c r="N12" s="177"/>
      <c r="O12" s="177"/>
      <c r="P12" s="13">
        <f t="shared" si="1"/>
        <v>8.1250000000000003E-3</v>
      </c>
      <c r="Q12" s="8">
        <f t="shared" si="8"/>
        <v>1</v>
      </c>
      <c r="R12" s="22">
        <v>7</v>
      </c>
      <c r="S12" s="14">
        <f ca="1">IF(LEFT(AG12,1)="G","",IF(LEFT(P12,1)="D","",IF(H12="","",COUNTIF($T$6:T12,T12))))</f>
        <v>2</v>
      </c>
      <c r="T12" s="14" t="str">
        <f t="shared" ca="1" si="2"/>
        <v>Weald of Kent Grammar School, Tonbridge, Kent</v>
      </c>
      <c r="U12" s="15" t="str">
        <f t="shared" ca="1" si="9"/>
        <v>Weald of Kent Grammar School, Tonbridge, Kent2</v>
      </c>
      <c r="V12" s="14">
        <f t="shared" si="3"/>
        <v>7</v>
      </c>
      <c r="W12" s="14" t="str">
        <f t="shared" ca="1" si="10"/>
        <v/>
      </c>
      <c r="X12" s="14" t="str">
        <f>IF(Home!J12=0,"",Home!J12)</f>
        <v>Dartford Grammar School, Dartford, Kent</v>
      </c>
      <c r="Y12" s="16" t="str">
        <f t="shared" ca="1" si="4"/>
        <v/>
      </c>
      <c r="Z12" s="16" t="str">
        <f t="shared" ca="1" si="4"/>
        <v/>
      </c>
      <c r="AA12" s="16" t="str">
        <f t="shared" ca="1" si="4"/>
        <v/>
      </c>
      <c r="AB12" s="16" t="str">
        <f t="shared" ca="1" si="4"/>
        <v/>
      </c>
      <c r="AC12" s="16" t="str">
        <f t="shared" ca="1" si="5"/>
        <v/>
      </c>
      <c r="AD12" s="14" t="str">
        <f t="shared" ca="1" si="11"/>
        <v/>
      </c>
      <c r="AE12" s="17" t="str">
        <f t="shared" ca="1" si="12"/>
        <v/>
      </c>
      <c r="AF12" s="18" t="str">
        <f t="shared" ca="1" si="13"/>
        <v/>
      </c>
      <c r="AG12" s="12">
        <v>229</v>
      </c>
      <c r="AH12" s="19">
        <v>11.42</v>
      </c>
    </row>
    <row r="13" spans="1:42" s="10" customFormat="1" ht="15" customHeight="1" x14ac:dyDescent="0.2">
      <c r="A13" s="10">
        <f t="shared" si="0"/>
        <v>8</v>
      </c>
      <c r="B13" s="173" t="str">
        <f t="shared" ca="1" si="6"/>
        <v>Eliza Muysken</v>
      </c>
      <c r="C13" s="173"/>
      <c r="D13" s="173"/>
      <c r="E13" s="173"/>
      <c r="F13" s="173"/>
      <c r="G13" s="173"/>
      <c r="H13" s="177" t="str">
        <f t="shared" ca="1" si="7"/>
        <v>Sevenoaks School, Sevenoaks, Kent</v>
      </c>
      <c r="I13" s="177"/>
      <c r="J13" s="177"/>
      <c r="K13" s="177"/>
      <c r="L13" s="177"/>
      <c r="M13" s="177"/>
      <c r="N13" s="177"/>
      <c r="O13" s="177"/>
      <c r="P13" s="13">
        <f t="shared" si="1"/>
        <v>8.1828703703703716E-3</v>
      </c>
      <c r="Q13" s="8">
        <f t="shared" si="8"/>
        <v>1</v>
      </c>
      <c r="R13" s="22">
        <v>8</v>
      </c>
      <c r="S13" s="14">
        <f ca="1">IF(LEFT(AG13,1)="G","",IF(LEFT(P13,1)="D","",IF(H13="","",COUNTIF($T$6:T13,T13))))</f>
        <v>2</v>
      </c>
      <c r="T13" s="14" t="str">
        <f t="shared" ca="1" si="2"/>
        <v>Sevenoaks School, Sevenoaks, Kent</v>
      </c>
      <c r="U13" s="15" t="str">
        <f t="shared" ca="1" si="9"/>
        <v>Sevenoaks School, Sevenoaks, Kent2</v>
      </c>
      <c r="V13" s="14">
        <f t="shared" si="3"/>
        <v>8</v>
      </c>
      <c r="W13" s="14" t="str">
        <f t="shared" ca="1" si="10"/>
        <v/>
      </c>
      <c r="X13" s="14" t="str">
        <f>IF(Home!J13=0,"",Home!J13)</f>
        <v>Dover Grammar School for Boys, Dover, Kent</v>
      </c>
      <c r="Y13" s="16" t="str">
        <f t="shared" ca="1" si="4"/>
        <v/>
      </c>
      <c r="Z13" s="16" t="str">
        <f t="shared" ca="1" si="4"/>
        <v/>
      </c>
      <c r="AA13" s="16" t="str">
        <f t="shared" ca="1" si="4"/>
        <v/>
      </c>
      <c r="AB13" s="16" t="str">
        <f t="shared" ca="1" si="4"/>
        <v/>
      </c>
      <c r="AC13" s="16" t="str">
        <f t="shared" ca="1" si="5"/>
        <v/>
      </c>
      <c r="AD13" s="14" t="str">
        <f t="shared" ca="1" si="11"/>
        <v/>
      </c>
      <c r="AE13" s="17" t="str">
        <f t="shared" ca="1" si="12"/>
        <v/>
      </c>
      <c r="AF13" s="18" t="str">
        <f t="shared" ca="1" si="13"/>
        <v/>
      </c>
      <c r="AG13" s="12">
        <v>153</v>
      </c>
      <c r="AH13" s="19">
        <v>11.47</v>
      </c>
    </row>
    <row r="14" spans="1:42" s="10" customFormat="1" ht="15" customHeight="1" x14ac:dyDescent="0.2">
      <c r="A14" s="10">
        <f t="shared" si="0"/>
        <v>9</v>
      </c>
      <c r="B14" s="173" t="str">
        <f t="shared" ca="1" si="6"/>
        <v>Maria Salamanca</v>
      </c>
      <c r="C14" s="173"/>
      <c r="D14" s="173"/>
      <c r="E14" s="173"/>
      <c r="F14" s="173"/>
      <c r="G14" s="173"/>
      <c r="H14" s="177" t="str">
        <f t="shared" ca="1" si="7"/>
        <v>Bullers Wood School, Chislehurst, Kent</v>
      </c>
      <c r="I14" s="177"/>
      <c r="J14" s="177"/>
      <c r="K14" s="177"/>
      <c r="L14" s="177"/>
      <c r="M14" s="177"/>
      <c r="N14" s="177"/>
      <c r="O14" s="177"/>
      <c r="P14" s="13">
        <f t="shared" si="1"/>
        <v>8.252314814814813E-3</v>
      </c>
      <c r="Q14" s="8">
        <f t="shared" si="8"/>
        <v>1</v>
      </c>
      <c r="R14" s="22">
        <v>9</v>
      </c>
      <c r="S14" s="14">
        <f ca="1">IF(LEFT(AG14,1)="G","",IF(LEFT(P14,1)="D","",IF(H14="","",COUNTIF($T$6:T14,T14))))</f>
        <v>1</v>
      </c>
      <c r="T14" s="14" t="str">
        <f t="shared" ca="1" si="2"/>
        <v>Bullers Wood School, Chislehurst, Kent</v>
      </c>
      <c r="U14" s="15" t="str">
        <f t="shared" ca="1" si="9"/>
        <v>Bullers Wood School, Chislehurst, Kent1</v>
      </c>
      <c r="V14" s="14">
        <f t="shared" si="3"/>
        <v>9</v>
      </c>
      <c r="W14" s="14">
        <f t="shared" ca="1" si="10"/>
        <v>11</v>
      </c>
      <c r="X14" s="14" t="str">
        <f>IF(Home!J14=0,"",Home!J14)</f>
        <v>Kent College (Canterbury), Canterbury, Kent</v>
      </c>
      <c r="Y14" s="16">
        <f t="shared" ca="1" si="4"/>
        <v>23</v>
      </c>
      <c r="Z14" s="16">
        <f t="shared" ca="1" si="4"/>
        <v>47</v>
      </c>
      <c r="AA14" s="16">
        <f t="shared" ca="1" si="4"/>
        <v>52</v>
      </c>
      <c r="AB14" s="16">
        <f t="shared" ca="1" si="4"/>
        <v>53</v>
      </c>
      <c r="AC14" s="16">
        <f t="shared" ca="1" si="5"/>
        <v>175</v>
      </c>
      <c r="AD14" s="14">
        <f t="shared" ca="1" si="11"/>
        <v>11</v>
      </c>
      <c r="AE14" s="17">
        <f t="shared" ca="1" si="12"/>
        <v>0.09</v>
      </c>
      <c r="AF14" s="18">
        <f t="shared" ca="1" si="13"/>
        <v>11.09</v>
      </c>
      <c r="AG14" s="12">
        <v>28</v>
      </c>
      <c r="AH14" s="19">
        <v>11.53</v>
      </c>
    </row>
    <row r="15" spans="1:42" s="10" customFormat="1" ht="15" customHeight="1" x14ac:dyDescent="0.2">
      <c r="A15" s="10">
        <f t="shared" si="0"/>
        <v>10</v>
      </c>
      <c r="B15" s="173" t="str">
        <f t="shared" ca="1" si="6"/>
        <v>Carmen Wright</v>
      </c>
      <c r="C15" s="173"/>
      <c r="D15" s="173"/>
      <c r="E15" s="173"/>
      <c r="F15" s="173"/>
      <c r="G15" s="173"/>
      <c r="H15" s="177" t="str">
        <f t="shared" ca="1" si="7"/>
        <v>Tonbridge Grammar School, Tonbridge, Kent</v>
      </c>
      <c r="I15" s="177"/>
      <c r="J15" s="177"/>
      <c r="K15" s="177"/>
      <c r="L15" s="177"/>
      <c r="M15" s="177"/>
      <c r="N15" s="177"/>
      <c r="O15" s="177"/>
      <c r="P15" s="13">
        <f t="shared" si="1"/>
        <v>8.2870370370370372E-3</v>
      </c>
      <c r="Q15" s="8">
        <f t="shared" si="8"/>
        <v>1</v>
      </c>
      <c r="R15" s="22">
        <v>10</v>
      </c>
      <c r="S15" s="14">
        <f ca="1">IF(LEFT(AG15,1)="G","",IF(LEFT(P15,1)="D","",IF(H15="","",COUNTIF($T$6:T15,T15))))</f>
        <v>2</v>
      </c>
      <c r="T15" s="14" t="str">
        <f t="shared" ca="1" si="2"/>
        <v>Tonbridge Grammar School, Tonbridge, Kent</v>
      </c>
      <c r="U15" s="15" t="str">
        <f t="shared" ca="1" si="9"/>
        <v>Tonbridge Grammar School, Tonbridge, Kent2</v>
      </c>
      <c r="V15" s="14">
        <f t="shared" si="3"/>
        <v>10</v>
      </c>
      <c r="W15" s="14">
        <f t="shared" ca="1" si="10"/>
        <v>7</v>
      </c>
      <c r="X15" s="14" t="str">
        <f>IF(Home!J15=0,"",Home!J15)</f>
        <v>Kent College Pembury, Pembury, Kent</v>
      </c>
      <c r="Y15" s="16">
        <f t="shared" ca="1" si="4"/>
        <v>1</v>
      </c>
      <c r="Z15" s="16">
        <f t="shared" ca="1" si="4"/>
        <v>39</v>
      </c>
      <c r="AA15" s="16">
        <f t="shared" ca="1" si="4"/>
        <v>50</v>
      </c>
      <c r="AB15" s="16">
        <f t="shared" ca="1" si="4"/>
        <v>55</v>
      </c>
      <c r="AC15" s="16">
        <f t="shared" ca="1" si="5"/>
        <v>145</v>
      </c>
      <c r="AD15" s="14">
        <f t="shared" ca="1" si="11"/>
        <v>7</v>
      </c>
      <c r="AE15" s="17">
        <f t="shared" ca="1" si="12"/>
        <v>0.01</v>
      </c>
      <c r="AF15" s="18">
        <f t="shared" ca="1" si="13"/>
        <v>7.01</v>
      </c>
      <c r="AG15" s="12">
        <v>198</v>
      </c>
      <c r="AH15" s="19">
        <v>11.56</v>
      </c>
    </row>
    <row r="16" spans="1:42" s="10" customFormat="1" ht="15" customHeight="1" x14ac:dyDescent="0.2">
      <c r="A16" s="10">
        <f t="shared" si="0"/>
        <v>11</v>
      </c>
      <c r="B16" s="173" t="str">
        <f t="shared" ca="1" si="6"/>
        <v>Jasmine Mahoney</v>
      </c>
      <c r="C16" s="173"/>
      <c r="D16" s="173"/>
      <c r="E16" s="173"/>
      <c r="F16" s="173"/>
      <c r="G16" s="173"/>
      <c r="H16" s="177" t="str">
        <f t="shared" ca="1" si="7"/>
        <v>Bromley High School, Bromley, Kent</v>
      </c>
      <c r="I16" s="177"/>
      <c r="J16" s="177"/>
      <c r="K16" s="177"/>
      <c r="L16" s="177"/>
      <c r="M16" s="177"/>
      <c r="N16" s="177"/>
      <c r="O16" s="177"/>
      <c r="P16" s="13">
        <f t="shared" si="1"/>
        <v>8.2986111111111108E-3</v>
      </c>
      <c r="Q16" s="8">
        <f t="shared" si="8"/>
        <v>1</v>
      </c>
      <c r="R16" s="22">
        <v>11</v>
      </c>
      <c r="S16" s="14">
        <f ca="1">IF(LEFT(AG16,1)="G","",IF(LEFT(P16,1)="D","",IF(H16="","",COUNTIF($T$6:T16,T16))))</f>
        <v>2</v>
      </c>
      <c r="T16" s="14" t="str">
        <f t="shared" ca="1" si="2"/>
        <v>Bromley High School, Bromley, Kent</v>
      </c>
      <c r="U16" s="15" t="str">
        <f t="shared" ca="1" si="9"/>
        <v>Bromley High School, Bromley, Kent2</v>
      </c>
      <c r="V16" s="14">
        <f t="shared" si="3"/>
        <v>11</v>
      </c>
      <c r="W16" s="14" t="str">
        <f t="shared" ca="1" si="10"/>
        <v/>
      </c>
      <c r="X16" s="14" t="str">
        <f>IF(Home!J16=0,"",Home!J16)</f>
        <v>Langley Park School for Boys, Beckenham, Kent</v>
      </c>
      <c r="Y16" s="16" t="str">
        <f t="shared" ca="1" si="4"/>
        <v/>
      </c>
      <c r="Z16" s="16" t="str">
        <f t="shared" ca="1" si="4"/>
        <v/>
      </c>
      <c r="AA16" s="16" t="str">
        <f t="shared" ca="1" si="4"/>
        <v/>
      </c>
      <c r="AB16" s="16" t="str">
        <f t="shared" ca="1" si="4"/>
        <v/>
      </c>
      <c r="AC16" s="16" t="str">
        <f t="shared" ca="1" si="5"/>
        <v/>
      </c>
      <c r="AD16" s="14" t="str">
        <f t="shared" ca="1" si="11"/>
        <v/>
      </c>
      <c r="AE16" s="17" t="str">
        <f t="shared" ca="1" si="12"/>
        <v/>
      </c>
      <c r="AF16" s="18" t="str">
        <f t="shared" ca="1" si="13"/>
        <v/>
      </c>
      <c r="AG16" s="12">
        <v>14</v>
      </c>
      <c r="AH16" s="19">
        <v>11.57</v>
      </c>
    </row>
    <row r="17" spans="1:34" s="10" customFormat="1" ht="15" customHeight="1" x14ac:dyDescent="0.2">
      <c r="A17" s="10">
        <f t="shared" si="0"/>
        <v>12</v>
      </c>
      <c r="B17" s="173" t="str">
        <f t="shared" ca="1" si="6"/>
        <v>Emily Boyd</v>
      </c>
      <c r="C17" s="173"/>
      <c r="D17" s="173"/>
      <c r="E17" s="173"/>
      <c r="F17" s="173"/>
      <c r="G17" s="173"/>
      <c r="H17" s="177" t="str">
        <f t="shared" ca="1" si="7"/>
        <v>Tonbridge Grammar School, Tonbridge, Kent</v>
      </c>
      <c r="I17" s="177"/>
      <c r="J17" s="177"/>
      <c r="K17" s="177"/>
      <c r="L17" s="177"/>
      <c r="M17" s="177"/>
      <c r="N17" s="177"/>
      <c r="O17" s="177"/>
      <c r="P17" s="13">
        <f t="shared" si="1"/>
        <v>8.3101851851851843E-3</v>
      </c>
      <c r="Q17" s="8">
        <f t="shared" si="8"/>
        <v>1</v>
      </c>
      <c r="R17" s="22">
        <v>12</v>
      </c>
      <c r="S17" s="14">
        <f ca="1">IF(LEFT(AG17,1)="G","",IF(LEFT(P17,1)="D","",IF(H17="","",COUNTIF($T$6:T17,T17))))</f>
        <v>3</v>
      </c>
      <c r="T17" s="14" t="str">
        <f t="shared" ca="1" si="2"/>
        <v>Tonbridge Grammar School, Tonbridge, Kent</v>
      </c>
      <c r="U17" s="15" t="str">
        <f t="shared" ca="1" si="9"/>
        <v>Tonbridge Grammar School, Tonbridge, Kent3</v>
      </c>
      <c r="V17" s="14">
        <f t="shared" si="3"/>
        <v>12</v>
      </c>
      <c r="W17" s="14" t="str">
        <f t="shared" ca="1" si="10"/>
        <v/>
      </c>
      <c r="X17" s="14" t="str">
        <f>IF(Home!J17=0,"",Home!J17)</f>
        <v>Maidstone Grammar School, Maidstone, Kent</v>
      </c>
      <c r="Y17" s="16" t="str">
        <f t="shared" ca="1" si="4"/>
        <v/>
      </c>
      <c r="Z17" s="16" t="str">
        <f t="shared" ca="1" si="4"/>
        <v/>
      </c>
      <c r="AA17" s="16" t="str">
        <f t="shared" ca="1" si="4"/>
        <v/>
      </c>
      <c r="AB17" s="16" t="str">
        <f t="shared" ca="1" si="4"/>
        <v/>
      </c>
      <c r="AC17" s="16" t="str">
        <f t="shared" ca="1" si="5"/>
        <v/>
      </c>
      <c r="AD17" s="14" t="str">
        <f t="shared" ca="1" si="11"/>
        <v/>
      </c>
      <c r="AE17" s="17" t="str">
        <f t="shared" ca="1" si="12"/>
        <v/>
      </c>
      <c r="AF17" s="18" t="str">
        <f t="shared" ca="1" si="13"/>
        <v/>
      </c>
      <c r="AG17" s="12">
        <v>195</v>
      </c>
      <c r="AH17" s="19">
        <v>11.58</v>
      </c>
    </row>
    <row r="18" spans="1:34" s="10" customFormat="1" ht="15" customHeight="1" x14ac:dyDescent="0.2">
      <c r="A18" s="10">
        <f t="shared" si="0"/>
        <v>13</v>
      </c>
      <c r="B18" s="173" t="str">
        <f t="shared" ca="1" si="6"/>
        <v>Yasmin Jameson</v>
      </c>
      <c r="C18" s="173"/>
      <c r="D18" s="173"/>
      <c r="E18" s="173"/>
      <c r="F18" s="173"/>
      <c r="G18" s="173"/>
      <c r="H18" s="177" t="str">
        <f t="shared" ca="1" si="7"/>
        <v>Weald of Kent Grammar School, Tonbridge, Kent</v>
      </c>
      <c r="I18" s="177"/>
      <c r="J18" s="177"/>
      <c r="K18" s="177"/>
      <c r="L18" s="177"/>
      <c r="M18" s="177"/>
      <c r="N18" s="177"/>
      <c r="O18" s="177"/>
      <c r="P18" s="13">
        <f t="shared" si="1"/>
        <v>8.3333333333333332E-3</v>
      </c>
      <c r="Q18" s="8">
        <f t="shared" si="8"/>
        <v>1</v>
      </c>
      <c r="R18" s="22">
        <v>13</v>
      </c>
      <c r="S18" s="14">
        <f ca="1">IF(LEFT(AG18,1)="G","",IF(LEFT(P18,1)="D","",IF(H18="","",COUNTIF($T$6:T18,T18))))</f>
        <v>3</v>
      </c>
      <c r="T18" s="14" t="str">
        <f t="shared" ca="1" si="2"/>
        <v>Weald of Kent Grammar School, Tonbridge, Kent</v>
      </c>
      <c r="U18" s="15" t="str">
        <f t="shared" ca="1" si="9"/>
        <v>Weald of Kent Grammar School, Tonbridge, Kent3</v>
      </c>
      <c r="V18" s="14">
        <f t="shared" si="3"/>
        <v>13</v>
      </c>
      <c r="W18" s="14">
        <f t="shared" ca="1" si="10"/>
        <v>3</v>
      </c>
      <c r="X18" s="14" t="str">
        <f>IF(Home!J18=0,"",Home!J18)</f>
        <v>Sevenoaks School, Sevenoaks, Kent</v>
      </c>
      <c r="Y18" s="16">
        <f t="shared" ca="1" si="4"/>
        <v>6</v>
      </c>
      <c r="Z18" s="16">
        <f t="shared" ca="1" si="4"/>
        <v>8</v>
      </c>
      <c r="AA18" s="16">
        <f t="shared" ca="1" si="4"/>
        <v>17</v>
      </c>
      <c r="AB18" s="16">
        <f t="shared" ca="1" si="4"/>
        <v>18</v>
      </c>
      <c r="AC18" s="16">
        <f t="shared" ca="1" si="5"/>
        <v>49</v>
      </c>
      <c r="AD18" s="14">
        <f t="shared" ca="1" si="11"/>
        <v>3</v>
      </c>
      <c r="AE18" s="17">
        <f t="shared" ca="1" si="12"/>
        <v>0.06</v>
      </c>
      <c r="AF18" s="18">
        <f t="shared" ca="1" si="13"/>
        <v>3.06</v>
      </c>
      <c r="AG18" s="12">
        <v>231</v>
      </c>
      <c r="AH18" s="19">
        <v>12</v>
      </c>
    </row>
    <row r="19" spans="1:34" s="10" customFormat="1" ht="15" customHeight="1" x14ac:dyDescent="0.2">
      <c r="A19" s="10">
        <f t="shared" si="0"/>
        <v>14</v>
      </c>
      <c r="B19" s="173" t="str">
        <f t="shared" ca="1" si="6"/>
        <v>Rosie Magee</v>
      </c>
      <c r="C19" s="173"/>
      <c r="D19" s="173"/>
      <c r="E19" s="173"/>
      <c r="F19" s="173"/>
      <c r="G19" s="173"/>
      <c r="H19" s="177" t="str">
        <f t="shared" ca="1" si="7"/>
        <v>Bullers Wood School, Chislehurst, Kent</v>
      </c>
      <c r="I19" s="177"/>
      <c r="J19" s="177"/>
      <c r="K19" s="177"/>
      <c r="L19" s="177"/>
      <c r="M19" s="177"/>
      <c r="N19" s="177"/>
      <c r="O19" s="177"/>
      <c r="P19" s="13">
        <f t="shared" si="1"/>
        <v>8.3333333333333332E-3</v>
      </c>
      <c r="Q19" s="8">
        <f t="shared" si="8"/>
        <v>1</v>
      </c>
      <c r="R19" s="22">
        <v>14</v>
      </c>
      <c r="S19" s="14">
        <f ca="1">IF(LEFT(AG19,1)="G","",IF(LEFT(P19,1)="D","",IF(H19="","",COUNTIF($T$6:T19,T19))))</f>
        <v>2</v>
      </c>
      <c r="T19" s="14" t="str">
        <f t="shared" ca="1" si="2"/>
        <v>Bullers Wood School, Chislehurst, Kent</v>
      </c>
      <c r="U19" s="15" t="str">
        <f t="shared" ca="1" si="9"/>
        <v>Bullers Wood School, Chislehurst, Kent2</v>
      </c>
      <c r="V19" s="14">
        <f t="shared" si="3"/>
        <v>14</v>
      </c>
      <c r="W19" s="14" t="str">
        <f t="shared" ca="1" si="10"/>
        <v/>
      </c>
      <c r="X19" s="14" t="str">
        <f>IF(Home!J19=0,"",Home!J19)</f>
        <v>The Judd School, Tonbridge, Kent</v>
      </c>
      <c r="Y19" s="16" t="str">
        <f t="shared" ca="1" si="4"/>
        <v/>
      </c>
      <c r="Z19" s="16" t="str">
        <f t="shared" ca="1" si="4"/>
        <v/>
      </c>
      <c r="AA19" s="16" t="str">
        <f t="shared" ca="1" si="4"/>
        <v/>
      </c>
      <c r="AB19" s="16" t="str">
        <f t="shared" ca="1" si="4"/>
        <v/>
      </c>
      <c r="AC19" s="16" t="str">
        <f t="shared" ca="1" si="5"/>
        <v/>
      </c>
      <c r="AD19" s="14" t="str">
        <f t="shared" ca="1" si="11"/>
        <v/>
      </c>
      <c r="AE19" s="17" t="str">
        <f t="shared" ca="1" si="12"/>
        <v/>
      </c>
      <c r="AF19" s="18" t="str">
        <f t="shared" ca="1" si="13"/>
        <v/>
      </c>
      <c r="AG19" s="12">
        <v>29</v>
      </c>
      <c r="AH19" s="19">
        <v>12</v>
      </c>
    </row>
    <row r="20" spans="1:34" s="10" customFormat="1" ht="15" customHeight="1" x14ac:dyDescent="0.2">
      <c r="A20" s="10">
        <f t="shared" si="0"/>
        <v>15</v>
      </c>
      <c r="B20" s="173" t="str">
        <f t="shared" ca="1" si="6"/>
        <v xml:space="preserve">Lettie Hughes </v>
      </c>
      <c r="C20" s="173"/>
      <c r="D20" s="173"/>
      <c r="E20" s="173"/>
      <c r="F20" s="173"/>
      <c r="G20" s="173"/>
      <c r="H20" s="177" t="str">
        <f t="shared" ca="1" si="7"/>
        <v>Weald of Kent Grammar School, Tonbridge, Kent</v>
      </c>
      <c r="I20" s="177"/>
      <c r="J20" s="177"/>
      <c r="K20" s="177"/>
      <c r="L20" s="177"/>
      <c r="M20" s="177"/>
      <c r="N20" s="177"/>
      <c r="O20" s="177"/>
      <c r="P20" s="13">
        <f t="shared" si="1"/>
        <v>8.3333333333333332E-3</v>
      </c>
      <c r="Q20" s="8">
        <f t="shared" si="8"/>
        <v>1</v>
      </c>
      <c r="R20" s="22">
        <v>15</v>
      </c>
      <c r="S20" s="14">
        <f ca="1">IF(LEFT(AG20,1)="G","",IF(LEFT(P20,1)="D","",IF(H20="","",COUNTIF($T$6:T20,T20))))</f>
        <v>4</v>
      </c>
      <c r="T20" s="14" t="str">
        <f t="shared" ca="1" si="2"/>
        <v>Weald of Kent Grammar School, Tonbridge, Kent</v>
      </c>
      <c r="U20" s="15" t="str">
        <f t="shared" ca="1" si="9"/>
        <v>Weald of Kent Grammar School, Tonbridge, Kent4</v>
      </c>
      <c r="V20" s="14">
        <f t="shared" si="3"/>
        <v>15</v>
      </c>
      <c r="W20" s="14" t="str">
        <f t="shared" ca="1" si="10"/>
        <v/>
      </c>
      <c r="X20" s="14" t="str">
        <f>IF(Home!J20=0,"",Home!J20)</f>
        <v>The New Beacon School, Sevenoaks, Kent</v>
      </c>
      <c r="Y20" s="16" t="str">
        <f t="shared" ca="1" si="4"/>
        <v/>
      </c>
      <c r="Z20" s="16" t="str">
        <f t="shared" ca="1" si="4"/>
        <v/>
      </c>
      <c r="AA20" s="16" t="str">
        <f t="shared" ca="1" si="4"/>
        <v/>
      </c>
      <c r="AB20" s="16" t="str">
        <f t="shared" ca="1" si="4"/>
        <v/>
      </c>
      <c r="AC20" s="16" t="str">
        <f t="shared" ca="1" si="5"/>
        <v/>
      </c>
      <c r="AD20" s="14" t="str">
        <f t="shared" ca="1" si="11"/>
        <v/>
      </c>
      <c r="AE20" s="17" t="str">
        <f t="shared" ca="1" si="12"/>
        <v/>
      </c>
      <c r="AF20" s="18" t="str">
        <f t="shared" ca="1" si="13"/>
        <v/>
      </c>
      <c r="AG20" s="12">
        <v>234</v>
      </c>
      <c r="AH20" s="19">
        <v>12</v>
      </c>
    </row>
    <row r="21" spans="1:34" s="10" customFormat="1" ht="15" customHeight="1" x14ac:dyDescent="0.2">
      <c r="A21" s="10">
        <f t="shared" si="0"/>
        <v>16</v>
      </c>
      <c r="B21" s="173" t="str">
        <f t="shared" ca="1" si="6"/>
        <v>Olivia Owen</v>
      </c>
      <c r="C21" s="173"/>
      <c r="D21" s="173"/>
      <c r="E21" s="173"/>
      <c r="F21" s="173"/>
      <c r="G21" s="173"/>
      <c r="H21" s="177" t="str">
        <f t="shared" ca="1" si="7"/>
        <v>Tonbridge Grammar School, Tonbridge, Kent</v>
      </c>
      <c r="I21" s="177"/>
      <c r="J21" s="177"/>
      <c r="K21" s="177"/>
      <c r="L21" s="177"/>
      <c r="M21" s="177"/>
      <c r="N21" s="177"/>
      <c r="O21" s="177"/>
      <c r="P21" s="13">
        <f t="shared" si="1"/>
        <v>8.3449074074074068E-3</v>
      </c>
      <c r="Q21" s="8">
        <f t="shared" si="8"/>
        <v>1</v>
      </c>
      <c r="R21" s="22">
        <v>16</v>
      </c>
      <c r="S21" s="14">
        <f ca="1">IF(LEFT(AG21,1)="G","",IF(LEFT(P21,1)="D","",IF(H21="","",COUNTIF($T$6:T21,T21))))</f>
        <v>4</v>
      </c>
      <c r="T21" s="14" t="str">
        <f t="shared" ca="1" si="2"/>
        <v>Tonbridge Grammar School, Tonbridge, Kent</v>
      </c>
      <c r="U21" s="15" t="str">
        <f t="shared" ca="1" si="9"/>
        <v>Tonbridge Grammar School, Tonbridge, Kent4</v>
      </c>
      <c r="V21" s="14">
        <f t="shared" si="3"/>
        <v>16</v>
      </c>
      <c r="W21" s="14" t="str">
        <f t="shared" ca="1" si="10"/>
        <v/>
      </c>
      <c r="X21" s="14" t="str">
        <f>IF(Home!J21=0,"",Home!J21)</f>
        <v>The Skinners' School, Tunbridge Wells, Kent</v>
      </c>
      <c r="Y21" s="16" t="str">
        <f t="shared" ca="1" si="4"/>
        <v/>
      </c>
      <c r="Z21" s="16" t="str">
        <f t="shared" ca="1" si="4"/>
        <v/>
      </c>
      <c r="AA21" s="16" t="str">
        <f t="shared" ca="1" si="4"/>
        <v/>
      </c>
      <c r="AB21" s="16" t="str">
        <f t="shared" ca="1" si="4"/>
        <v/>
      </c>
      <c r="AC21" s="16" t="str">
        <f t="shared" ca="1" si="5"/>
        <v/>
      </c>
      <c r="AD21" s="14" t="str">
        <f t="shared" ca="1" si="11"/>
        <v/>
      </c>
      <c r="AE21" s="17" t="str">
        <f t="shared" ca="1" si="12"/>
        <v/>
      </c>
      <c r="AF21" s="18" t="str">
        <f t="shared" ca="1" si="13"/>
        <v/>
      </c>
      <c r="AG21" s="12">
        <v>197</v>
      </c>
      <c r="AH21" s="19">
        <v>12.01</v>
      </c>
    </row>
    <row r="22" spans="1:34" s="10" customFormat="1" ht="15" customHeight="1" x14ac:dyDescent="0.2">
      <c r="A22" s="10">
        <f t="shared" si="0"/>
        <v>17</v>
      </c>
      <c r="B22" s="173" t="str">
        <f t="shared" ca="1" si="6"/>
        <v>Georgina Hadden</v>
      </c>
      <c r="C22" s="173"/>
      <c r="D22" s="173"/>
      <c r="E22" s="173"/>
      <c r="F22" s="173"/>
      <c r="G22" s="173"/>
      <c r="H22" s="177" t="str">
        <f t="shared" ca="1" si="7"/>
        <v>Sevenoaks School, Sevenoaks, Kent</v>
      </c>
      <c r="I22" s="177"/>
      <c r="J22" s="177"/>
      <c r="K22" s="177"/>
      <c r="L22" s="177"/>
      <c r="M22" s="177"/>
      <c r="N22" s="177"/>
      <c r="O22" s="177"/>
      <c r="P22" s="13">
        <f t="shared" si="1"/>
        <v>8.4143518518518517E-3</v>
      </c>
      <c r="Q22" s="8">
        <f t="shared" si="8"/>
        <v>1</v>
      </c>
      <c r="R22" s="22">
        <v>17</v>
      </c>
      <c r="S22" s="14">
        <f ca="1">IF(LEFT(AG22,1)="G","",IF(LEFT(P22,1)="D","",IF(H22="","",COUNTIF($T$6:T22,T22))))</f>
        <v>3</v>
      </c>
      <c r="T22" s="14" t="str">
        <f t="shared" ca="1" si="2"/>
        <v>Sevenoaks School, Sevenoaks, Kent</v>
      </c>
      <c r="U22" s="15" t="str">
        <f t="shared" ca="1" si="9"/>
        <v>Sevenoaks School, Sevenoaks, Kent3</v>
      </c>
      <c r="V22" s="14">
        <f t="shared" si="3"/>
        <v>17</v>
      </c>
      <c r="W22" s="14">
        <f t="shared" ca="1" si="10"/>
        <v>2</v>
      </c>
      <c r="X22" s="14" t="str">
        <f>IF(Home!J22=0,"",Home!J22)</f>
        <v>Tonbridge Grammar School, Tonbridge, Kent</v>
      </c>
      <c r="Y22" s="16">
        <f t="shared" ca="1" si="4"/>
        <v>2</v>
      </c>
      <c r="Z22" s="16">
        <f t="shared" ca="1" si="4"/>
        <v>10</v>
      </c>
      <c r="AA22" s="16">
        <f t="shared" ca="1" si="4"/>
        <v>12</v>
      </c>
      <c r="AB22" s="16">
        <f t="shared" ca="1" si="4"/>
        <v>16</v>
      </c>
      <c r="AC22" s="16">
        <f t="shared" ca="1" si="5"/>
        <v>40</v>
      </c>
      <c r="AD22" s="14">
        <f t="shared" ca="1" si="11"/>
        <v>2</v>
      </c>
      <c r="AE22" s="17">
        <f t="shared" ca="1" si="12"/>
        <v>0.02</v>
      </c>
      <c r="AF22" s="18">
        <f t="shared" ca="1" si="13"/>
        <v>2.02</v>
      </c>
      <c r="AG22" s="12">
        <v>152</v>
      </c>
      <c r="AH22" s="19">
        <v>12.07</v>
      </c>
    </row>
    <row r="23" spans="1:34" s="10" customFormat="1" ht="15" customHeight="1" x14ac:dyDescent="0.2">
      <c r="A23" s="10">
        <f t="shared" si="0"/>
        <v>18</v>
      </c>
      <c r="B23" s="173" t="str">
        <f t="shared" ca="1" si="6"/>
        <v>Charlotte Bloodworth</v>
      </c>
      <c r="C23" s="173"/>
      <c r="D23" s="173"/>
      <c r="E23" s="173"/>
      <c r="F23" s="173"/>
      <c r="G23" s="173"/>
      <c r="H23" s="177" t="str">
        <f t="shared" ca="1" si="7"/>
        <v>Sevenoaks School, Sevenoaks, Kent</v>
      </c>
      <c r="I23" s="177"/>
      <c r="J23" s="177"/>
      <c r="K23" s="177"/>
      <c r="L23" s="177"/>
      <c r="M23" s="177"/>
      <c r="N23" s="177"/>
      <c r="O23" s="177"/>
      <c r="P23" s="13">
        <f t="shared" si="1"/>
        <v>8.4722222222222213E-3</v>
      </c>
      <c r="Q23" s="8">
        <f t="shared" si="8"/>
        <v>1</v>
      </c>
      <c r="R23" s="22">
        <v>18</v>
      </c>
      <c r="S23" s="14">
        <f ca="1">IF(LEFT(AG23,1)="G","",IF(LEFT(P23,1)="D","",IF(H23="","",COUNTIF($T$6:T23,T23))))</f>
        <v>4</v>
      </c>
      <c r="T23" s="14" t="str">
        <f t="shared" ca="1" si="2"/>
        <v>Sevenoaks School, Sevenoaks, Kent</v>
      </c>
      <c r="U23" s="15" t="str">
        <f t="shared" ca="1" si="9"/>
        <v>Sevenoaks School, Sevenoaks, Kent4</v>
      </c>
      <c r="V23" s="14">
        <f t="shared" si="3"/>
        <v>18</v>
      </c>
      <c r="W23" s="14" t="str">
        <f t="shared" ca="1" si="10"/>
        <v/>
      </c>
      <c r="X23" s="14" t="str">
        <f>IF(Home!J23=0,"",Home!J23)</f>
        <v>Tunbridge Wells grammar school for boys, Tunbridge Wells, Kent</v>
      </c>
      <c r="Y23" s="16" t="str">
        <f t="shared" ca="1" si="4"/>
        <v/>
      </c>
      <c r="Z23" s="16" t="str">
        <f t="shared" ca="1" si="4"/>
        <v/>
      </c>
      <c r="AA23" s="16" t="str">
        <f t="shared" ca="1" si="4"/>
        <v/>
      </c>
      <c r="AB23" s="16" t="str">
        <f t="shared" ca="1" si="4"/>
        <v/>
      </c>
      <c r="AC23" s="16" t="str">
        <f t="shared" ca="1" si="5"/>
        <v/>
      </c>
      <c r="AD23" s="14" t="str">
        <f t="shared" ca="1" si="11"/>
        <v/>
      </c>
      <c r="AE23" s="17" t="str">
        <f t="shared" ca="1" si="12"/>
        <v/>
      </c>
      <c r="AF23" s="18" t="str">
        <f t="shared" ca="1" si="13"/>
        <v/>
      </c>
      <c r="AG23" s="12">
        <v>145</v>
      </c>
      <c r="AH23" s="19">
        <v>12.12</v>
      </c>
    </row>
    <row r="24" spans="1:34" s="10" customFormat="1" ht="15" customHeight="1" x14ac:dyDescent="0.2">
      <c r="A24" s="10">
        <f t="shared" si="0"/>
        <v>19</v>
      </c>
      <c r="B24" s="173" t="str">
        <f t="shared" ca="1" si="6"/>
        <v>Lily Bridgeman</v>
      </c>
      <c r="C24" s="173"/>
      <c r="D24" s="173"/>
      <c r="E24" s="173"/>
      <c r="F24" s="173"/>
      <c r="G24" s="173"/>
      <c r="H24" s="177" t="str">
        <f t="shared" ca="1" si="7"/>
        <v>Chislehurst and Sidcup Grammar School, Sidcup, Kent</v>
      </c>
      <c r="I24" s="177"/>
      <c r="J24" s="177"/>
      <c r="K24" s="177"/>
      <c r="L24" s="177"/>
      <c r="M24" s="177"/>
      <c r="N24" s="177"/>
      <c r="O24" s="177"/>
      <c r="P24" s="13">
        <f t="shared" si="1"/>
        <v>8.518518518518519E-3</v>
      </c>
      <c r="Q24" s="8">
        <f t="shared" si="8"/>
        <v>1</v>
      </c>
      <c r="R24" s="22">
        <v>19</v>
      </c>
      <c r="S24" s="14">
        <f ca="1">IF(LEFT(AG24,1)="G","",IF(LEFT(P24,1)="D","",IF(H24="","",COUNTIF($T$6:T24,T24))))</f>
        <v>1</v>
      </c>
      <c r="T24" s="14" t="str">
        <f t="shared" ca="1" si="2"/>
        <v>Chislehurst and Sidcup Grammar School, Sidcup, Kent</v>
      </c>
      <c r="U24" s="15" t="str">
        <f t="shared" ca="1" si="9"/>
        <v>Chislehurst and Sidcup Grammar School, Sidcup, Kent1</v>
      </c>
      <c r="V24" s="14">
        <f t="shared" si="3"/>
        <v>19</v>
      </c>
      <c r="W24" s="14" t="str">
        <f t="shared" ca="1" si="10"/>
        <v/>
      </c>
      <c r="X24" s="14" t="str">
        <f>IF(Home!J24=0,"",Home!J24)</f>
        <v>Walthamstow Hall, Sevenoaks, Kent</v>
      </c>
      <c r="Y24" s="16">
        <f t="shared" ca="1" si="4"/>
        <v>5</v>
      </c>
      <c r="Z24" s="16">
        <f t="shared" ca="1" si="4"/>
        <v>28</v>
      </c>
      <c r="AA24" s="16">
        <f t="shared" ca="1" si="4"/>
        <v>31</v>
      </c>
      <c r="AB24" s="16" t="str">
        <f t="shared" ca="1" si="4"/>
        <v/>
      </c>
      <c r="AC24" s="16" t="str">
        <f t="shared" ca="1" si="5"/>
        <v/>
      </c>
      <c r="AD24" s="14" t="str">
        <f t="shared" ca="1" si="11"/>
        <v/>
      </c>
      <c r="AE24" s="17">
        <f t="shared" ca="1" si="12"/>
        <v>0.05</v>
      </c>
      <c r="AF24" s="18" t="str">
        <f t="shared" ca="1" si="13"/>
        <v/>
      </c>
      <c r="AG24" s="12">
        <v>41</v>
      </c>
      <c r="AH24" s="19">
        <v>12.16</v>
      </c>
    </row>
    <row r="25" spans="1:34" s="10" customFormat="1" ht="15" customHeight="1" x14ac:dyDescent="0.2">
      <c r="A25" s="10">
        <f t="shared" si="0"/>
        <v>20</v>
      </c>
      <c r="B25" s="173" t="str">
        <f t="shared" ca="1" si="6"/>
        <v>Betty Adams</v>
      </c>
      <c r="C25" s="173"/>
      <c r="D25" s="173"/>
      <c r="E25" s="173"/>
      <c r="F25" s="173"/>
      <c r="G25" s="173"/>
      <c r="H25" s="177" t="str">
        <f t="shared" ca="1" si="7"/>
        <v>Chislehurst and Sidcup Grammar School, Sidcup, Kent</v>
      </c>
      <c r="I25" s="177"/>
      <c r="J25" s="177"/>
      <c r="K25" s="177"/>
      <c r="L25" s="177"/>
      <c r="M25" s="177"/>
      <c r="N25" s="177"/>
      <c r="O25" s="177"/>
      <c r="P25" s="13">
        <f t="shared" si="1"/>
        <v>8.611111111111111E-3</v>
      </c>
      <c r="Q25" s="8">
        <f t="shared" si="8"/>
        <v>1</v>
      </c>
      <c r="R25" s="22">
        <v>20</v>
      </c>
      <c r="S25" s="14">
        <f ca="1">IF(LEFT(AG25,1)="G","",IF(LEFT(P25,1)="D","",IF(H25="","",COUNTIF($T$6:T25,T25))))</f>
        <v>2</v>
      </c>
      <c r="T25" s="14" t="str">
        <f t="shared" ca="1" si="2"/>
        <v>Chislehurst and Sidcup Grammar School, Sidcup, Kent</v>
      </c>
      <c r="U25" s="15" t="str">
        <f t="shared" ca="1" si="9"/>
        <v>Chislehurst and Sidcup Grammar School, Sidcup, Kent2</v>
      </c>
      <c r="V25" s="14">
        <f t="shared" si="3"/>
        <v>20</v>
      </c>
      <c r="W25" s="14">
        <f t="shared" ca="1" si="10"/>
        <v>1</v>
      </c>
      <c r="X25" s="14" t="str">
        <f>IF(Home!J25=0,"",Home!J25)</f>
        <v>Weald of Kent Grammar School, Tonbridge, Kent</v>
      </c>
      <c r="Y25" s="16">
        <f t="shared" ca="1" si="4"/>
        <v>4</v>
      </c>
      <c r="Z25" s="16">
        <f t="shared" ca="1" si="4"/>
        <v>7</v>
      </c>
      <c r="AA25" s="16">
        <f t="shared" ca="1" si="4"/>
        <v>13</v>
      </c>
      <c r="AB25" s="16">
        <f t="shared" ca="1" si="4"/>
        <v>15</v>
      </c>
      <c r="AC25" s="16">
        <f t="shared" ca="1" si="5"/>
        <v>39</v>
      </c>
      <c r="AD25" s="14">
        <f t="shared" ca="1" si="11"/>
        <v>1</v>
      </c>
      <c r="AE25" s="17">
        <f t="shared" ca="1" si="12"/>
        <v>0.04</v>
      </c>
      <c r="AF25" s="18">
        <f t="shared" ca="1" si="13"/>
        <v>1.04</v>
      </c>
      <c r="AG25" s="12">
        <v>40</v>
      </c>
      <c r="AH25" s="19">
        <v>12.24</v>
      </c>
    </row>
    <row r="26" spans="1:34" s="10" customFormat="1" ht="15" customHeight="1" x14ac:dyDescent="0.2">
      <c r="A26" s="10">
        <f t="shared" si="0"/>
        <v>21</v>
      </c>
      <c r="B26" s="173" t="str">
        <f t="shared" ca="1" si="6"/>
        <v>Lucy Catton</v>
      </c>
      <c r="C26" s="173"/>
      <c r="D26" s="173"/>
      <c r="E26" s="173"/>
      <c r="F26" s="173"/>
      <c r="G26" s="173"/>
      <c r="H26" s="177" t="str">
        <f t="shared" ca="1" si="7"/>
        <v>Chislehurst and Sidcup Grammar School, Sidcup, Kent</v>
      </c>
      <c r="I26" s="177"/>
      <c r="J26" s="177"/>
      <c r="K26" s="177"/>
      <c r="L26" s="177"/>
      <c r="M26" s="177"/>
      <c r="N26" s="177"/>
      <c r="O26" s="177"/>
      <c r="P26" s="13">
        <f t="shared" si="1"/>
        <v>8.6574074074074053E-3</v>
      </c>
      <c r="Q26" s="8">
        <f t="shared" si="8"/>
        <v>1</v>
      </c>
      <c r="R26" s="22">
        <v>21</v>
      </c>
      <c r="S26" s="14">
        <f ca="1">IF(LEFT(AG26,1)="G","",IF(LEFT(P26,1)="D","",IF(H26="","",COUNTIF($T$6:T26,T26))))</f>
        <v>3</v>
      </c>
      <c r="T26" s="14" t="str">
        <f t="shared" ca="1" si="2"/>
        <v>Chislehurst and Sidcup Grammar School, Sidcup, Kent</v>
      </c>
      <c r="U26" s="15" t="str">
        <f t="shared" ca="1" si="9"/>
        <v>Chislehurst and Sidcup Grammar School, Sidcup, Kent3</v>
      </c>
      <c r="V26" s="14">
        <f t="shared" si="3"/>
        <v>21</v>
      </c>
      <c r="W26" s="14" t="str">
        <f t="shared" ca="1" si="10"/>
        <v/>
      </c>
      <c r="X26" s="14" t="str">
        <f>IF(Home!J26=0,"",Home!J26)</f>
        <v>Yardley Court, Tonbridge, Kent</v>
      </c>
      <c r="Y26" s="16" t="str">
        <f t="shared" ref="Y26:AB45" ca="1" si="14">IFERROR(VLOOKUP(CONCATENATE($X26,Y$5),$U$6:$V$255,2,0),"")</f>
        <v/>
      </c>
      <c r="Z26" s="16" t="str">
        <f t="shared" ca="1" si="14"/>
        <v/>
      </c>
      <c r="AA26" s="16" t="str">
        <f t="shared" ca="1" si="14"/>
        <v/>
      </c>
      <c r="AB26" s="16" t="str">
        <f t="shared" ca="1" si="14"/>
        <v/>
      </c>
      <c r="AC26" s="16" t="str">
        <f t="shared" ca="1" si="5"/>
        <v/>
      </c>
      <c r="AD26" s="14" t="str">
        <f t="shared" ca="1" si="11"/>
        <v/>
      </c>
      <c r="AE26" s="17" t="str">
        <f t="shared" ca="1" si="12"/>
        <v/>
      </c>
      <c r="AF26" s="18" t="str">
        <f t="shared" ca="1" si="13"/>
        <v/>
      </c>
      <c r="AG26" s="12">
        <v>38</v>
      </c>
      <c r="AH26" s="19">
        <v>12.28</v>
      </c>
    </row>
    <row r="27" spans="1:34" s="10" customFormat="1" ht="15" customHeight="1" x14ac:dyDescent="0.2">
      <c r="A27" s="10">
        <f t="shared" si="0"/>
        <v>22</v>
      </c>
      <c r="B27" s="173" t="str">
        <f t="shared" ca="1" si="6"/>
        <v>Amelie Jones</v>
      </c>
      <c r="C27" s="173"/>
      <c r="D27" s="173"/>
      <c r="E27" s="173"/>
      <c r="F27" s="173"/>
      <c r="G27" s="173"/>
      <c r="H27" s="177" t="str">
        <f t="shared" ca="1" si="7"/>
        <v>Tonbridge Grammar School, Tonbridge, Kent</v>
      </c>
      <c r="I27" s="177"/>
      <c r="J27" s="177"/>
      <c r="K27" s="177"/>
      <c r="L27" s="177"/>
      <c r="M27" s="177"/>
      <c r="N27" s="177"/>
      <c r="O27" s="177"/>
      <c r="P27" s="13">
        <f t="shared" si="1"/>
        <v>8.6921296296296295E-3</v>
      </c>
      <c r="Q27" s="8">
        <f t="shared" si="8"/>
        <v>1</v>
      </c>
      <c r="R27" s="22">
        <v>22</v>
      </c>
      <c r="S27" s="14">
        <f ca="1">IF(LEFT(AG27,1)="G","",IF(LEFT(P27,1)="D","",IF(H27="","",COUNTIF($T$6:T27,T27))))</f>
        <v>5</v>
      </c>
      <c r="T27" s="14" t="str">
        <f t="shared" ca="1" si="2"/>
        <v>Tonbridge Grammar School, Tonbridge, Kent</v>
      </c>
      <c r="U27" s="15" t="str">
        <f t="shared" ca="1" si="9"/>
        <v>Tonbridge Grammar School, Tonbridge, Kent5</v>
      </c>
      <c r="V27" s="14">
        <f t="shared" si="3"/>
        <v>22</v>
      </c>
      <c r="W27" s="14" t="str">
        <f t="shared" ca="1" si="10"/>
        <v/>
      </c>
      <c r="X27" s="14" t="str">
        <f>IF(Home!J27=0,"",Home!J27)</f>
        <v/>
      </c>
      <c r="Y27" s="16" t="str">
        <f t="shared" ca="1" si="14"/>
        <v/>
      </c>
      <c r="Z27" s="16" t="str">
        <f t="shared" ca="1" si="14"/>
        <v/>
      </c>
      <c r="AA27" s="16" t="str">
        <f t="shared" ca="1" si="14"/>
        <v/>
      </c>
      <c r="AB27" s="16" t="str">
        <f t="shared" ca="1" si="14"/>
        <v/>
      </c>
      <c r="AC27" s="16" t="str">
        <f t="shared" ca="1" si="5"/>
        <v/>
      </c>
      <c r="AD27" s="14" t="str">
        <f t="shared" ca="1" si="11"/>
        <v/>
      </c>
      <c r="AE27" s="17" t="str">
        <f t="shared" ca="1" si="12"/>
        <v/>
      </c>
      <c r="AF27" s="18" t="str">
        <f t="shared" ca="1" si="13"/>
        <v/>
      </c>
      <c r="AG27" s="12">
        <v>196</v>
      </c>
      <c r="AH27" s="19">
        <v>12.31</v>
      </c>
    </row>
    <row r="28" spans="1:34" s="10" customFormat="1" ht="15" customHeight="1" x14ac:dyDescent="0.2">
      <c r="A28" s="10">
        <f t="shared" si="0"/>
        <v>23</v>
      </c>
      <c r="B28" s="173" t="str">
        <f t="shared" ca="1" si="6"/>
        <v>Jessica Stark</v>
      </c>
      <c r="C28" s="173"/>
      <c r="D28" s="173"/>
      <c r="E28" s="173"/>
      <c r="F28" s="173"/>
      <c r="G28" s="173"/>
      <c r="H28" s="177" t="str">
        <f t="shared" ca="1" si="7"/>
        <v>Kent College (Canterbury), Canterbury, Kent</v>
      </c>
      <c r="I28" s="177"/>
      <c r="J28" s="177"/>
      <c r="K28" s="177"/>
      <c r="L28" s="177"/>
      <c r="M28" s="177"/>
      <c r="N28" s="177"/>
      <c r="O28" s="177"/>
      <c r="P28" s="13">
        <f t="shared" si="1"/>
        <v>8.9120370370370378E-3</v>
      </c>
      <c r="Q28" s="8">
        <f t="shared" si="8"/>
        <v>1</v>
      </c>
      <c r="R28" s="22">
        <v>23</v>
      </c>
      <c r="S28" s="14">
        <f ca="1">IF(LEFT(AG28,1)="G","",IF(LEFT(P28,1)="D","",IF(H28="","",COUNTIF($T$6:T28,T28))))</f>
        <v>1</v>
      </c>
      <c r="T28" s="14" t="str">
        <f t="shared" ca="1" si="2"/>
        <v>Kent College (Canterbury), Canterbury, Kent</v>
      </c>
      <c r="U28" s="15" t="str">
        <f t="shared" ca="1" si="9"/>
        <v>Kent College (Canterbury), Canterbury, Kent1</v>
      </c>
      <c r="V28" s="14">
        <f t="shared" si="3"/>
        <v>23</v>
      </c>
      <c r="W28" s="14" t="str">
        <f t="shared" ca="1" si="10"/>
        <v/>
      </c>
      <c r="X28" s="14" t="str">
        <f>IF(Home!J28=0,"",Home!J28)</f>
        <v/>
      </c>
      <c r="Y28" s="16" t="str">
        <f t="shared" ca="1" si="14"/>
        <v/>
      </c>
      <c r="Z28" s="16" t="str">
        <f t="shared" ca="1" si="14"/>
        <v/>
      </c>
      <c r="AA28" s="16" t="str">
        <f t="shared" ca="1" si="14"/>
        <v/>
      </c>
      <c r="AB28" s="16" t="str">
        <f t="shared" ca="1" si="14"/>
        <v/>
      </c>
      <c r="AC28" s="16" t="str">
        <f t="shared" ca="1" si="5"/>
        <v/>
      </c>
      <c r="AD28" s="14" t="str">
        <f t="shared" ca="1" si="11"/>
        <v/>
      </c>
      <c r="AE28" s="17" t="str">
        <f t="shared" ca="1" si="12"/>
        <v/>
      </c>
      <c r="AF28" s="18" t="str">
        <f t="shared" ca="1" si="13"/>
        <v/>
      </c>
      <c r="AG28" s="12">
        <v>98</v>
      </c>
      <c r="AH28" s="19">
        <v>12.5</v>
      </c>
    </row>
    <row r="29" spans="1:34" s="10" customFormat="1" ht="15" customHeight="1" x14ac:dyDescent="0.2">
      <c r="A29" s="10">
        <f t="shared" si="0"/>
        <v>24</v>
      </c>
      <c r="B29" s="173" t="str">
        <f t="shared" ca="1" si="6"/>
        <v>Caitlin Hough</v>
      </c>
      <c r="C29" s="173"/>
      <c r="D29" s="173"/>
      <c r="E29" s="173"/>
      <c r="F29" s="173"/>
      <c r="G29" s="173"/>
      <c r="H29" s="177" t="str">
        <f t="shared" ca="1" si="7"/>
        <v>Bromley High School, Bromley, Kent</v>
      </c>
      <c r="I29" s="177"/>
      <c r="J29" s="177"/>
      <c r="K29" s="177"/>
      <c r="L29" s="177"/>
      <c r="M29" s="177"/>
      <c r="N29" s="177"/>
      <c r="O29" s="177"/>
      <c r="P29" s="13">
        <f t="shared" si="1"/>
        <v>8.958333333333332E-3</v>
      </c>
      <c r="Q29" s="8">
        <f t="shared" si="8"/>
        <v>1</v>
      </c>
      <c r="R29" s="22">
        <v>24</v>
      </c>
      <c r="S29" s="14">
        <f ca="1">IF(LEFT(AG29,1)="G","",IF(LEFT(P29,1)="D","",IF(H29="","",COUNTIF($T$6:T29,T29))))</f>
        <v>3</v>
      </c>
      <c r="T29" s="14" t="str">
        <f t="shared" ca="1" si="2"/>
        <v>Bromley High School, Bromley, Kent</v>
      </c>
      <c r="U29" s="15" t="str">
        <f t="shared" ca="1" si="9"/>
        <v>Bromley High School, Bromley, Kent3</v>
      </c>
      <c r="V29" s="14">
        <f t="shared" si="3"/>
        <v>24</v>
      </c>
      <c r="W29" s="14" t="str">
        <f t="shared" ca="1" si="10"/>
        <v/>
      </c>
      <c r="X29" s="14" t="str">
        <f>IF(Home!J29=0,"",Home!J29)</f>
        <v/>
      </c>
      <c r="Y29" s="16" t="str">
        <f t="shared" ca="1" si="14"/>
        <v/>
      </c>
      <c r="Z29" s="16" t="str">
        <f t="shared" ca="1" si="14"/>
        <v/>
      </c>
      <c r="AA29" s="16" t="str">
        <f t="shared" ca="1" si="14"/>
        <v/>
      </c>
      <c r="AB29" s="16" t="str">
        <f t="shared" ca="1" si="14"/>
        <v/>
      </c>
      <c r="AC29" s="16" t="str">
        <f t="shared" ca="1" si="5"/>
        <v/>
      </c>
      <c r="AD29" s="14" t="str">
        <f t="shared" ca="1" si="11"/>
        <v/>
      </c>
      <c r="AE29" s="17" t="str">
        <f t="shared" ca="1" si="12"/>
        <v/>
      </c>
      <c r="AF29" s="18" t="str">
        <f t="shared" ca="1" si="13"/>
        <v/>
      </c>
      <c r="AG29" s="12">
        <v>15</v>
      </c>
      <c r="AH29" s="19">
        <v>12.54</v>
      </c>
    </row>
    <row r="30" spans="1:34" s="10" customFormat="1" ht="15" customHeight="1" x14ac:dyDescent="0.2">
      <c r="A30" s="10">
        <f t="shared" si="0"/>
        <v>25</v>
      </c>
      <c r="B30" s="173" t="str">
        <f t="shared" ca="1" si="6"/>
        <v>Miley Blanks</v>
      </c>
      <c r="C30" s="173"/>
      <c r="D30" s="173"/>
      <c r="E30" s="173"/>
      <c r="F30" s="173"/>
      <c r="G30" s="173"/>
      <c r="H30" s="177" t="str">
        <f t="shared" ca="1" si="7"/>
        <v>Bromley High School, Bromley, Kent</v>
      </c>
      <c r="I30" s="177"/>
      <c r="J30" s="177"/>
      <c r="K30" s="177"/>
      <c r="L30" s="177"/>
      <c r="M30" s="177"/>
      <c r="N30" s="177"/>
      <c r="O30" s="177"/>
      <c r="P30" s="13">
        <f t="shared" si="1"/>
        <v>9.0277777777777769E-3</v>
      </c>
      <c r="Q30" s="8">
        <f t="shared" si="8"/>
        <v>1</v>
      </c>
      <c r="R30" s="22">
        <v>25</v>
      </c>
      <c r="S30" s="14">
        <f ca="1">IF(LEFT(AG30,1)="G","",IF(LEFT(P30,1)="D","",IF(H30="","",COUNTIF($T$6:T30,T30))))</f>
        <v>4</v>
      </c>
      <c r="T30" s="14" t="str">
        <f t="shared" ca="1" si="2"/>
        <v>Bromley High School, Bromley, Kent</v>
      </c>
      <c r="U30" s="15" t="str">
        <f t="shared" ca="1" si="9"/>
        <v>Bromley High School, Bromley, Kent4</v>
      </c>
      <c r="V30" s="14">
        <f t="shared" si="3"/>
        <v>25</v>
      </c>
      <c r="W30" s="14" t="str">
        <f t="shared" ca="1" si="10"/>
        <v/>
      </c>
      <c r="X30" s="14" t="str">
        <f>IF(Home!J30=0,"",Home!J30)</f>
        <v/>
      </c>
      <c r="Y30" s="16" t="str">
        <f t="shared" ca="1" si="14"/>
        <v/>
      </c>
      <c r="Z30" s="16" t="str">
        <f t="shared" ca="1" si="14"/>
        <v/>
      </c>
      <c r="AA30" s="16" t="str">
        <f t="shared" ca="1" si="14"/>
        <v/>
      </c>
      <c r="AB30" s="16" t="str">
        <f t="shared" ca="1" si="14"/>
        <v/>
      </c>
      <c r="AC30" s="16" t="str">
        <f t="shared" ca="1" si="5"/>
        <v/>
      </c>
      <c r="AD30" s="14" t="str">
        <f t="shared" ca="1" si="11"/>
        <v/>
      </c>
      <c r="AE30" s="17" t="str">
        <f t="shared" ca="1" si="12"/>
        <v/>
      </c>
      <c r="AF30" s="18" t="str">
        <f t="shared" ca="1" si="13"/>
        <v/>
      </c>
      <c r="AG30" s="12">
        <v>16</v>
      </c>
      <c r="AH30" s="19">
        <v>13</v>
      </c>
    </row>
    <row r="31" spans="1:34" s="10" customFormat="1" ht="15" customHeight="1" x14ac:dyDescent="0.2">
      <c r="A31" s="10">
        <f t="shared" si="0"/>
        <v>26</v>
      </c>
      <c r="B31" s="173" t="str">
        <f t="shared" ca="1" si="6"/>
        <v xml:space="preserve">Freya Aspinall </v>
      </c>
      <c r="C31" s="173"/>
      <c r="D31" s="173"/>
      <c r="E31" s="173"/>
      <c r="F31" s="173"/>
      <c r="G31" s="173"/>
      <c r="H31" s="177" t="str">
        <f t="shared" ca="1" si="7"/>
        <v>Sevenoaks School, Sevenoaks, Kent</v>
      </c>
      <c r="I31" s="177"/>
      <c r="J31" s="177"/>
      <c r="K31" s="177"/>
      <c r="L31" s="177"/>
      <c r="M31" s="177"/>
      <c r="N31" s="177"/>
      <c r="O31" s="177"/>
      <c r="P31" s="13">
        <f t="shared" si="1"/>
        <v>9.1435185185185178E-3</v>
      </c>
      <c r="Q31" s="8">
        <f t="shared" si="8"/>
        <v>1</v>
      </c>
      <c r="R31" s="22">
        <v>26</v>
      </c>
      <c r="S31" s="14">
        <f ca="1">IF(LEFT(AG31,1)="G","",IF(LEFT(P31,1)="D","",IF(H31="","",COUNTIF($T$6:T31,T31))))</f>
        <v>5</v>
      </c>
      <c r="T31" s="14" t="str">
        <f t="shared" ca="1" si="2"/>
        <v>Sevenoaks School, Sevenoaks, Kent</v>
      </c>
      <c r="U31" s="15" t="str">
        <f t="shared" ca="1" si="9"/>
        <v>Sevenoaks School, Sevenoaks, Kent5</v>
      </c>
      <c r="V31" s="14">
        <f t="shared" si="3"/>
        <v>26</v>
      </c>
      <c r="W31" s="14" t="str">
        <f t="shared" ca="1" si="10"/>
        <v/>
      </c>
      <c r="X31" s="14" t="str">
        <f>IF(Home!J31=0,"",Home!J31)</f>
        <v/>
      </c>
      <c r="Y31" s="16" t="str">
        <f t="shared" ca="1" si="14"/>
        <v/>
      </c>
      <c r="Z31" s="16" t="str">
        <f t="shared" ca="1" si="14"/>
        <v/>
      </c>
      <c r="AA31" s="16" t="str">
        <f t="shared" ca="1" si="14"/>
        <v/>
      </c>
      <c r="AB31" s="16" t="str">
        <f t="shared" ca="1" si="14"/>
        <v/>
      </c>
      <c r="AC31" s="16" t="str">
        <f t="shared" ca="1" si="5"/>
        <v/>
      </c>
      <c r="AD31" s="14" t="str">
        <f t="shared" ca="1" si="11"/>
        <v/>
      </c>
      <c r="AE31" s="17" t="str">
        <f t="shared" ca="1" si="12"/>
        <v/>
      </c>
      <c r="AF31" s="18" t="str">
        <f t="shared" ca="1" si="13"/>
        <v/>
      </c>
      <c r="AG31" s="12">
        <v>149</v>
      </c>
      <c r="AH31" s="19">
        <v>13.1</v>
      </c>
    </row>
    <row r="32" spans="1:34" s="10" customFormat="1" ht="15" customHeight="1" x14ac:dyDescent="0.2">
      <c r="A32" s="10">
        <f t="shared" si="0"/>
        <v>27</v>
      </c>
      <c r="B32" s="173" t="str">
        <f t="shared" ca="1" si="6"/>
        <v>Freya Noonan</v>
      </c>
      <c r="C32" s="173"/>
      <c r="D32" s="173"/>
      <c r="E32" s="173"/>
      <c r="F32" s="173"/>
      <c r="G32" s="173"/>
      <c r="H32" s="177" t="str">
        <f t="shared" ca="1" si="7"/>
        <v>Bennett Memorial Diocesan School, Tunbridge Wells, Kent</v>
      </c>
      <c r="I32" s="177"/>
      <c r="J32" s="177"/>
      <c r="K32" s="177"/>
      <c r="L32" s="177"/>
      <c r="M32" s="177"/>
      <c r="N32" s="177"/>
      <c r="O32" s="177"/>
      <c r="P32" s="13">
        <f t="shared" si="1"/>
        <v>9.178240740740742E-3</v>
      </c>
      <c r="Q32" s="8">
        <f t="shared" si="8"/>
        <v>1</v>
      </c>
      <c r="R32" s="22">
        <v>27</v>
      </c>
      <c r="S32" s="14">
        <f ca="1">IF(LEFT(AG32,1)="G","",IF(LEFT(P32,1)="D","",IF(H32="","",COUNTIF($T$6:T32,T32))))</f>
        <v>1</v>
      </c>
      <c r="T32" s="14" t="str">
        <f t="shared" ca="1" si="2"/>
        <v>Bennett Memorial Diocesan School, Tunbridge Wells, Kent</v>
      </c>
      <c r="U32" s="15" t="str">
        <f t="shared" ca="1" si="9"/>
        <v>Bennett Memorial Diocesan School, Tunbridge Wells, Kent1</v>
      </c>
      <c r="V32" s="14">
        <f t="shared" si="3"/>
        <v>27</v>
      </c>
      <c r="W32" s="14" t="str">
        <f t="shared" ca="1" si="10"/>
        <v/>
      </c>
      <c r="X32" s="14" t="str">
        <f>IF(Home!J32=0,"",Home!J32)</f>
        <v/>
      </c>
      <c r="Y32" s="16" t="str">
        <f t="shared" ca="1" si="14"/>
        <v/>
      </c>
      <c r="Z32" s="16" t="str">
        <f t="shared" ca="1" si="14"/>
        <v/>
      </c>
      <c r="AA32" s="16" t="str">
        <f t="shared" ca="1" si="14"/>
        <v/>
      </c>
      <c r="AB32" s="16" t="str">
        <f t="shared" ca="1" si="14"/>
        <v/>
      </c>
      <c r="AC32" s="16" t="str">
        <f t="shared" ca="1" si="5"/>
        <v/>
      </c>
      <c r="AD32" s="14" t="str">
        <f t="shared" ca="1" si="11"/>
        <v/>
      </c>
      <c r="AE32" s="17" t="str">
        <f t="shared" ca="1" si="12"/>
        <v/>
      </c>
      <c r="AF32" s="18" t="str">
        <f t="shared" ca="1" si="13"/>
        <v/>
      </c>
      <c r="AG32" s="12">
        <v>3</v>
      </c>
      <c r="AH32" s="19">
        <v>13.13</v>
      </c>
    </row>
    <row r="33" spans="1:34" s="10" customFormat="1" ht="15" customHeight="1" x14ac:dyDescent="0.2">
      <c r="A33" s="10">
        <f t="shared" si="0"/>
        <v>28</v>
      </c>
      <c r="B33" s="173" t="str">
        <f t="shared" ca="1" si="6"/>
        <v>Sophie Carr</v>
      </c>
      <c r="C33" s="173"/>
      <c r="D33" s="173"/>
      <c r="E33" s="173"/>
      <c r="F33" s="173"/>
      <c r="G33" s="173"/>
      <c r="H33" s="177" t="str">
        <f t="shared" ca="1" si="7"/>
        <v>Walthamstow Hall, Sevenoaks, Kent</v>
      </c>
      <c r="I33" s="177"/>
      <c r="J33" s="177"/>
      <c r="K33" s="177"/>
      <c r="L33" s="177"/>
      <c r="M33" s="177"/>
      <c r="N33" s="177"/>
      <c r="O33" s="177"/>
      <c r="P33" s="13">
        <f t="shared" si="1"/>
        <v>9.2245370370370363E-3</v>
      </c>
      <c r="Q33" s="8">
        <f t="shared" si="8"/>
        <v>1</v>
      </c>
      <c r="R33" s="22">
        <v>28</v>
      </c>
      <c r="S33" s="14">
        <f ca="1">IF(LEFT(AG33,1)="G","",IF(LEFT(P33,1)="D","",IF(H33="","",COUNTIF($T$6:T33,T33))))</f>
        <v>2</v>
      </c>
      <c r="T33" s="14" t="str">
        <f t="shared" ca="1" si="2"/>
        <v>Walthamstow Hall, Sevenoaks, Kent</v>
      </c>
      <c r="U33" s="15" t="str">
        <f t="shared" ca="1" si="9"/>
        <v>Walthamstow Hall, Sevenoaks, Kent2</v>
      </c>
      <c r="V33" s="14">
        <f t="shared" si="3"/>
        <v>28</v>
      </c>
      <c r="W33" s="14" t="str">
        <f t="shared" ca="1" si="10"/>
        <v/>
      </c>
      <c r="X33" s="14" t="str">
        <f>IF(Home!J33=0,"",Home!J33)</f>
        <v/>
      </c>
      <c r="Y33" s="16" t="str">
        <f t="shared" ca="1" si="14"/>
        <v/>
      </c>
      <c r="Z33" s="16" t="str">
        <f t="shared" ca="1" si="14"/>
        <v/>
      </c>
      <c r="AA33" s="16" t="str">
        <f t="shared" ca="1" si="14"/>
        <v/>
      </c>
      <c r="AB33" s="16" t="str">
        <f t="shared" ca="1" si="14"/>
        <v/>
      </c>
      <c r="AC33" s="16" t="str">
        <f t="shared" ca="1" si="5"/>
        <v/>
      </c>
      <c r="AD33" s="14" t="str">
        <f t="shared" ca="1" si="11"/>
        <v/>
      </c>
      <c r="AE33" s="17" t="str">
        <f t="shared" ca="1" si="12"/>
        <v/>
      </c>
      <c r="AF33" s="18" t="str">
        <f t="shared" ca="1" si="13"/>
        <v/>
      </c>
      <c r="AG33" s="12">
        <v>217</v>
      </c>
      <c r="AH33" s="19">
        <v>13.17</v>
      </c>
    </row>
    <row r="34" spans="1:34" s="10" customFormat="1" ht="15" customHeight="1" x14ac:dyDescent="0.2">
      <c r="A34" s="10">
        <f t="shared" si="0"/>
        <v>29</v>
      </c>
      <c r="B34" s="173" t="str">
        <f t="shared" ca="1" si="6"/>
        <v>Bailey Berry</v>
      </c>
      <c r="C34" s="173"/>
      <c r="D34" s="173"/>
      <c r="E34" s="173"/>
      <c r="F34" s="173"/>
      <c r="G34" s="173"/>
      <c r="H34" s="177" t="str">
        <f t="shared" ca="1" si="7"/>
        <v>Chislehurst and Sidcup Grammar School, Sidcup, Kent</v>
      </c>
      <c r="I34" s="177"/>
      <c r="J34" s="177"/>
      <c r="K34" s="177"/>
      <c r="L34" s="177"/>
      <c r="M34" s="177"/>
      <c r="N34" s="177"/>
      <c r="O34" s="177"/>
      <c r="P34" s="13">
        <f t="shared" si="1"/>
        <v>9.3171296296296301E-3</v>
      </c>
      <c r="Q34" s="8">
        <f t="shared" si="8"/>
        <v>1</v>
      </c>
      <c r="R34" s="22">
        <v>29</v>
      </c>
      <c r="S34" s="14">
        <f ca="1">IF(LEFT(AG34,1)="G","",IF(LEFT(P34,1)="D","",IF(H34="","",COUNTIF($T$6:T34,T34))))</f>
        <v>4</v>
      </c>
      <c r="T34" s="14" t="str">
        <f t="shared" ca="1" si="2"/>
        <v>Chislehurst and Sidcup Grammar School, Sidcup, Kent</v>
      </c>
      <c r="U34" s="15" t="str">
        <f t="shared" ca="1" si="9"/>
        <v>Chislehurst and Sidcup Grammar School, Sidcup, Kent4</v>
      </c>
      <c r="V34" s="14">
        <f t="shared" si="3"/>
        <v>29</v>
      </c>
      <c r="W34" s="14" t="str">
        <f t="shared" ca="1" si="10"/>
        <v/>
      </c>
      <c r="X34" s="14" t="str">
        <f>IF(Home!J34=0,"",Home!J34)</f>
        <v/>
      </c>
      <c r="Y34" s="16" t="str">
        <f t="shared" ca="1" si="14"/>
        <v/>
      </c>
      <c r="Z34" s="16" t="str">
        <f t="shared" ca="1" si="14"/>
        <v/>
      </c>
      <c r="AA34" s="16" t="str">
        <f t="shared" ca="1" si="14"/>
        <v/>
      </c>
      <c r="AB34" s="16" t="str">
        <f t="shared" ca="1" si="14"/>
        <v/>
      </c>
      <c r="AC34" s="16" t="str">
        <f t="shared" ca="1" si="5"/>
        <v/>
      </c>
      <c r="AD34" s="14" t="str">
        <f t="shared" ca="1" si="11"/>
        <v/>
      </c>
      <c r="AE34" s="17" t="str">
        <f t="shared" ca="1" si="12"/>
        <v/>
      </c>
      <c r="AF34" s="18" t="str">
        <f t="shared" ca="1" si="13"/>
        <v/>
      </c>
      <c r="AG34" s="12">
        <v>39</v>
      </c>
      <c r="AH34" s="19">
        <v>13.25</v>
      </c>
    </row>
    <row r="35" spans="1:34" s="10" customFormat="1" ht="15" customHeight="1" x14ac:dyDescent="0.2">
      <c r="A35" s="10">
        <f t="shared" si="0"/>
        <v>30</v>
      </c>
      <c r="B35" s="173" t="str">
        <f t="shared" ca="1" si="6"/>
        <v>Charlotte Green</v>
      </c>
      <c r="C35" s="173"/>
      <c r="D35" s="173"/>
      <c r="E35" s="173"/>
      <c r="F35" s="173"/>
      <c r="G35" s="173"/>
      <c r="H35" s="177" t="str">
        <f t="shared" ca="1" si="7"/>
        <v>Bennett Memorial Diocesan School, Tunbridge Wells, Kent</v>
      </c>
      <c r="I35" s="177"/>
      <c r="J35" s="177"/>
      <c r="K35" s="177"/>
      <c r="L35" s="177"/>
      <c r="M35" s="177"/>
      <c r="N35" s="177"/>
      <c r="O35" s="177"/>
      <c r="P35" s="13">
        <f t="shared" si="1"/>
        <v>9.3402777777777772E-3</v>
      </c>
      <c r="Q35" s="8">
        <f t="shared" si="8"/>
        <v>1</v>
      </c>
      <c r="R35" s="22">
        <v>30</v>
      </c>
      <c r="S35" s="14">
        <f ca="1">IF(LEFT(AG35,1)="G","",IF(LEFT(P35,1)="D","",IF(H35="","",COUNTIF($T$6:T35,T35))))</f>
        <v>2</v>
      </c>
      <c r="T35" s="14" t="str">
        <f t="shared" ca="1" si="2"/>
        <v>Bennett Memorial Diocesan School, Tunbridge Wells, Kent</v>
      </c>
      <c r="U35" s="15" t="str">
        <f t="shared" ca="1" si="9"/>
        <v>Bennett Memorial Diocesan School, Tunbridge Wells, Kent2</v>
      </c>
      <c r="V35" s="14">
        <f t="shared" si="3"/>
        <v>30</v>
      </c>
      <c r="W35" s="14" t="str">
        <f t="shared" ca="1" si="10"/>
        <v/>
      </c>
      <c r="X35" s="14" t="str">
        <f>IF(Home!J35=0,"",Home!J35)</f>
        <v/>
      </c>
      <c r="Y35" s="16" t="str">
        <f t="shared" ca="1" si="14"/>
        <v/>
      </c>
      <c r="Z35" s="16" t="str">
        <f t="shared" ca="1" si="14"/>
        <v/>
      </c>
      <c r="AA35" s="16" t="str">
        <f t="shared" ca="1" si="14"/>
        <v/>
      </c>
      <c r="AB35" s="16" t="str">
        <f t="shared" ca="1" si="14"/>
        <v/>
      </c>
      <c r="AC35" s="16" t="str">
        <f t="shared" ca="1" si="5"/>
        <v/>
      </c>
      <c r="AD35" s="14" t="str">
        <f t="shared" ca="1" si="11"/>
        <v/>
      </c>
      <c r="AE35" s="17" t="str">
        <f t="shared" ca="1" si="12"/>
        <v/>
      </c>
      <c r="AF35" s="18" t="str">
        <f t="shared" ca="1" si="13"/>
        <v/>
      </c>
      <c r="AG35" s="12">
        <v>1</v>
      </c>
      <c r="AH35" s="19">
        <v>13.27</v>
      </c>
    </row>
    <row r="36" spans="1:34" s="10" customFormat="1" ht="15" customHeight="1" x14ac:dyDescent="0.2">
      <c r="A36" s="10">
        <f t="shared" si="0"/>
        <v>31</v>
      </c>
      <c r="B36" s="173" t="str">
        <f t="shared" ca="1" si="6"/>
        <v>Sophie Craig</v>
      </c>
      <c r="C36" s="173"/>
      <c r="D36" s="173"/>
      <c r="E36" s="173"/>
      <c r="F36" s="173"/>
      <c r="G36" s="173"/>
      <c r="H36" s="177" t="str">
        <f t="shared" ca="1" si="7"/>
        <v>Walthamstow Hall, Sevenoaks, Kent</v>
      </c>
      <c r="I36" s="177"/>
      <c r="J36" s="177"/>
      <c r="K36" s="177"/>
      <c r="L36" s="177"/>
      <c r="M36" s="177"/>
      <c r="N36" s="177"/>
      <c r="O36" s="177"/>
      <c r="P36" s="13">
        <f t="shared" si="1"/>
        <v>9.3634259259259243E-3</v>
      </c>
      <c r="Q36" s="8">
        <f t="shared" si="8"/>
        <v>1</v>
      </c>
      <c r="R36" s="22">
        <v>31</v>
      </c>
      <c r="S36" s="14">
        <f ca="1">IF(LEFT(AG36,1)="G","",IF(LEFT(P36,1)="D","",IF(H36="","",COUNTIF($T$6:T36,T36))))</f>
        <v>3</v>
      </c>
      <c r="T36" s="14" t="str">
        <f t="shared" ca="1" si="2"/>
        <v>Walthamstow Hall, Sevenoaks, Kent</v>
      </c>
      <c r="U36" s="15" t="str">
        <f t="shared" ca="1" si="9"/>
        <v>Walthamstow Hall, Sevenoaks, Kent3</v>
      </c>
      <c r="V36" s="14">
        <f t="shared" si="3"/>
        <v>31</v>
      </c>
      <c r="W36" s="14" t="str">
        <f t="shared" ca="1" si="10"/>
        <v/>
      </c>
      <c r="X36" s="14" t="str">
        <f>IF(Home!J36=0,"",Home!J36)</f>
        <v/>
      </c>
      <c r="Y36" s="16" t="str">
        <f t="shared" ca="1" si="14"/>
        <v/>
      </c>
      <c r="Z36" s="16" t="str">
        <f t="shared" ca="1" si="14"/>
        <v/>
      </c>
      <c r="AA36" s="16" t="str">
        <f t="shared" ca="1" si="14"/>
        <v/>
      </c>
      <c r="AB36" s="16" t="str">
        <f t="shared" ca="1" si="14"/>
        <v/>
      </c>
      <c r="AC36" s="16" t="str">
        <f t="shared" ca="1" si="5"/>
        <v/>
      </c>
      <c r="AD36" s="14" t="str">
        <f t="shared" ca="1" si="11"/>
        <v/>
      </c>
      <c r="AE36" s="17" t="str">
        <f t="shared" ca="1" si="12"/>
        <v/>
      </c>
      <c r="AF36" s="18" t="str">
        <f t="shared" ca="1" si="13"/>
        <v/>
      </c>
      <c r="AG36" s="12">
        <v>218</v>
      </c>
      <c r="AH36" s="19">
        <v>13.29</v>
      </c>
    </row>
    <row r="37" spans="1:34" s="10" customFormat="1" ht="15" customHeight="1" x14ac:dyDescent="0.2">
      <c r="A37" s="10">
        <f t="shared" si="0"/>
        <v>32</v>
      </c>
      <c r="B37" s="173" t="str">
        <f t="shared" ca="1" si="6"/>
        <v>Freya Gloag</v>
      </c>
      <c r="C37" s="173"/>
      <c r="D37" s="173"/>
      <c r="E37" s="173"/>
      <c r="F37" s="173"/>
      <c r="G37" s="173"/>
      <c r="H37" s="177" t="str">
        <f t="shared" ca="1" si="7"/>
        <v>Darrick Wood School, Orpington, Kent</v>
      </c>
      <c r="I37" s="177"/>
      <c r="J37" s="177"/>
      <c r="K37" s="177"/>
      <c r="L37" s="177"/>
      <c r="M37" s="177"/>
      <c r="N37" s="177"/>
      <c r="O37" s="177"/>
      <c r="P37" s="13">
        <f t="shared" si="1"/>
        <v>9.4097222222222221E-3</v>
      </c>
      <c r="Q37" s="8">
        <f t="shared" si="8"/>
        <v>1</v>
      </c>
      <c r="R37" s="22">
        <v>32</v>
      </c>
      <c r="S37" s="14">
        <f ca="1">IF(LEFT(AG37,1)="G","",IF(LEFT(P37,1)="D","",IF(H37="","",COUNTIF($T$6:T37,T37))))</f>
        <v>1</v>
      </c>
      <c r="T37" s="14" t="str">
        <f t="shared" ca="1" si="2"/>
        <v>Darrick Wood School, Orpington, Kent</v>
      </c>
      <c r="U37" s="15" t="str">
        <f t="shared" ca="1" si="9"/>
        <v>Darrick Wood School, Orpington, Kent1</v>
      </c>
      <c r="V37" s="14">
        <f t="shared" si="3"/>
        <v>32</v>
      </c>
      <c r="W37" s="14" t="str">
        <f t="shared" ca="1" si="10"/>
        <v/>
      </c>
      <c r="X37" s="14" t="str">
        <f>IF(Home!J37=0,"",Home!J37)</f>
        <v/>
      </c>
      <c r="Y37" s="16" t="str">
        <f t="shared" ca="1" si="14"/>
        <v/>
      </c>
      <c r="Z37" s="16" t="str">
        <f t="shared" ca="1" si="14"/>
        <v/>
      </c>
      <c r="AA37" s="16" t="str">
        <f t="shared" ca="1" si="14"/>
        <v/>
      </c>
      <c r="AB37" s="16" t="str">
        <f t="shared" ca="1" si="14"/>
        <v/>
      </c>
      <c r="AC37" s="16" t="str">
        <f t="shared" ca="1" si="5"/>
        <v/>
      </c>
      <c r="AD37" s="14" t="str">
        <f t="shared" ca="1" si="11"/>
        <v/>
      </c>
      <c r="AE37" s="17" t="str">
        <f t="shared" ca="1" si="12"/>
        <v/>
      </c>
      <c r="AF37" s="18" t="str">
        <f t="shared" ca="1" si="13"/>
        <v/>
      </c>
      <c r="AG37" s="12">
        <v>65</v>
      </c>
      <c r="AH37" s="19">
        <v>13.33</v>
      </c>
    </row>
    <row r="38" spans="1:34" s="10" customFormat="1" ht="15" customHeight="1" x14ac:dyDescent="0.2">
      <c r="A38" s="10">
        <f t="shared" si="0"/>
        <v>33</v>
      </c>
      <c r="B38" s="173" t="str">
        <f t="shared" ca="1" si="6"/>
        <v xml:space="preserve">Eve Taylor </v>
      </c>
      <c r="C38" s="173"/>
      <c r="D38" s="173"/>
      <c r="E38" s="173"/>
      <c r="F38" s="173"/>
      <c r="G38" s="173"/>
      <c r="H38" s="177" t="str">
        <f t="shared" ca="1" si="7"/>
        <v>Weald of Kent Grammar School, Tonbridge, Kent</v>
      </c>
      <c r="I38" s="177"/>
      <c r="J38" s="177"/>
      <c r="K38" s="177"/>
      <c r="L38" s="177"/>
      <c r="M38" s="177"/>
      <c r="N38" s="177"/>
      <c r="O38" s="177"/>
      <c r="P38" s="13">
        <f t="shared" si="1"/>
        <v>9.4212962962962957E-3</v>
      </c>
      <c r="Q38" s="8">
        <f t="shared" si="8"/>
        <v>1</v>
      </c>
      <c r="R38" s="22">
        <v>33</v>
      </c>
      <c r="S38" s="14">
        <f ca="1">IF(LEFT(AG38,1)="G","",IF(LEFT(P38,1)="D","",IF(H38="","",COUNTIF($T$6:T38,T38))))</f>
        <v>5</v>
      </c>
      <c r="T38" s="14" t="str">
        <f t="shared" ca="1" si="2"/>
        <v>Weald of Kent Grammar School, Tonbridge, Kent</v>
      </c>
      <c r="U38" s="15" t="str">
        <f t="shared" ca="1" si="9"/>
        <v>Weald of Kent Grammar School, Tonbridge, Kent5</v>
      </c>
      <c r="V38" s="14">
        <f t="shared" si="3"/>
        <v>33</v>
      </c>
      <c r="W38" s="14" t="str">
        <f t="shared" ca="1" si="10"/>
        <v/>
      </c>
      <c r="X38" s="14" t="str">
        <f>IF(Home!J38=0,"",Home!J38)</f>
        <v/>
      </c>
      <c r="Y38" s="16" t="str">
        <f t="shared" ca="1" si="14"/>
        <v/>
      </c>
      <c r="Z38" s="16" t="str">
        <f t="shared" ca="1" si="14"/>
        <v/>
      </c>
      <c r="AA38" s="16" t="str">
        <f t="shared" ca="1" si="14"/>
        <v/>
      </c>
      <c r="AB38" s="16" t="str">
        <f t="shared" ca="1" si="14"/>
        <v/>
      </c>
      <c r="AC38" s="16" t="str">
        <f t="shared" ca="1" si="5"/>
        <v/>
      </c>
      <c r="AD38" s="14" t="str">
        <f t="shared" ca="1" si="11"/>
        <v/>
      </c>
      <c r="AE38" s="17" t="str">
        <f t="shared" ca="1" si="12"/>
        <v/>
      </c>
      <c r="AF38" s="18" t="str">
        <f t="shared" ca="1" si="13"/>
        <v/>
      </c>
      <c r="AG38" s="12">
        <v>232</v>
      </c>
      <c r="AH38" s="19">
        <v>13.34</v>
      </c>
    </row>
    <row r="39" spans="1:34" s="10" customFormat="1" ht="15" customHeight="1" x14ac:dyDescent="0.2">
      <c r="A39" s="10">
        <f t="shared" si="0"/>
        <v>34</v>
      </c>
      <c r="B39" s="173" t="str">
        <f t="shared" ca="1" si="6"/>
        <v>Sophie Crabtree</v>
      </c>
      <c r="C39" s="173"/>
      <c r="D39" s="173"/>
      <c r="E39" s="173"/>
      <c r="F39" s="173"/>
      <c r="G39" s="173"/>
      <c r="H39" s="177" t="str">
        <f t="shared" ca="1" si="7"/>
        <v>Chislehurst and Sidcup Grammar School, Sidcup, Kent</v>
      </c>
      <c r="I39" s="177"/>
      <c r="J39" s="177"/>
      <c r="K39" s="177"/>
      <c r="L39" s="177"/>
      <c r="M39" s="177"/>
      <c r="N39" s="177"/>
      <c r="O39" s="177"/>
      <c r="P39" s="13">
        <f t="shared" si="1"/>
        <v>9.432870370370371E-3</v>
      </c>
      <c r="Q39" s="8">
        <f t="shared" si="8"/>
        <v>1</v>
      </c>
      <c r="R39" s="22">
        <v>34</v>
      </c>
      <c r="S39" s="14">
        <f ca="1">IF(LEFT(AG39,1)="G","",IF(LEFT(P39,1)="D","",IF(H39="","",COUNTIF($T$6:T39,T39))))</f>
        <v>5</v>
      </c>
      <c r="T39" s="14" t="str">
        <f t="shared" ca="1" si="2"/>
        <v>Chislehurst and Sidcup Grammar School, Sidcup, Kent</v>
      </c>
      <c r="U39" s="15" t="str">
        <f t="shared" ca="1" si="9"/>
        <v>Chislehurst and Sidcup Grammar School, Sidcup, Kent5</v>
      </c>
      <c r="V39" s="14">
        <f t="shared" si="3"/>
        <v>34</v>
      </c>
      <c r="W39" s="14" t="str">
        <f t="shared" ca="1" si="10"/>
        <v/>
      </c>
      <c r="X39" s="14" t="str">
        <f>IF(Home!J39=0,"",Home!J39)</f>
        <v/>
      </c>
      <c r="Y39" s="16" t="str">
        <f t="shared" ca="1" si="14"/>
        <v/>
      </c>
      <c r="Z39" s="16" t="str">
        <f t="shared" ca="1" si="14"/>
        <v/>
      </c>
      <c r="AA39" s="16" t="str">
        <f t="shared" ca="1" si="14"/>
        <v/>
      </c>
      <c r="AB39" s="16" t="str">
        <f t="shared" ca="1" si="14"/>
        <v/>
      </c>
      <c r="AC39" s="16" t="str">
        <f t="shared" ca="1" si="5"/>
        <v/>
      </c>
      <c r="AD39" s="14" t="str">
        <f t="shared" ca="1" si="11"/>
        <v/>
      </c>
      <c r="AE39" s="17" t="str">
        <f t="shared" ca="1" si="12"/>
        <v/>
      </c>
      <c r="AF39" s="18" t="str">
        <f t="shared" ca="1" si="13"/>
        <v/>
      </c>
      <c r="AG39" s="12">
        <v>37</v>
      </c>
      <c r="AH39" s="19">
        <v>13.35</v>
      </c>
    </row>
    <row r="40" spans="1:34" s="10" customFormat="1" ht="15" customHeight="1" x14ac:dyDescent="0.2">
      <c r="A40" s="10">
        <f t="shared" si="0"/>
        <v>35</v>
      </c>
      <c r="B40" s="173" t="str">
        <f t="shared" ca="1" si="6"/>
        <v>Sasha Newton</v>
      </c>
      <c r="C40" s="173"/>
      <c r="D40" s="173"/>
      <c r="E40" s="173"/>
      <c r="F40" s="173"/>
      <c r="G40" s="173"/>
      <c r="H40" s="177" t="str">
        <f t="shared" ca="1" si="7"/>
        <v>Darrick Wood School, Orpington, Kent</v>
      </c>
      <c r="I40" s="177"/>
      <c r="J40" s="177"/>
      <c r="K40" s="177"/>
      <c r="L40" s="177"/>
      <c r="M40" s="177"/>
      <c r="N40" s="177"/>
      <c r="O40" s="177"/>
      <c r="P40" s="13">
        <f t="shared" si="1"/>
        <v>9.4444444444444445E-3</v>
      </c>
      <c r="Q40" s="8">
        <f t="shared" si="8"/>
        <v>1</v>
      </c>
      <c r="R40" s="22">
        <v>35</v>
      </c>
      <c r="S40" s="14">
        <f ca="1">IF(LEFT(AG40,1)="G","",IF(LEFT(P40,1)="D","",IF(H40="","",COUNTIF($T$6:T40,T40))))</f>
        <v>2</v>
      </c>
      <c r="T40" s="14" t="str">
        <f t="shared" ca="1" si="2"/>
        <v>Darrick Wood School, Orpington, Kent</v>
      </c>
      <c r="U40" s="15" t="str">
        <f t="shared" ca="1" si="9"/>
        <v>Darrick Wood School, Orpington, Kent2</v>
      </c>
      <c r="V40" s="14">
        <f t="shared" si="3"/>
        <v>35</v>
      </c>
      <c r="W40" s="14" t="str">
        <f t="shared" ca="1" si="10"/>
        <v/>
      </c>
      <c r="X40" s="14" t="str">
        <f>IF(Home!J40=0,"",Home!J40)</f>
        <v/>
      </c>
      <c r="Y40" s="16" t="str">
        <f t="shared" ca="1" si="14"/>
        <v/>
      </c>
      <c r="Z40" s="16" t="str">
        <f t="shared" ca="1" si="14"/>
        <v/>
      </c>
      <c r="AA40" s="16" t="str">
        <f t="shared" ca="1" si="14"/>
        <v/>
      </c>
      <c r="AB40" s="16" t="str">
        <f t="shared" ca="1" si="14"/>
        <v/>
      </c>
      <c r="AC40" s="16" t="str">
        <f t="shared" ca="1" si="5"/>
        <v/>
      </c>
      <c r="AD40" s="14" t="str">
        <f t="shared" ca="1" si="11"/>
        <v/>
      </c>
      <c r="AE40" s="17" t="str">
        <f t="shared" ca="1" si="12"/>
        <v/>
      </c>
      <c r="AF40" s="18" t="str">
        <f t="shared" ca="1" si="13"/>
        <v/>
      </c>
      <c r="AG40" s="12">
        <v>62</v>
      </c>
      <c r="AH40" s="19">
        <v>13.36</v>
      </c>
    </row>
    <row r="41" spans="1:34" s="10" customFormat="1" ht="15" customHeight="1" x14ac:dyDescent="0.2">
      <c r="A41" s="10">
        <f t="shared" si="0"/>
        <v>36</v>
      </c>
      <c r="B41" s="173" t="str">
        <f t="shared" ca="1" si="6"/>
        <v>Lauryn Etienne</v>
      </c>
      <c r="C41" s="173"/>
      <c r="D41" s="173"/>
      <c r="E41" s="173"/>
      <c r="F41" s="173"/>
      <c r="G41" s="173"/>
      <c r="H41" s="177" t="str">
        <f t="shared" ca="1" si="7"/>
        <v>Darrick Wood School, Orpington, Kent</v>
      </c>
      <c r="I41" s="177"/>
      <c r="J41" s="177"/>
      <c r="K41" s="177"/>
      <c r="L41" s="177"/>
      <c r="M41" s="177"/>
      <c r="N41" s="177"/>
      <c r="O41" s="177"/>
      <c r="P41" s="13">
        <f t="shared" si="1"/>
        <v>9.4907407407407406E-3</v>
      </c>
      <c r="Q41" s="8">
        <f t="shared" si="8"/>
        <v>1</v>
      </c>
      <c r="R41" s="22">
        <v>36</v>
      </c>
      <c r="S41" s="14">
        <f ca="1">IF(LEFT(AG41,1)="G","",IF(LEFT(P41,1)="D","",IF(H41="","",COUNTIF($T$6:T41,T41))))</f>
        <v>3</v>
      </c>
      <c r="T41" s="14" t="str">
        <f t="shared" ca="1" si="2"/>
        <v>Darrick Wood School, Orpington, Kent</v>
      </c>
      <c r="U41" s="15" t="str">
        <f t="shared" ca="1" si="9"/>
        <v>Darrick Wood School, Orpington, Kent3</v>
      </c>
      <c r="V41" s="14">
        <f t="shared" si="3"/>
        <v>36</v>
      </c>
      <c r="W41" s="14" t="str">
        <f t="shared" ca="1" si="10"/>
        <v/>
      </c>
      <c r="X41" s="14" t="str">
        <f>IF(Home!J41=0,"",Home!J41)</f>
        <v/>
      </c>
      <c r="Y41" s="16" t="str">
        <f t="shared" ca="1" si="14"/>
        <v/>
      </c>
      <c r="Z41" s="16" t="str">
        <f t="shared" ca="1" si="14"/>
        <v/>
      </c>
      <c r="AA41" s="16" t="str">
        <f t="shared" ca="1" si="14"/>
        <v/>
      </c>
      <c r="AB41" s="16" t="str">
        <f t="shared" ca="1" si="14"/>
        <v/>
      </c>
      <c r="AC41" s="16" t="str">
        <f t="shared" ca="1" si="5"/>
        <v/>
      </c>
      <c r="AD41" s="14" t="str">
        <f t="shared" ca="1" si="11"/>
        <v/>
      </c>
      <c r="AE41" s="17" t="str">
        <f t="shared" ca="1" si="12"/>
        <v/>
      </c>
      <c r="AF41" s="18" t="str">
        <f t="shared" ca="1" si="13"/>
        <v/>
      </c>
      <c r="AG41" s="12">
        <v>66</v>
      </c>
      <c r="AH41" s="19">
        <v>13.4</v>
      </c>
    </row>
    <row r="42" spans="1:34" s="10" customFormat="1" ht="15" customHeight="1" x14ac:dyDescent="0.2">
      <c r="A42" s="10">
        <f t="shared" si="0"/>
        <v>37</v>
      </c>
      <c r="B42" s="173" t="str">
        <f t="shared" ca="1" si="6"/>
        <v>Izzy Gibbins</v>
      </c>
      <c r="C42" s="173"/>
      <c r="D42" s="173"/>
      <c r="E42" s="173"/>
      <c r="F42" s="173"/>
      <c r="G42" s="173"/>
      <c r="H42" s="177" t="str">
        <f t="shared" ca="1" si="7"/>
        <v>Cranbrook School, Cranbrook, Kent</v>
      </c>
      <c r="I42" s="177"/>
      <c r="J42" s="177"/>
      <c r="K42" s="177"/>
      <c r="L42" s="177"/>
      <c r="M42" s="177"/>
      <c r="N42" s="177"/>
      <c r="O42" s="177"/>
      <c r="P42" s="13">
        <f t="shared" si="1"/>
        <v>9.525462962962963E-3</v>
      </c>
      <c r="Q42" s="8">
        <f t="shared" si="8"/>
        <v>1</v>
      </c>
      <c r="R42" s="22">
        <v>37</v>
      </c>
      <c r="S42" s="14">
        <f ca="1">IF(LEFT(AG42,1)="G","",IF(LEFT(P42,1)="D","",IF(H42="","",COUNTIF($T$6:T42,T42))))</f>
        <v>1</v>
      </c>
      <c r="T42" s="14" t="str">
        <f t="shared" ca="1" si="2"/>
        <v>Cranbrook School, Cranbrook, Kent</v>
      </c>
      <c r="U42" s="15" t="str">
        <f t="shared" ca="1" si="9"/>
        <v>Cranbrook School, Cranbrook, Kent1</v>
      </c>
      <c r="V42" s="14">
        <f t="shared" si="3"/>
        <v>37</v>
      </c>
      <c r="W42" s="14" t="str">
        <f t="shared" ca="1" si="10"/>
        <v/>
      </c>
      <c r="X42" s="14" t="str">
        <f>IF(Home!J42=0,"",Home!J42)</f>
        <v/>
      </c>
      <c r="Y42" s="16" t="str">
        <f t="shared" ca="1" si="14"/>
        <v/>
      </c>
      <c r="Z42" s="16" t="str">
        <f t="shared" ca="1" si="14"/>
        <v/>
      </c>
      <c r="AA42" s="16" t="str">
        <f t="shared" ca="1" si="14"/>
        <v/>
      </c>
      <c r="AB42" s="16" t="str">
        <f t="shared" ca="1" si="14"/>
        <v/>
      </c>
      <c r="AC42" s="16" t="str">
        <f t="shared" ca="1" si="5"/>
        <v/>
      </c>
      <c r="AD42" s="14" t="str">
        <f t="shared" ca="1" si="11"/>
        <v/>
      </c>
      <c r="AE42" s="17" t="str">
        <f t="shared" ca="1" si="12"/>
        <v/>
      </c>
      <c r="AF42" s="18" t="str">
        <f t="shared" ca="1" si="13"/>
        <v/>
      </c>
      <c r="AG42" s="12">
        <v>51</v>
      </c>
      <c r="AH42" s="19">
        <v>13.43</v>
      </c>
    </row>
    <row r="43" spans="1:34" s="10" customFormat="1" ht="15" customHeight="1" x14ac:dyDescent="0.2">
      <c r="A43" s="10">
        <f t="shared" si="0"/>
        <v>38</v>
      </c>
      <c r="B43" s="173" t="str">
        <f t="shared" ca="1" si="6"/>
        <v>Ella Thomas</v>
      </c>
      <c r="C43" s="173"/>
      <c r="D43" s="173"/>
      <c r="E43" s="173"/>
      <c r="F43" s="173"/>
      <c r="G43" s="173"/>
      <c r="H43" s="177" t="str">
        <f t="shared" ca="1" si="7"/>
        <v>Tonbridge Grammar School, Tonbridge, Kent</v>
      </c>
      <c r="I43" s="177"/>
      <c r="J43" s="177"/>
      <c r="K43" s="177"/>
      <c r="L43" s="177"/>
      <c r="M43" s="177"/>
      <c r="N43" s="177"/>
      <c r="O43" s="177"/>
      <c r="P43" s="13">
        <f t="shared" si="1"/>
        <v>9.525462962962963E-3</v>
      </c>
      <c r="Q43" s="8">
        <f t="shared" si="8"/>
        <v>1</v>
      </c>
      <c r="R43" s="22">
        <v>38</v>
      </c>
      <c r="S43" s="14">
        <f ca="1">IF(LEFT(AG43,1)="G","",IF(LEFT(P43,1)="D","",IF(H43="","",COUNTIF($T$6:T43,T43))))</f>
        <v>6</v>
      </c>
      <c r="T43" s="14" t="str">
        <f t="shared" ca="1" si="2"/>
        <v>Tonbridge Grammar School, Tonbridge, Kent</v>
      </c>
      <c r="U43" s="15" t="str">
        <f t="shared" ca="1" si="9"/>
        <v>Tonbridge Grammar School, Tonbridge, Kent6</v>
      </c>
      <c r="V43" s="14">
        <f t="shared" si="3"/>
        <v>38</v>
      </c>
      <c r="W43" s="14" t="str">
        <f t="shared" ca="1" si="10"/>
        <v/>
      </c>
      <c r="X43" s="14" t="str">
        <f>IF(Home!J43=0,"",Home!J43)</f>
        <v/>
      </c>
      <c r="Y43" s="16" t="str">
        <f t="shared" ca="1" si="14"/>
        <v/>
      </c>
      <c r="Z43" s="16" t="str">
        <f t="shared" ca="1" si="14"/>
        <v/>
      </c>
      <c r="AA43" s="16" t="str">
        <f t="shared" ca="1" si="14"/>
        <v/>
      </c>
      <c r="AB43" s="16" t="str">
        <f t="shared" ca="1" si="14"/>
        <v/>
      </c>
      <c r="AC43" s="16" t="str">
        <f t="shared" ca="1" si="5"/>
        <v/>
      </c>
      <c r="AD43" s="14" t="str">
        <f t="shared" ca="1" si="11"/>
        <v/>
      </c>
      <c r="AE43" s="17" t="str">
        <f t="shared" ca="1" si="12"/>
        <v/>
      </c>
      <c r="AF43" s="18" t="str">
        <f t="shared" ca="1" si="13"/>
        <v/>
      </c>
      <c r="AG43" s="12">
        <v>194</v>
      </c>
      <c r="AH43" s="19">
        <v>13.43</v>
      </c>
    </row>
    <row r="44" spans="1:34" s="10" customFormat="1" ht="15" customHeight="1" x14ac:dyDescent="0.2">
      <c r="A44" s="10">
        <f t="shared" si="0"/>
        <v>39</v>
      </c>
      <c r="B44" s="173" t="str">
        <f t="shared" ca="1" si="6"/>
        <v>Sasha Moran</v>
      </c>
      <c r="C44" s="173"/>
      <c r="D44" s="173"/>
      <c r="E44" s="173"/>
      <c r="F44" s="173"/>
      <c r="G44" s="173"/>
      <c r="H44" s="177" t="str">
        <f t="shared" ca="1" si="7"/>
        <v>Kent College Pembury, Pembury, Kent</v>
      </c>
      <c r="I44" s="177"/>
      <c r="J44" s="177"/>
      <c r="K44" s="177"/>
      <c r="L44" s="177"/>
      <c r="M44" s="177"/>
      <c r="N44" s="177"/>
      <c r="O44" s="177"/>
      <c r="P44" s="13">
        <f t="shared" si="1"/>
        <v>9.5601851851851872E-3</v>
      </c>
      <c r="Q44" s="8">
        <f t="shared" si="8"/>
        <v>1</v>
      </c>
      <c r="R44" s="22">
        <v>39</v>
      </c>
      <c r="S44" s="14">
        <f ca="1">IF(LEFT(AG44,1)="G","",IF(LEFT(P44,1)="D","",IF(H44="","",COUNTIF($T$6:T44,T44))))</f>
        <v>2</v>
      </c>
      <c r="T44" s="14" t="str">
        <f t="shared" ca="1" si="2"/>
        <v>Kent College Pembury, Pembury, Kent</v>
      </c>
      <c r="U44" s="15" t="str">
        <f t="shared" ca="1" si="9"/>
        <v>Kent College Pembury, Pembury, Kent2</v>
      </c>
      <c r="V44" s="14">
        <f t="shared" si="3"/>
        <v>39</v>
      </c>
      <c r="W44" s="14" t="str">
        <f t="shared" ca="1" si="10"/>
        <v/>
      </c>
      <c r="X44" s="14" t="str">
        <f>IF(Home!J44=0,"",Home!J44)</f>
        <v/>
      </c>
      <c r="Y44" s="16" t="str">
        <f t="shared" ca="1" si="14"/>
        <v/>
      </c>
      <c r="Z44" s="16" t="str">
        <f t="shared" ca="1" si="14"/>
        <v/>
      </c>
      <c r="AA44" s="16" t="str">
        <f t="shared" ca="1" si="14"/>
        <v/>
      </c>
      <c r="AB44" s="16" t="str">
        <f t="shared" ca="1" si="14"/>
        <v/>
      </c>
      <c r="AC44" s="16" t="str">
        <f t="shared" ca="1" si="5"/>
        <v/>
      </c>
      <c r="AD44" s="14" t="str">
        <f t="shared" ca="1" si="11"/>
        <v/>
      </c>
      <c r="AE44" s="17" t="str">
        <f t="shared" ca="1" si="12"/>
        <v/>
      </c>
      <c r="AF44" s="18" t="str">
        <f t="shared" ca="1" si="13"/>
        <v/>
      </c>
      <c r="AG44" s="12">
        <v>111</v>
      </c>
      <c r="AH44" s="19">
        <v>13.46</v>
      </c>
    </row>
    <row r="45" spans="1:34" s="10" customFormat="1" ht="15" customHeight="1" x14ac:dyDescent="0.2">
      <c r="A45" s="10">
        <f t="shared" si="0"/>
        <v>40</v>
      </c>
      <c r="B45" s="173" t="str">
        <f t="shared" ca="1" si="6"/>
        <v/>
      </c>
      <c r="C45" s="173"/>
      <c r="D45" s="173"/>
      <c r="E45" s="173"/>
      <c r="F45" s="173"/>
      <c r="G45" s="173"/>
      <c r="H45" s="177" t="str">
        <f t="shared" ca="1" si="7"/>
        <v/>
      </c>
      <c r="I45" s="177"/>
      <c r="J45" s="177"/>
      <c r="K45" s="177"/>
      <c r="L45" s="177"/>
      <c r="M45" s="177"/>
      <c r="N45" s="177"/>
      <c r="O45" s="177"/>
      <c r="P45" s="13">
        <f t="shared" si="1"/>
        <v>9.6296296296296303E-3</v>
      </c>
      <c r="Q45" s="8" t="str">
        <f t="shared" si="8"/>
        <v/>
      </c>
      <c r="R45" s="22">
        <v>40</v>
      </c>
      <c r="S45" s="14" t="str">
        <f ca="1">IF(LEFT(AG45,1)="G","",IF(LEFT(P45,1)="D","",IF(H45="","",COUNTIF($T$6:T45,T45))))</f>
        <v/>
      </c>
      <c r="T45" s="14" t="str">
        <f t="shared" ca="1" si="2"/>
        <v/>
      </c>
      <c r="U45" s="15" t="str">
        <f t="shared" ca="1" si="9"/>
        <v/>
      </c>
      <c r="V45" s="14">
        <f t="shared" si="3"/>
        <v>40</v>
      </c>
      <c r="W45" s="14" t="str">
        <f t="shared" ca="1" si="10"/>
        <v/>
      </c>
      <c r="X45" s="14" t="str">
        <f>IF(Home!J45=0,"",Home!J45)</f>
        <v/>
      </c>
      <c r="Y45" s="16" t="str">
        <f t="shared" ca="1" si="14"/>
        <v/>
      </c>
      <c r="Z45" s="16" t="str">
        <f t="shared" ca="1" si="14"/>
        <v/>
      </c>
      <c r="AA45" s="16" t="str">
        <f t="shared" ca="1" si="14"/>
        <v/>
      </c>
      <c r="AB45" s="16" t="str">
        <f t="shared" ca="1" si="14"/>
        <v/>
      </c>
      <c r="AC45" s="16" t="str">
        <f t="shared" ca="1" si="5"/>
        <v/>
      </c>
      <c r="AD45" s="14" t="str">
        <f t="shared" ca="1" si="11"/>
        <v/>
      </c>
      <c r="AE45" s="17" t="str">
        <f t="shared" ca="1" si="12"/>
        <v/>
      </c>
      <c r="AF45" s="18" t="str">
        <f t="shared" ca="1" si="13"/>
        <v/>
      </c>
      <c r="AG45" s="12"/>
      <c r="AH45" s="19">
        <v>13.52</v>
      </c>
    </row>
    <row r="46" spans="1:34" s="10" customFormat="1" ht="15" customHeight="1" x14ac:dyDescent="0.2">
      <c r="A46" s="10">
        <f t="shared" si="0"/>
        <v>41</v>
      </c>
      <c r="B46" s="173" t="str">
        <f t="shared" ca="1" si="6"/>
        <v xml:space="preserve">Eve Morgan </v>
      </c>
      <c r="C46" s="173"/>
      <c r="D46" s="173"/>
      <c r="E46" s="173"/>
      <c r="F46" s="173"/>
      <c r="G46" s="173"/>
      <c r="H46" s="177" t="str">
        <f t="shared" ca="1" si="7"/>
        <v>Cranbrook School, Cranbrook, Kent</v>
      </c>
      <c r="I46" s="177"/>
      <c r="J46" s="177"/>
      <c r="K46" s="177"/>
      <c r="L46" s="177"/>
      <c r="M46" s="177"/>
      <c r="N46" s="177"/>
      <c r="O46" s="177"/>
      <c r="P46" s="13">
        <f t="shared" si="1"/>
        <v>9.6643518518518528E-3</v>
      </c>
      <c r="Q46" s="8">
        <f t="shared" si="8"/>
        <v>1</v>
      </c>
      <c r="R46" s="22">
        <v>41</v>
      </c>
      <c r="S46" s="14">
        <f ca="1">IF(LEFT(AG46,1)="G","",IF(LEFT(P46,1)="D","",IF(H46="","",COUNTIF($T$6:T46,T46))))</f>
        <v>2</v>
      </c>
      <c r="T46" s="14" t="str">
        <f t="shared" ca="1" si="2"/>
        <v>Cranbrook School, Cranbrook, Kent</v>
      </c>
      <c r="U46" s="15" t="str">
        <f t="shared" ca="1" si="9"/>
        <v>Cranbrook School, Cranbrook, Kent2</v>
      </c>
      <c r="V46" s="14">
        <f t="shared" si="3"/>
        <v>41</v>
      </c>
      <c r="W46" s="14" t="str">
        <f t="shared" ca="1" si="10"/>
        <v/>
      </c>
      <c r="X46" s="14" t="str">
        <f>IF(Home!J46=0,"",Home!J46)</f>
        <v>Total Entries by age group</v>
      </c>
      <c r="Y46" s="16" t="str">
        <f t="shared" ref="Y46:AB65" ca="1" si="15">IFERROR(VLOOKUP(CONCATENATE($X46,Y$5),$U$6:$V$255,2,0),"")</f>
        <v/>
      </c>
      <c r="Z46" s="16" t="str">
        <f t="shared" ca="1" si="15"/>
        <v/>
      </c>
      <c r="AA46" s="16" t="str">
        <f t="shared" ca="1" si="15"/>
        <v/>
      </c>
      <c r="AB46" s="16" t="str">
        <f t="shared" ca="1" si="15"/>
        <v/>
      </c>
      <c r="AC46" s="16" t="str">
        <f t="shared" ca="1" si="5"/>
        <v/>
      </c>
      <c r="AD46" s="14" t="str">
        <f t="shared" ca="1" si="11"/>
        <v/>
      </c>
      <c r="AE46" s="17" t="str">
        <f t="shared" ca="1" si="12"/>
        <v/>
      </c>
      <c r="AF46" s="18" t="str">
        <f t="shared" ca="1" si="13"/>
        <v/>
      </c>
      <c r="AG46" s="12">
        <v>49</v>
      </c>
      <c r="AH46" s="19">
        <v>13.55</v>
      </c>
    </row>
    <row r="47" spans="1:34" s="10" customFormat="1" ht="15" customHeight="1" x14ac:dyDescent="0.2">
      <c r="A47" s="10">
        <f t="shared" si="0"/>
        <v>42</v>
      </c>
      <c r="B47" s="173" t="str">
        <f t="shared" ca="1" si="6"/>
        <v>Andrea Ross</v>
      </c>
      <c r="C47" s="173"/>
      <c r="D47" s="173"/>
      <c r="E47" s="173"/>
      <c r="F47" s="173"/>
      <c r="G47" s="173"/>
      <c r="H47" s="177" t="str">
        <f t="shared" ca="1" si="7"/>
        <v>Cranbrook School, Cranbrook, Kent</v>
      </c>
      <c r="I47" s="177"/>
      <c r="J47" s="177"/>
      <c r="K47" s="177"/>
      <c r="L47" s="177"/>
      <c r="M47" s="177"/>
      <c r="N47" s="177"/>
      <c r="O47" s="177"/>
      <c r="P47" s="13">
        <f t="shared" si="1"/>
        <v>9.7222222222222224E-3</v>
      </c>
      <c r="Q47" s="8">
        <f t="shared" si="8"/>
        <v>1</v>
      </c>
      <c r="R47" s="22">
        <v>42</v>
      </c>
      <c r="S47" s="14">
        <f ca="1">IF(LEFT(AG47,1)="G","",IF(LEFT(P47,1)="D","",IF(H47="","",COUNTIF($T$6:T47,T47))))</f>
        <v>3</v>
      </c>
      <c r="T47" s="14" t="str">
        <f t="shared" ca="1" si="2"/>
        <v>Cranbrook School, Cranbrook, Kent</v>
      </c>
      <c r="U47" s="15" t="str">
        <f t="shared" ca="1" si="9"/>
        <v>Cranbrook School, Cranbrook, Kent3</v>
      </c>
      <c r="V47" s="14">
        <f t="shared" si="3"/>
        <v>42</v>
      </c>
      <c r="W47" s="14" t="str">
        <f t="shared" ca="1" si="10"/>
        <v/>
      </c>
      <c r="X47" s="14" t="str">
        <f>IF(Home!J47=0,"",Home!J47)</f>
        <v/>
      </c>
      <c r="Y47" s="16" t="str">
        <f t="shared" ca="1" si="15"/>
        <v/>
      </c>
      <c r="Z47" s="16" t="str">
        <f t="shared" ca="1" si="15"/>
        <v/>
      </c>
      <c r="AA47" s="16" t="str">
        <f t="shared" ca="1" si="15"/>
        <v/>
      </c>
      <c r="AB47" s="16" t="str">
        <f t="shared" ca="1" si="15"/>
        <v/>
      </c>
      <c r="AC47" s="16" t="str">
        <f t="shared" ca="1" si="5"/>
        <v/>
      </c>
      <c r="AD47" s="14" t="str">
        <f t="shared" ca="1" si="11"/>
        <v/>
      </c>
      <c r="AE47" s="17" t="str">
        <f t="shared" ca="1" si="12"/>
        <v/>
      </c>
      <c r="AF47" s="18" t="str">
        <f t="shared" ca="1" si="13"/>
        <v/>
      </c>
      <c r="AG47" s="12">
        <v>53</v>
      </c>
      <c r="AH47" s="19">
        <v>14</v>
      </c>
    </row>
    <row r="48" spans="1:34" s="10" customFormat="1" ht="15" customHeight="1" x14ac:dyDescent="0.2">
      <c r="A48" s="10">
        <f t="shared" si="0"/>
        <v>43</v>
      </c>
      <c r="B48" s="173" t="str">
        <f t="shared" ca="1" si="6"/>
        <v xml:space="preserve">Anamaria Pacey </v>
      </c>
      <c r="C48" s="173"/>
      <c r="D48" s="173"/>
      <c r="E48" s="173"/>
      <c r="F48" s="173"/>
      <c r="G48" s="173"/>
      <c r="H48" s="177" t="str">
        <f t="shared" ca="1" si="7"/>
        <v>Darrick Wood School, Orpington, Kent</v>
      </c>
      <c r="I48" s="177"/>
      <c r="J48" s="177"/>
      <c r="K48" s="177"/>
      <c r="L48" s="177"/>
      <c r="M48" s="177"/>
      <c r="N48" s="177"/>
      <c r="O48" s="177"/>
      <c r="P48" s="13">
        <f t="shared" si="1"/>
        <v>9.7453703703703695E-3</v>
      </c>
      <c r="Q48" s="8">
        <f t="shared" si="8"/>
        <v>1</v>
      </c>
      <c r="R48" s="22">
        <v>43</v>
      </c>
      <c r="S48" s="14">
        <f ca="1">IF(LEFT(AG48,1)="G","",IF(LEFT(P48,1)="D","",IF(H48="","",COUNTIF($T$6:T48,T48))))</f>
        <v>4</v>
      </c>
      <c r="T48" s="14" t="str">
        <f t="shared" ca="1" si="2"/>
        <v>Darrick Wood School, Orpington, Kent</v>
      </c>
      <c r="U48" s="15" t="str">
        <f t="shared" ca="1" si="9"/>
        <v>Darrick Wood School, Orpington, Kent4</v>
      </c>
      <c r="V48" s="14">
        <f t="shared" si="3"/>
        <v>43</v>
      </c>
      <c r="W48" s="14" t="str">
        <f t="shared" ca="1" si="10"/>
        <v/>
      </c>
      <c r="X48" s="14" t="str">
        <f>IF(Home!J48=0,"",Home!J48)</f>
        <v/>
      </c>
      <c r="Y48" s="16" t="str">
        <f t="shared" ca="1" si="15"/>
        <v/>
      </c>
      <c r="Z48" s="16" t="str">
        <f t="shared" ca="1" si="15"/>
        <v/>
      </c>
      <c r="AA48" s="16" t="str">
        <f t="shared" ca="1" si="15"/>
        <v/>
      </c>
      <c r="AB48" s="16" t="str">
        <f t="shared" ca="1" si="15"/>
        <v/>
      </c>
      <c r="AC48" s="16" t="str">
        <f t="shared" ca="1" si="5"/>
        <v/>
      </c>
      <c r="AD48" s="14" t="str">
        <f t="shared" ca="1" si="11"/>
        <v/>
      </c>
      <c r="AE48" s="17" t="str">
        <f t="shared" ca="1" si="12"/>
        <v/>
      </c>
      <c r="AF48" s="18" t="str">
        <f t="shared" ca="1" si="13"/>
        <v/>
      </c>
      <c r="AG48" s="12">
        <v>64</v>
      </c>
      <c r="AH48" s="19">
        <v>14.02</v>
      </c>
    </row>
    <row r="49" spans="1:34" s="10" customFormat="1" ht="15" customHeight="1" x14ac:dyDescent="0.2">
      <c r="A49" s="10">
        <f t="shared" si="0"/>
        <v>44</v>
      </c>
      <c r="B49" s="173" t="str">
        <f t="shared" ca="1" si="6"/>
        <v>Abigail Rowe</v>
      </c>
      <c r="C49" s="173"/>
      <c r="D49" s="173"/>
      <c r="E49" s="173"/>
      <c r="F49" s="173"/>
      <c r="G49" s="173"/>
      <c r="H49" s="177" t="str">
        <f t="shared" ca="1" si="7"/>
        <v>Darrick Wood School, Orpington, Kent</v>
      </c>
      <c r="I49" s="177"/>
      <c r="J49" s="177"/>
      <c r="K49" s="177"/>
      <c r="L49" s="177"/>
      <c r="M49" s="177"/>
      <c r="N49" s="177"/>
      <c r="O49" s="177"/>
      <c r="P49" s="13">
        <f t="shared" si="1"/>
        <v>9.7453703703703695E-3</v>
      </c>
      <c r="Q49" s="8">
        <f t="shared" si="8"/>
        <v>1</v>
      </c>
      <c r="R49" s="22">
        <v>44</v>
      </c>
      <c r="S49" s="14">
        <f ca="1">IF(LEFT(AG49,1)="G","",IF(LEFT(P49,1)="D","",IF(H49="","",COUNTIF($T$6:T49,T49))))</f>
        <v>5</v>
      </c>
      <c r="T49" s="14" t="str">
        <f t="shared" ca="1" si="2"/>
        <v>Darrick Wood School, Orpington, Kent</v>
      </c>
      <c r="U49" s="15" t="str">
        <f t="shared" ca="1" si="9"/>
        <v>Darrick Wood School, Orpington, Kent5</v>
      </c>
      <c r="V49" s="14">
        <f t="shared" si="3"/>
        <v>44</v>
      </c>
      <c r="W49" s="14" t="str">
        <f t="shared" ca="1" si="10"/>
        <v/>
      </c>
      <c r="X49" s="14" t="str">
        <f>IF(Home!J49=0,"",Home!J49)</f>
        <v/>
      </c>
      <c r="Y49" s="16" t="str">
        <f t="shared" ca="1" si="15"/>
        <v/>
      </c>
      <c r="Z49" s="16" t="str">
        <f t="shared" ca="1" si="15"/>
        <v/>
      </c>
      <c r="AA49" s="16" t="str">
        <f t="shared" ca="1" si="15"/>
        <v/>
      </c>
      <c r="AB49" s="16" t="str">
        <f t="shared" ca="1" si="15"/>
        <v/>
      </c>
      <c r="AC49" s="16" t="str">
        <f t="shared" ca="1" si="5"/>
        <v/>
      </c>
      <c r="AD49" s="14" t="str">
        <f t="shared" ca="1" si="11"/>
        <v/>
      </c>
      <c r="AE49" s="17" t="str">
        <f t="shared" ca="1" si="12"/>
        <v/>
      </c>
      <c r="AF49" s="18" t="str">
        <f t="shared" ca="1" si="13"/>
        <v/>
      </c>
      <c r="AG49" s="12">
        <v>61</v>
      </c>
      <c r="AH49" s="19">
        <v>14.02</v>
      </c>
    </row>
    <row r="50" spans="1:34" s="10" customFormat="1" ht="15" customHeight="1" x14ac:dyDescent="0.2">
      <c r="A50" s="10">
        <f t="shared" si="0"/>
        <v>45</v>
      </c>
      <c r="B50" s="173" t="str">
        <f t="shared" ca="1" si="6"/>
        <v>Sofia Newton</v>
      </c>
      <c r="C50" s="173"/>
      <c r="D50" s="173"/>
      <c r="E50" s="173"/>
      <c r="F50" s="173"/>
      <c r="G50" s="173"/>
      <c r="H50" s="177" t="str">
        <f t="shared" ca="1" si="7"/>
        <v>Darrick Wood School, Orpington, Kent</v>
      </c>
      <c r="I50" s="177"/>
      <c r="J50" s="177"/>
      <c r="K50" s="177"/>
      <c r="L50" s="177"/>
      <c r="M50" s="177"/>
      <c r="N50" s="177"/>
      <c r="O50" s="177"/>
      <c r="P50" s="13">
        <f t="shared" si="1"/>
        <v>9.7916666666666673E-3</v>
      </c>
      <c r="Q50" s="8">
        <f t="shared" si="8"/>
        <v>1</v>
      </c>
      <c r="R50" s="22">
        <v>45</v>
      </c>
      <c r="S50" s="14">
        <f ca="1">IF(LEFT(AG50,1)="G","",IF(LEFT(P50,1)="D","",IF(H50="","",COUNTIF($T$6:T50,T50))))</f>
        <v>6</v>
      </c>
      <c r="T50" s="14" t="str">
        <f t="shared" ca="1" si="2"/>
        <v>Darrick Wood School, Orpington, Kent</v>
      </c>
      <c r="U50" s="15" t="str">
        <f t="shared" ca="1" si="9"/>
        <v>Darrick Wood School, Orpington, Kent6</v>
      </c>
      <c r="V50" s="14">
        <f t="shared" si="3"/>
        <v>45</v>
      </c>
      <c r="W50" s="14" t="str">
        <f t="shared" ca="1" si="10"/>
        <v/>
      </c>
      <c r="X50" s="14" t="str">
        <f>IF(Home!J50=0,"",Home!J50)</f>
        <v/>
      </c>
      <c r="Y50" s="16" t="str">
        <f t="shared" ca="1" si="15"/>
        <v/>
      </c>
      <c r="Z50" s="16" t="str">
        <f t="shared" ca="1" si="15"/>
        <v/>
      </c>
      <c r="AA50" s="16" t="str">
        <f t="shared" ca="1" si="15"/>
        <v/>
      </c>
      <c r="AB50" s="16" t="str">
        <f t="shared" ca="1" si="15"/>
        <v/>
      </c>
      <c r="AC50" s="16" t="str">
        <f t="shared" ca="1" si="5"/>
        <v/>
      </c>
      <c r="AD50" s="14" t="str">
        <f t="shared" ca="1" si="11"/>
        <v/>
      </c>
      <c r="AE50" s="17" t="str">
        <f t="shared" ca="1" si="12"/>
        <v/>
      </c>
      <c r="AF50" s="18" t="str">
        <f t="shared" ca="1" si="13"/>
        <v/>
      </c>
      <c r="AG50" s="12">
        <v>63</v>
      </c>
      <c r="AH50" s="19">
        <v>14.06</v>
      </c>
    </row>
    <row r="51" spans="1:34" s="10" customFormat="1" ht="15" customHeight="1" x14ac:dyDescent="0.2">
      <c r="A51" s="10">
        <f t="shared" si="0"/>
        <v>46</v>
      </c>
      <c r="B51" s="173" t="str">
        <f t="shared" ca="1" si="6"/>
        <v>Bella Ibbotson</v>
      </c>
      <c r="C51" s="173"/>
      <c r="D51" s="173"/>
      <c r="E51" s="173"/>
      <c r="F51" s="173"/>
      <c r="G51" s="173"/>
      <c r="H51" s="177" t="str">
        <f t="shared" ca="1" si="7"/>
        <v>Bennett Memorial Diocesan School, Tunbridge Wells, Kent</v>
      </c>
      <c r="I51" s="177"/>
      <c r="J51" s="177"/>
      <c r="K51" s="177"/>
      <c r="L51" s="177"/>
      <c r="M51" s="177"/>
      <c r="N51" s="177"/>
      <c r="O51" s="177"/>
      <c r="P51" s="13">
        <f t="shared" si="1"/>
        <v>9.9652777777777795E-3</v>
      </c>
      <c r="Q51" s="8">
        <f t="shared" si="8"/>
        <v>1</v>
      </c>
      <c r="R51" s="22">
        <v>46</v>
      </c>
      <c r="S51" s="14">
        <f ca="1">IF(LEFT(AG51,1)="G","",IF(LEFT(P51,1)="D","",IF(H51="","",COUNTIF($T$6:T51,T51))))</f>
        <v>3</v>
      </c>
      <c r="T51" s="14" t="str">
        <f t="shared" ca="1" si="2"/>
        <v>Bennett Memorial Diocesan School, Tunbridge Wells, Kent</v>
      </c>
      <c r="U51" s="15" t="str">
        <f t="shared" ca="1" si="9"/>
        <v>Bennett Memorial Diocesan School, Tunbridge Wells, Kent3</v>
      </c>
      <c r="V51" s="14">
        <f t="shared" si="3"/>
        <v>46</v>
      </c>
      <c r="W51" s="14" t="str">
        <f t="shared" ca="1" si="10"/>
        <v/>
      </c>
      <c r="X51" s="14" t="str">
        <f>IF(Home!J51=0,"",Home!J51)</f>
        <v/>
      </c>
      <c r="Y51" s="16" t="str">
        <f t="shared" ca="1" si="15"/>
        <v/>
      </c>
      <c r="Z51" s="16" t="str">
        <f t="shared" ca="1" si="15"/>
        <v/>
      </c>
      <c r="AA51" s="16" t="str">
        <f t="shared" ca="1" si="15"/>
        <v/>
      </c>
      <c r="AB51" s="16" t="str">
        <f t="shared" ca="1" si="15"/>
        <v/>
      </c>
      <c r="AC51" s="16" t="str">
        <f t="shared" ca="1" si="5"/>
        <v/>
      </c>
      <c r="AD51" s="14" t="str">
        <f t="shared" ca="1" si="11"/>
        <v/>
      </c>
      <c r="AE51" s="17" t="str">
        <f t="shared" ca="1" si="12"/>
        <v/>
      </c>
      <c r="AF51" s="18" t="str">
        <f t="shared" ca="1" si="13"/>
        <v/>
      </c>
      <c r="AG51" s="12">
        <v>2</v>
      </c>
      <c r="AH51" s="19">
        <v>14.21</v>
      </c>
    </row>
    <row r="52" spans="1:34" s="10" customFormat="1" ht="15" customHeight="1" x14ac:dyDescent="0.2">
      <c r="A52" s="10">
        <f t="shared" si="0"/>
        <v>47</v>
      </c>
      <c r="B52" s="173" t="str">
        <f t="shared" ca="1" si="6"/>
        <v>Bethany Darling-Varall</v>
      </c>
      <c r="C52" s="173"/>
      <c r="D52" s="173"/>
      <c r="E52" s="173"/>
      <c r="F52" s="173"/>
      <c r="G52" s="173"/>
      <c r="H52" s="177" t="str">
        <f t="shared" ca="1" si="7"/>
        <v>Kent College (Canterbury), Canterbury, Kent</v>
      </c>
      <c r="I52" s="177"/>
      <c r="J52" s="177"/>
      <c r="K52" s="177"/>
      <c r="L52" s="177"/>
      <c r="M52" s="177"/>
      <c r="N52" s="177"/>
      <c r="O52" s="177"/>
      <c r="P52" s="13">
        <f t="shared" si="1"/>
        <v>9.9768518518518531E-3</v>
      </c>
      <c r="Q52" s="8">
        <f t="shared" si="8"/>
        <v>1</v>
      </c>
      <c r="R52" s="22">
        <v>47</v>
      </c>
      <c r="S52" s="14">
        <f ca="1">IF(LEFT(AG52,1)="G","",IF(LEFT(P52,1)="D","",IF(H52="","",COUNTIF($T$6:T52,T52))))</f>
        <v>2</v>
      </c>
      <c r="T52" s="14" t="str">
        <f t="shared" ca="1" si="2"/>
        <v>Kent College (Canterbury), Canterbury, Kent</v>
      </c>
      <c r="U52" s="15" t="str">
        <f t="shared" ca="1" si="9"/>
        <v>Kent College (Canterbury), Canterbury, Kent2</v>
      </c>
      <c r="V52" s="14">
        <f t="shared" si="3"/>
        <v>47</v>
      </c>
      <c r="W52" s="14" t="str">
        <f t="shared" ca="1" si="10"/>
        <v/>
      </c>
      <c r="X52" s="14" t="str">
        <f>IF(Home!J52=0,"",Home!J52)</f>
        <v/>
      </c>
      <c r="Y52" s="16" t="str">
        <f t="shared" ca="1" si="15"/>
        <v/>
      </c>
      <c r="Z52" s="16" t="str">
        <f t="shared" ca="1" si="15"/>
        <v/>
      </c>
      <c r="AA52" s="16" t="str">
        <f t="shared" ca="1" si="15"/>
        <v/>
      </c>
      <c r="AB52" s="16" t="str">
        <f t="shared" ca="1" si="15"/>
        <v/>
      </c>
      <c r="AC52" s="16" t="str">
        <f t="shared" ca="1" si="5"/>
        <v/>
      </c>
      <c r="AD52" s="14" t="str">
        <f t="shared" ca="1" si="11"/>
        <v/>
      </c>
      <c r="AE52" s="17" t="str">
        <f t="shared" ca="1" si="12"/>
        <v/>
      </c>
      <c r="AF52" s="18" t="str">
        <f t="shared" ca="1" si="13"/>
        <v/>
      </c>
      <c r="AG52" s="12">
        <v>97</v>
      </c>
      <c r="AH52" s="19">
        <v>14.22</v>
      </c>
    </row>
    <row r="53" spans="1:34" s="10" customFormat="1" ht="15" customHeight="1" x14ac:dyDescent="0.2">
      <c r="A53" s="10">
        <f t="shared" si="0"/>
        <v>48</v>
      </c>
      <c r="B53" s="173" t="str">
        <f t="shared" ca="1" si="6"/>
        <v>Cari Michael</v>
      </c>
      <c r="C53" s="173"/>
      <c r="D53" s="173"/>
      <c r="E53" s="173"/>
      <c r="F53" s="173"/>
      <c r="G53" s="173"/>
      <c r="H53" s="177" t="str">
        <f t="shared" ca="1" si="7"/>
        <v>Bullers Wood School, Chislehurst, Kent</v>
      </c>
      <c r="I53" s="177"/>
      <c r="J53" s="177"/>
      <c r="K53" s="177"/>
      <c r="L53" s="177"/>
      <c r="M53" s="177"/>
      <c r="N53" s="177"/>
      <c r="O53" s="177"/>
      <c r="P53" s="13">
        <f t="shared" si="1"/>
        <v>9.9884259259259266E-3</v>
      </c>
      <c r="Q53" s="8">
        <f t="shared" si="8"/>
        <v>1</v>
      </c>
      <c r="R53" s="22">
        <v>48</v>
      </c>
      <c r="S53" s="14">
        <f ca="1">IF(LEFT(AG53,1)="G","",IF(LEFT(P53,1)="D","",IF(H53="","",COUNTIF($T$6:T53,T53))))</f>
        <v>3</v>
      </c>
      <c r="T53" s="14" t="str">
        <f t="shared" ca="1" si="2"/>
        <v>Bullers Wood School, Chislehurst, Kent</v>
      </c>
      <c r="U53" s="15" t="str">
        <f t="shared" ca="1" si="9"/>
        <v>Bullers Wood School, Chislehurst, Kent3</v>
      </c>
      <c r="V53" s="14">
        <f t="shared" si="3"/>
        <v>48</v>
      </c>
      <c r="W53" s="14" t="str">
        <f t="shared" ca="1" si="10"/>
        <v/>
      </c>
      <c r="X53" s="14" t="str">
        <f>IF(Home!J53=0,"",Home!J53)</f>
        <v/>
      </c>
      <c r="Y53" s="16" t="str">
        <f t="shared" ca="1" si="15"/>
        <v/>
      </c>
      <c r="Z53" s="16" t="str">
        <f t="shared" ca="1" si="15"/>
        <v/>
      </c>
      <c r="AA53" s="16" t="str">
        <f t="shared" ca="1" si="15"/>
        <v/>
      </c>
      <c r="AB53" s="16" t="str">
        <f t="shared" ca="1" si="15"/>
        <v/>
      </c>
      <c r="AC53" s="16" t="str">
        <f t="shared" ca="1" si="5"/>
        <v/>
      </c>
      <c r="AD53" s="14" t="str">
        <f t="shared" ca="1" si="11"/>
        <v/>
      </c>
      <c r="AE53" s="17" t="str">
        <f t="shared" ca="1" si="12"/>
        <v/>
      </c>
      <c r="AF53" s="18" t="str">
        <f t="shared" ca="1" si="13"/>
        <v/>
      </c>
      <c r="AG53" s="12">
        <v>26</v>
      </c>
      <c r="AH53" s="19">
        <v>14.23</v>
      </c>
    </row>
    <row r="54" spans="1:34" s="10" customFormat="1" ht="15" customHeight="1" x14ac:dyDescent="0.2">
      <c r="A54" s="10">
        <f t="shared" si="0"/>
        <v>49</v>
      </c>
      <c r="B54" s="173" t="str">
        <f t="shared" ca="1" si="6"/>
        <v>Lucy Lile</v>
      </c>
      <c r="C54" s="173"/>
      <c r="D54" s="173"/>
      <c r="E54" s="173"/>
      <c r="F54" s="173"/>
      <c r="G54" s="173"/>
      <c r="H54" s="177" t="str">
        <f t="shared" ca="1" si="7"/>
        <v>Bullers Wood School, Chislehurst, Kent</v>
      </c>
      <c r="I54" s="177"/>
      <c r="J54" s="177"/>
      <c r="K54" s="177"/>
      <c r="L54" s="177"/>
      <c r="M54" s="177"/>
      <c r="N54" s="177"/>
      <c r="O54" s="177"/>
      <c r="P54" s="13">
        <f t="shared" si="1"/>
        <v>1.0011574074074074E-2</v>
      </c>
      <c r="Q54" s="8">
        <f t="shared" si="8"/>
        <v>1</v>
      </c>
      <c r="R54" s="22">
        <v>49</v>
      </c>
      <c r="S54" s="14">
        <f ca="1">IF(LEFT(AG54,1)="G","",IF(LEFT(P54,1)="D","",IF(H54="","",COUNTIF($T$6:T54,T54))))</f>
        <v>4</v>
      </c>
      <c r="T54" s="14" t="str">
        <f t="shared" ca="1" si="2"/>
        <v>Bullers Wood School, Chislehurst, Kent</v>
      </c>
      <c r="U54" s="15" t="str">
        <f t="shared" ca="1" si="9"/>
        <v>Bullers Wood School, Chislehurst, Kent4</v>
      </c>
      <c r="V54" s="14">
        <f t="shared" si="3"/>
        <v>49</v>
      </c>
      <c r="W54" s="14" t="str">
        <f t="shared" ca="1" si="10"/>
        <v/>
      </c>
      <c r="X54" s="14" t="str">
        <f>IF(Home!J54=0,"",Home!J54)</f>
        <v/>
      </c>
      <c r="Y54" s="16" t="str">
        <f t="shared" ca="1" si="15"/>
        <v/>
      </c>
      <c r="Z54" s="16" t="str">
        <f t="shared" ca="1" si="15"/>
        <v/>
      </c>
      <c r="AA54" s="16" t="str">
        <f t="shared" ca="1" si="15"/>
        <v/>
      </c>
      <c r="AB54" s="16" t="str">
        <f t="shared" ca="1" si="15"/>
        <v/>
      </c>
      <c r="AC54" s="16" t="str">
        <f t="shared" ca="1" si="5"/>
        <v/>
      </c>
      <c r="AD54" s="14" t="str">
        <f t="shared" ca="1" si="11"/>
        <v/>
      </c>
      <c r="AE54" s="17" t="str">
        <f t="shared" ca="1" si="12"/>
        <v/>
      </c>
      <c r="AF54" s="18" t="str">
        <f t="shared" ca="1" si="13"/>
        <v/>
      </c>
      <c r="AG54" s="12">
        <v>25</v>
      </c>
      <c r="AH54" s="19">
        <v>14.25</v>
      </c>
    </row>
    <row r="55" spans="1:34" s="10" customFormat="1" ht="15" customHeight="1" x14ac:dyDescent="0.2">
      <c r="A55" s="10">
        <f t="shared" si="0"/>
        <v>50</v>
      </c>
      <c r="B55" s="173" t="str">
        <f t="shared" ca="1" si="6"/>
        <v>Taylor Botha</v>
      </c>
      <c r="C55" s="173"/>
      <c r="D55" s="173"/>
      <c r="E55" s="173"/>
      <c r="F55" s="173"/>
      <c r="G55" s="173"/>
      <c r="H55" s="177" t="str">
        <f t="shared" ca="1" si="7"/>
        <v>Kent College Pembury, Pembury, Kent</v>
      </c>
      <c r="I55" s="177"/>
      <c r="J55" s="177"/>
      <c r="K55" s="177"/>
      <c r="L55" s="177"/>
      <c r="M55" s="177"/>
      <c r="N55" s="177"/>
      <c r="O55" s="177"/>
      <c r="P55" s="13">
        <f t="shared" si="1"/>
        <v>1.0023148148148147E-2</v>
      </c>
      <c r="Q55" s="8">
        <f t="shared" si="8"/>
        <v>1</v>
      </c>
      <c r="R55" s="22">
        <v>50</v>
      </c>
      <c r="S55" s="14">
        <f ca="1">IF(LEFT(AG55,1)="G","",IF(LEFT(P55,1)="D","",IF(H55="","",COUNTIF($T$6:T55,T55))))</f>
        <v>3</v>
      </c>
      <c r="T55" s="14" t="str">
        <f t="shared" ca="1" si="2"/>
        <v>Kent College Pembury, Pembury, Kent</v>
      </c>
      <c r="U55" s="15" t="str">
        <f t="shared" ca="1" si="9"/>
        <v>Kent College Pembury, Pembury, Kent3</v>
      </c>
      <c r="V55" s="14">
        <f t="shared" si="3"/>
        <v>50</v>
      </c>
      <c r="W55" s="14" t="str">
        <f t="shared" ca="1" si="10"/>
        <v/>
      </c>
      <c r="X55" s="14" t="str">
        <f>IF(Home!J55=0,"",Home!J55)</f>
        <v/>
      </c>
      <c r="Y55" s="16" t="str">
        <f t="shared" ca="1" si="15"/>
        <v/>
      </c>
      <c r="Z55" s="16" t="str">
        <f t="shared" ca="1" si="15"/>
        <v/>
      </c>
      <c r="AA55" s="16" t="str">
        <f t="shared" ca="1" si="15"/>
        <v/>
      </c>
      <c r="AB55" s="16" t="str">
        <f t="shared" ca="1" si="15"/>
        <v/>
      </c>
      <c r="AC55" s="16" t="str">
        <f t="shared" ca="1" si="5"/>
        <v/>
      </c>
      <c r="AD55" s="14" t="str">
        <f t="shared" ca="1" si="11"/>
        <v/>
      </c>
      <c r="AE55" s="17" t="str">
        <f t="shared" ca="1" si="12"/>
        <v/>
      </c>
      <c r="AF55" s="18" t="str">
        <f t="shared" ca="1" si="13"/>
        <v/>
      </c>
      <c r="AG55" s="12">
        <v>113</v>
      </c>
      <c r="AH55" s="19">
        <v>14.26</v>
      </c>
    </row>
    <row r="56" spans="1:34" s="10" customFormat="1" ht="15" customHeight="1" x14ac:dyDescent="0.2">
      <c r="A56" s="10">
        <f t="shared" si="0"/>
        <v>51</v>
      </c>
      <c r="B56" s="173" t="str">
        <f t="shared" ca="1" si="6"/>
        <v>Scarlett King</v>
      </c>
      <c r="C56" s="173"/>
      <c r="D56" s="173"/>
      <c r="E56" s="173"/>
      <c r="F56" s="173"/>
      <c r="G56" s="173"/>
      <c r="H56" s="177" t="str">
        <f t="shared" ca="1" si="7"/>
        <v>Bennett Memorial Diocesan School, Tunbridge Wells, Kent</v>
      </c>
      <c r="I56" s="177"/>
      <c r="J56" s="177"/>
      <c r="K56" s="177"/>
      <c r="L56" s="177"/>
      <c r="M56" s="177"/>
      <c r="N56" s="177"/>
      <c r="O56" s="177"/>
      <c r="P56" s="13">
        <f t="shared" si="1"/>
        <v>1.0034722222222223E-2</v>
      </c>
      <c r="Q56" s="8">
        <f t="shared" si="8"/>
        <v>1</v>
      </c>
      <c r="R56" s="22">
        <v>51</v>
      </c>
      <c r="S56" s="14">
        <f ca="1">IF(LEFT(AG56,1)="G","",IF(LEFT(P56,1)="D","",IF(H56="","",COUNTIF($T$6:T56,T56))))</f>
        <v>4</v>
      </c>
      <c r="T56" s="14" t="str">
        <f t="shared" ca="1" si="2"/>
        <v>Bennett Memorial Diocesan School, Tunbridge Wells, Kent</v>
      </c>
      <c r="U56" s="15" t="str">
        <f t="shared" ca="1" si="9"/>
        <v>Bennett Memorial Diocesan School, Tunbridge Wells, Kent4</v>
      </c>
      <c r="V56" s="14">
        <f t="shared" si="3"/>
        <v>51</v>
      </c>
      <c r="W56" s="14" t="str">
        <f t="shared" ca="1" si="10"/>
        <v/>
      </c>
      <c r="X56" s="14" t="str">
        <f>IF(Home!J56=0,"",Home!J56)</f>
        <v/>
      </c>
      <c r="Y56" s="16" t="str">
        <f t="shared" ca="1" si="15"/>
        <v/>
      </c>
      <c r="Z56" s="16" t="str">
        <f t="shared" ca="1" si="15"/>
        <v/>
      </c>
      <c r="AA56" s="16" t="str">
        <f t="shared" ca="1" si="15"/>
        <v/>
      </c>
      <c r="AB56" s="16" t="str">
        <f t="shared" ca="1" si="15"/>
        <v/>
      </c>
      <c r="AC56" s="16" t="str">
        <f t="shared" ca="1" si="5"/>
        <v/>
      </c>
      <c r="AD56" s="14" t="str">
        <f t="shared" ca="1" si="11"/>
        <v/>
      </c>
      <c r="AE56" s="17" t="str">
        <f t="shared" ca="1" si="12"/>
        <v/>
      </c>
      <c r="AF56" s="18" t="str">
        <f t="shared" ca="1" si="13"/>
        <v/>
      </c>
      <c r="AG56" s="12">
        <v>4</v>
      </c>
      <c r="AH56" s="19">
        <v>14.27</v>
      </c>
    </row>
    <row r="57" spans="1:34" s="10" customFormat="1" ht="15" customHeight="1" x14ac:dyDescent="0.2">
      <c r="A57" s="10">
        <f t="shared" si="0"/>
        <v>52</v>
      </c>
      <c r="B57" s="173" t="str">
        <f t="shared" ca="1" si="6"/>
        <v>Skye Fontanelli</v>
      </c>
      <c r="C57" s="173"/>
      <c r="D57" s="173"/>
      <c r="E57" s="173"/>
      <c r="F57" s="173"/>
      <c r="G57" s="173"/>
      <c r="H57" s="177" t="str">
        <f t="shared" ca="1" si="7"/>
        <v>Kent College (Canterbury), Canterbury, Kent</v>
      </c>
      <c r="I57" s="177"/>
      <c r="J57" s="177"/>
      <c r="K57" s="177"/>
      <c r="L57" s="177"/>
      <c r="M57" s="177"/>
      <c r="N57" s="177"/>
      <c r="O57" s="177"/>
      <c r="P57" s="13">
        <f t="shared" si="1"/>
        <v>1.0104166666666666E-2</v>
      </c>
      <c r="Q57" s="8">
        <f t="shared" si="8"/>
        <v>1</v>
      </c>
      <c r="R57" s="22">
        <v>52</v>
      </c>
      <c r="S57" s="14">
        <f ca="1">IF(LEFT(AG57,1)="G","",IF(LEFT(P57,1)="D","",IF(H57="","",COUNTIF($T$6:T57,T57))))</f>
        <v>3</v>
      </c>
      <c r="T57" s="14" t="str">
        <f t="shared" ca="1" si="2"/>
        <v>Kent College (Canterbury), Canterbury, Kent</v>
      </c>
      <c r="U57" s="15" t="str">
        <f t="shared" ca="1" si="9"/>
        <v>Kent College (Canterbury), Canterbury, Kent3</v>
      </c>
      <c r="V57" s="14">
        <f t="shared" si="3"/>
        <v>52</v>
      </c>
      <c r="W57" s="14" t="str">
        <f t="shared" ca="1" si="10"/>
        <v/>
      </c>
      <c r="X57" s="14" t="str">
        <f>IF(Home!J57=0,"",Home!J57)</f>
        <v/>
      </c>
      <c r="Y57" s="16" t="str">
        <f t="shared" ca="1" si="15"/>
        <v/>
      </c>
      <c r="Z57" s="16" t="str">
        <f t="shared" ca="1" si="15"/>
        <v/>
      </c>
      <c r="AA57" s="16" t="str">
        <f t="shared" ca="1" si="15"/>
        <v/>
      </c>
      <c r="AB57" s="16" t="str">
        <f t="shared" ca="1" si="15"/>
        <v/>
      </c>
      <c r="AC57" s="16" t="str">
        <f t="shared" ca="1" si="5"/>
        <v/>
      </c>
      <c r="AD57" s="14" t="str">
        <f t="shared" ca="1" si="11"/>
        <v/>
      </c>
      <c r="AE57" s="17" t="str">
        <f t="shared" ca="1" si="12"/>
        <v/>
      </c>
      <c r="AF57" s="18" t="str">
        <f t="shared" ca="1" si="13"/>
        <v/>
      </c>
      <c r="AG57" s="12">
        <v>100</v>
      </c>
      <c r="AH57" s="19">
        <v>14.33</v>
      </c>
    </row>
    <row r="58" spans="1:34" s="10" customFormat="1" ht="15" customHeight="1" x14ac:dyDescent="0.2">
      <c r="A58" s="10">
        <f t="shared" si="0"/>
        <v>53</v>
      </c>
      <c r="B58" s="173" t="str">
        <f t="shared" ca="1" si="6"/>
        <v>Annabelle Clifford</v>
      </c>
      <c r="C58" s="173"/>
      <c r="D58" s="173"/>
      <c r="E58" s="173"/>
      <c r="F58" s="173"/>
      <c r="G58" s="173"/>
      <c r="H58" s="177" t="str">
        <f t="shared" ca="1" si="7"/>
        <v>Kent College (Canterbury), Canterbury, Kent</v>
      </c>
      <c r="I58" s="177"/>
      <c r="J58" s="177"/>
      <c r="K58" s="177"/>
      <c r="L58" s="177"/>
      <c r="M58" s="177"/>
      <c r="N58" s="177"/>
      <c r="O58" s="177"/>
      <c r="P58" s="13">
        <f t="shared" si="1"/>
        <v>1.0115740740740741E-2</v>
      </c>
      <c r="Q58" s="8">
        <f t="shared" si="8"/>
        <v>1</v>
      </c>
      <c r="R58" s="22">
        <v>53</v>
      </c>
      <c r="S58" s="14">
        <f ca="1">IF(LEFT(AG58,1)="G","",IF(LEFT(P58,1)="D","",IF(H58="","",COUNTIF($T$6:T58,T58))))</f>
        <v>4</v>
      </c>
      <c r="T58" s="14" t="str">
        <f t="shared" ca="1" si="2"/>
        <v>Kent College (Canterbury), Canterbury, Kent</v>
      </c>
      <c r="U58" s="15" t="str">
        <f t="shared" ca="1" si="9"/>
        <v>Kent College (Canterbury), Canterbury, Kent4</v>
      </c>
      <c r="V58" s="14">
        <f t="shared" si="3"/>
        <v>53</v>
      </c>
      <c r="W58" s="14" t="str">
        <f t="shared" ca="1" si="10"/>
        <v/>
      </c>
      <c r="X58" s="14" t="str">
        <f>IF(Home!J58=0,"",Home!J58)</f>
        <v/>
      </c>
      <c r="Y58" s="16" t="str">
        <f t="shared" ca="1" si="15"/>
        <v/>
      </c>
      <c r="Z58" s="16" t="str">
        <f t="shared" ca="1" si="15"/>
        <v/>
      </c>
      <c r="AA58" s="16" t="str">
        <f t="shared" ca="1" si="15"/>
        <v/>
      </c>
      <c r="AB58" s="16" t="str">
        <f t="shared" ca="1" si="15"/>
        <v/>
      </c>
      <c r="AC58" s="16" t="str">
        <f t="shared" ca="1" si="5"/>
        <v/>
      </c>
      <c r="AD58" s="14" t="str">
        <f t="shared" ca="1" si="11"/>
        <v/>
      </c>
      <c r="AE58" s="17" t="str">
        <f t="shared" ca="1" si="12"/>
        <v/>
      </c>
      <c r="AF58" s="18" t="str">
        <f t="shared" ca="1" si="13"/>
        <v/>
      </c>
      <c r="AG58" s="12">
        <v>99</v>
      </c>
      <c r="AH58" s="19">
        <v>14.34</v>
      </c>
    </row>
    <row r="59" spans="1:34" s="10" customFormat="1" ht="15" customHeight="1" x14ac:dyDescent="0.2">
      <c r="A59" s="10">
        <f t="shared" si="0"/>
        <v>54</v>
      </c>
      <c r="B59" s="173" t="str">
        <f t="shared" ca="1" si="6"/>
        <v>Gemma Brassley</v>
      </c>
      <c r="C59" s="173"/>
      <c r="D59" s="173"/>
      <c r="E59" s="173"/>
      <c r="F59" s="173"/>
      <c r="G59" s="173"/>
      <c r="H59" s="177" t="str">
        <f t="shared" ca="1" si="7"/>
        <v>Cranbrook School, Cranbrook, Kent</v>
      </c>
      <c r="I59" s="177"/>
      <c r="J59" s="177"/>
      <c r="K59" s="177"/>
      <c r="L59" s="177"/>
      <c r="M59" s="177"/>
      <c r="N59" s="177"/>
      <c r="O59" s="177"/>
      <c r="P59" s="13">
        <f t="shared" si="1"/>
        <v>1.019675925925926E-2</v>
      </c>
      <c r="Q59" s="8">
        <f t="shared" si="8"/>
        <v>1</v>
      </c>
      <c r="R59" s="22">
        <v>54</v>
      </c>
      <c r="S59" s="14">
        <f ca="1">IF(LEFT(AG59,1)="G","",IF(LEFT(P59,1)="D","",IF(H59="","",COUNTIF($T$6:T59,T59))))</f>
        <v>4</v>
      </c>
      <c r="T59" s="14" t="str">
        <f t="shared" ca="1" si="2"/>
        <v>Cranbrook School, Cranbrook, Kent</v>
      </c>
      <c r="U59" s="15" t="str">
        <f t="shared" ca="1" si="9"/>
        <v>Cranbrook School, Cranbrook, Kent4</v>
      </c>
      <c r="V59" s="14">
        <f t="shared" si="3"/>
        <v>54</v>
      </c>
      <c r="W59" s="14" t="str">
        <f t="shared" ca="1" si="10"/>
        <v/>
      </c>
      <c r="X59" s="14" t="str">
        <f>IF(Home!J59=0,"",Home!J59)</f>
        <v/>
      </c>
      <c r="Y59" s="16" t="str">
        <f t="shared" ca="1" si="15"/>
        <v/>
      </c>
      <c r="Z59" s="16" t="str">
        <f t="shared" ca="1" si="15"/>
        <v/>
      </c>
      <c r="AA59" s="16" t="str">
        <f t="shared" ca="1" si="15"/>
        <v/>
      </c>
      <c r="AB59" s="16" t="str">
        <f t="shared" ca="1" si="15"/>
        <v/>
      </c>
      <c r="AC59" s="16" t="str">
        <f t="shared" ca="1" si="5"/>
        <v/>
      </c>
      <c r="AD59" s="14" t="str">
        <f t="shared" ca="1" si="11"/>
        <v/>
      </c>
      <c r="AE59" s="17" t="str">
        <f t="shared" ca="1" si="12"/>
        <v/>
      </c>
      <c r="AF59" s="18" t="str">
        <f t="shared" ca="1" si="13"/>
        <v/>
      </c>
      <c r="AG59" s="12">
        <v>52</v>
      </c>
      <c r="AH59" s="19">
        <v>14.41</v>
      </c>
    </row>
    <row r="60" spans="1:34" s="10" customFormat="1" ht="15" customHeight="1" x14ac:dyDescent="0.2">
      <c r="A60" s="10">
        <f t="shared" si="0"/>
        <v>55</v>
      </c>
      <c r="B60" s="173" t="str">
        <f t="shared" ca="1" si="6"/>
        <v>Millie Powell</v>
      </c>
      <c r="C60" s="173"/>
      <c r="D60" s="173"/>
      <c r="E60" s="173"/>
      <c r="F60" s="173"/>
      <c r="G60" s="173"/>
      <c r="H60" s="177" t="str">
        <f t="shared" ca="1" si="7"/>
        <v>Kent College Pembury, Pembury, Kent</v>
      </c>
      <c r="I60" s="177"/>
      <c r="J60" s="177"/>
      <c r="K60" s="177"/>
      <c r="L60" s="177"/>
      <c r="M60" s="177"/>
      <c r="N60" s="177"/>
      <c r="O60" s="177"/>
      <c r="P60" s="13">
        <f t="shared" si="1"/>
        <v>1.0231481481481482E-2</v>
      </c>
      <c r="Q60" s="8">
        <f t="shared" si="8"/>
        <v>1</v>
      </c>
      <c r="R60" s="22">
        <v>55</v>
      </c>
      <c r="S60" s="14">
        <f ca="1">IF(LEFT(AG60,1)="G","",IF(LEFT(P60,1)="D","",IF(H60="","",COUNTIF($T$6:T60,T60))))</f>
        <v>4</v>
      </c>
      <c r="T60" s="14" t="str">
        <f t="shared" ca="1" si="2"/>
        <v>Kent College Pembury, Pembury, Kent</v>
      </c>
      <c r="U60" s="15" t="str">
        <f t="shared" ca="1" si="9"/>
        <v>Kent College Pembury, Pembury, Kent4</v>
      </c>
      <c r="V60" s="14">
        <f t="shared" si="3"/>
        <v>55</v>
      </c>
      <c r="W60" s="14" t="str">
        <f t="shared" ca="1" si="10"/>
        <v/>
      </c>
      <c r="X60" s="14" t="str">
        <f>IF(Home!J60=0,"",Home!J60)</f>
        <v/>
      </c>
      <c r="Y60" s="16" t="str">
        <f t="shared" ca="1" si="15"/>
        <v/>
      </c>
      <c r="Z60" s="16" t="str">
        <f t="shared" ca="1" si="15"/>
        <v/>
      </c>
      <c r="AA60" s="16" t="str">
        <f t="shared" ca="1" si="15"/>
        <v/>
      </c>
      <c r="AB60" s="16" t="str">
        <f t="shared" ca="1" si="15"/>
        <v/>
      </c>
      <c r="AC60" s="16" t="str">
        <f t="shared" ca="1" si="5"/>
        <v/>
      </c>
      <c r="AD60" s="14" t="str">
        <f t="shared" ca="1" si="11"/>
        <v/>
      </c>
      <c r="AE60" s="17" t="str">
        <f t="shared" ca="1" si="12"/>
        <v/>
      </c>
      <c r="AF60" s="18" t="str">
        <f t="shared" ca="1" si="13"/>
        <v/>
      </c>
      <c r="AG60" s="12">
        <v>110</v>
      </c>
      <c r="AH60" s="19">
        <v>14.44</v>
      </c>
    </row>
    <row r="61" spans="1:34" s="10" customFormat="1" ht="15" customHeight="1" x14ac:dyDescent="0.2">
      <c r="A61" s="10">
        <f t="shared" si="0"/>
        <v>56</v>
      </c>
      <c r="B61" s="173" t="str">
        <f t="shared" ca="1" si="6"/>
        <v>Ella Elmer</v>
      </c>
      <c r="C61" s="173"/>
      <c r="D61" s="173"/>
      <c r="E61" s="173"/>
      <c r="F61" s="173"/>
      <c r="G61" s="173"/>
      <c r="H61" s="177" t="str">
        <f t="shared" ca="1" si="7"/>
        <v>Kent College Pembury, Pembury, Kent</v>
      </c>
      <c r="I61" s="177"/>
      <c r="J61" s="177"/>
      <c r="K61" s="177"/>
      <c r="L61" s="177"/>
      <c r="M61" s="177"/>
      <c r="N61" s="177"/>
      <c r="O61" s="177"/>
      <c r="P61" s="13">
        <f t="shared" si="1"/>
        <v>1.0358796296296298E-2</v>
      </c>
      <c r="Q61" s="8">
        <f t="shared" si="8"/>
        <v>1</v>
      </c>
      <c r="R61" s="22">
        <v>56</v>
      </c>
      <c r="S61" s="14">
        <f ca="1">IF(LEFT(AG61,1)="G","",IF(LEFT(P61,1)="D","",IF(H61="","",COUNTIF($T$6:T61,T61))))</f>
        <v>5</v>
      </c>
      <c r="T61" s="14" t="str">
        <f t="shared" ca="1" si="2"/>
        <v>Kent College Pembury, Pembury, Kent</v>
      </c>
      <c r="U61" s="15" t="str">
        <f t="shared" ca="1" si="9"/>
        <v>Kent College Pembury, Pembury, Kent5</v>
      </c>
      <c r="V61" s="14">
        <f t="shared" si="3"/>
        <v>56</v>
      </c>
      <c r="W61" s="14" t="str">
        <f t="shared" ca="1" si="10"/>
        <v/>
      </c>
      <c r="X61" s="14" t="str">
        <f>IF(Home!J61=0,"",Home!J61)</f>
        <v/>
      </c>
      <c r="Y61" s="16" t="str">
        <f t="shared" ca="1" si="15"/>
        <v/>
      </c>
      <c r="Z61" s="16" t="str">
        <f t="shared" ca="1" si="15"/>
        <v/>
      </c>
      <c r="AA61" s="16" t="str">
        <f t="shared" ca="1" si="15"/>
        <v/>
      </c>
      <c r="AB61" s="16" t="str">
        <f t="shared" ca="1" si="15"/>
        <v/>
      </c>
      <c r="AC61" s="16" t="str">
        <f t="shared" ca="1" si="5"/>
        <v/>
      </c>
      <c r="AD61" s="14" t="str">
        <f t="shared" ca="1" si="11"/>
        <v/>
      </c>
      <c r="AE61" s="17" t="str">
        <f t="shared" ca="1" si="12"/>
        <v/>
      </c>
      <c r="AF61" s="18" t="str">
        <f t="shared" ca="1" si="13"/>
        <v/>
      </c>
      <c r="AG61" s="12">
        <v>112</v>
      </c>
      <c r="AH61" s="19">
        <v>14.55</v>
      </c>
    </row>
    <row r="62" spans="1:34" s="10" customFormat="1" ht="15" customHeight="1" x14ac:dyDescent="0.2">
      <c r="A62" s="10">
        <f t="shared" si="0"/>
        <v>57</v>
      </c>
      <c r="B62" s="173" t="str">
        <f t="shared" ca="1" si="6"/>
        <v>Jasmine Burchell</v>
      </c>
      <c r="C62" s="173"/>
      <c r="D62" s="173"/>
      <c r="E62" s="173"/>
      <c r="F62" s="173"/>
      <c r="G62" s="173"/>
      <c r="H62" s="177" t="str">
        <f t="shared" ca="1" si="7"/>
        <v>Bromley High School, Bromley, Kent</v>
      </c>
      <c r="I62" s="177"/>
      <c r="J62" s="177"/>
      <c r="K62" s="177"/>
      <c r="L62" s="177"/>
      <c r="M62" s="177"/>
      <c r="N62" s="177"/>
      <c r="O62" s="177"/>
      <c r="P62" s="13">
        <f t="shared" si="1"/>
        <v>1.0439814814814815E-2</v>
      </c>
      <c r="Q62" s="8">
        <f t="shared" si="8"/>
        <v>1</v>
      </c>
      <c r="R62" s="22">
        <v>57</v>
      </c>
      <c r="S62" s="14">
        <f ca="1">IF(LEFT(AG62,1)="G","",IF(LEFT(P62,1)="D","",IF(H62="","",COUNTIF($T$6:T62,T62))))</f>
        <v>5</v>
      </c>
      <c r="T62" s="14" t="str">
        <f t="shared" ca="1" si="2"/>
        <v>Bromley High School, Bromley, Kent</v>
      </c>
      <c r="U62" s="15" t="str">
        <f t="shared" ca="1" si="9"/>
        <v>Bromley High School, Bromley, Kent5</v>
      </c>
      <c r="V62" s="14">
        <f t="shared" si="3"/>
        <v>57</v>
      </c>
      <c r="W62" s="14" t="str">
        <f t="shared" ca="1" si="10"/>
        <v/>
      </c>
      <c r="X62" s="14" t="str">
        <f>IF(Home!J62=0,"",Home!J62)</f>
        <v/>
      </c>
      <c r="Y62" s="16" t="str">
        <f t="shared" ca="1" si="15"/>
        <v/>
      </c>
      <c r="Z62" s="16" t="str">
        <f t="shared" ca="1" si="15"/>
        <v/>
      </c>
      <c r="AA62" s="16" t="str">
        <f t="shared" ca="1" si="15"/>
        <v/>
      </c>
      <c r="AB62" s="16" t="str">
        <f t="shared" ca="1" si="15"/>
        <v/>
      </c>
      <c r="AC62" s="16" t="str">
        <f t="shared" ca="1" si="5"/>
        <v/>
      </c>
      <c r="AD62" s="14" t="str">
        <f t="shared" ca="1" si="11"/>
        <v/>
      </c>
      <c r="AE62" s="17" t="str">
        <f t="shared" ca="1" si="12"/>
        <v/>
      </c>
      <c r="AF62" s="18" t="str">
        <f t="shared" ca="1" si="13"/>
        <v/>
      </c>
      <c r="AG62" s="12">
        <v>17</v>
      </c>
      <c r="AH62" s="19">
        <v>15.02</v>
      </c>
    </row>
    <row r="63" spans="1:34" s="10" customFormat="1" ht="15" customHeight="1" x14ac:dyDescent="0.2">
      <c r="A63" s="10">
        <f t="shared" si="0"/>
        <v>58</v>
      </c>
      <c r="B63" s="173" t="str">
        <f t="shared" ca="1" si="6"/>
        <v>Jessica Mackley</v>
      </c>
      <c r="C63" s="173"/>
      <c r="D63" s="173"/>
      <c r="E63" s="173"/>
      <c r="F63" s="173"/>
      <c r="G63" s="173"/>
      <c r="H63" s="177" t="str">
        <f t="shared" ca="1" si="7"/>
        <v>Kent College (Canterbury), Canterbury, Kent</v>
      </c>
      <c r="I63" s="177"/>
      <c r="J63" s="177"/>
      <c r="K63" s="177"/>
      <c r="L63" s="177"/>
      <c r="M63" s="177"/>
      <c r="N63" s="177"/>
      <c r="O63" s="177"/>
      <c r="P63" s="13">
        <f t="shared" si="1"/>
        <v>1.0532407407407407E-2</v>
      </c>
      <c r="Q63" s="8">
        <f t="shared" si="8"/>
        <v>1</v>
      </c>
      <c r="R63" s="22">
        <v>58</v>
      </c>
      <c r="S63" s="14">
        <f ca="1">IF(LEFT(AG63,1)="G","",IF(LEFT(P63,1)="D","",IF(H63="","",COUNTIF($T$6:T63,T63))))</f>
        <v>5</v>
      </c>
      <c r="T63" s="14" t="str">
        <f t="shared" ca="1" si="2"/>
        <v>Kent College (Canterbury), Canterbury, Kent</v>
      </c>
      <c r="U63" s="15" t="str">
        <f t="shared" ca="1" si="9"/>
        <v>Kent College (Canterbury), Canterbury, Kent5</v>
      </c>
      <c r="V63" s="14">
        <f t="shared" si="3"/>
        <v>58</v>
      </c>
      <c r="W63" s="14" t="str">
        <f t="shared" ca="1" si="10"/>
        <v/>
      </c>
      <c r="X63" s="14" t="str">
        <f>IF(Home!J63=0,"",Home!J63)</f>
        <v/>
      </c>
      <c r="Y63" s="16" t="str">
        <f t="shared" ca="1" si="15"/>
        <v/>
      </c>
      <c r="Z63" s="16" t="str">
        <f t="shared" ca="1" si="15"/>
        <v/>
      </c>
      <c r="AA63" s="16" t="str">
        <f t="shared" ca="1" si="15"/>
        <v/>
      </c>
      <c r="AB63" s="16" t="str">
        <f t="shared" ca="1" si="15"/>
        <v/>
      </c>
      <c r="AC63" s="16" t="str">
        <f t="shared" ca="1" si="5"/>
        <v/>
      </c>
      <c r="AD63" s="14" t="str">
        <f t="shared" ca="1" si="11"/>
        <v/>
      </c>
      <c r="AE63" s="17" t="str">
        <f t="shared" ca="1" si="12"/>
        <v/>
      </c>
      <c r="AF63" s="18" t="str">
        <f t="shared" ca="1" si="13"/>
        <v/>
      </c>
      <c r="AG63" s="12">
        <v>102</v>
      </c>
      <c r="AH63" s="19">
        <v>15.1</v>
      </c>
    </row>
    <row r="64" spans="1:34" s="10" customFormat="1" ht="15" customHeight="1" x14ac:dyDescent="0.2">
      <c r="A64" s="10">
        <f t="shared" si="0"/>
        <v>59</v>
      </c>
      <c r="B64" s="173" t="str">
        <f t="shared" ca="1" si="6"/>
        <v>Grace York</v>
      </c>
      <c r="C64" s="173"/>
      <c r="D64" s="173"/>
      <c r="E64" s="173"/>
      <c r="F64" s="173"/>
      <c r="G64" s="173"/>
      <c r="H64" s="177" t="str">
        <f t="shared" ca="1" si="7"/>
        <v>Bennett Memorial Diocesan School, Tunbridge Wells, Kent</v>
      </c>
      <c r="I64" s="177"/>
      <c r="J64" s="177"/>
      <c r="K64" s="177"/>
      <c r="L64" s="177"/>
      <c r="M64" s="177"/>
      <c r="N64" s="177"/>
      <c r="O64" s="177"/>
      <c r="P64" s="13">
        <f t="shared" si="1"/>
        <v>1.0775462962962962E-2</v>
      </c>
      <c r="Q64" s="8">
        <f t="shared" si="8"/>
        <v>1</v>
      </c>
      <c r="R64" s="22">
        <v>59</v>
      </c>
      <c r="S64" s="14">
        <f ca="1">IF(LEFT(AG64,1)="G","",IF(LEFT(P64,1)="D","",IF(H64="","",COUNTIF($T$6:T64,T64))))</f>
        <v>5</v>
      </c>
      <c r="T64" s="14" t="str">
        <f t="shared" ca="1" si="2"/>
        <v>Bennett Memorial Diocesan School, Tunbridge Wells, Kent</v>
      </c>
      <c r="U64" s="15" t="str">
        <f t="shared" ca="1" si="9"/>
        <v>Bennett Memorial Diocesan School, Tunbridge Wells, Kent5</v>
      </c>
      <c r="V64" s="14">
        <f t="shared" si="3"/>
        <v>59</v>
      </c>
      <c r="W64" s="14" t="str">
        <f t="shared" ca="1" si="10"/>
        <v/>
      </c>
      <c r="X64" s="14" t="str">
        <f>IF(Home!J64=0,"",Home!J64)</f>
        <v/>
      </c>
      <c r="Y64" s="16" t="str">
        <f t="shared" ca="1" si="15"/>
        <v/>
      </c>
      <c r="Z64" s="16" t="str">
        <f t="shared" ca="1" si="15"/>
        <v/>
      </c>
      <c r="AA64" s="16" t="str">
        <f t="shared" ca="1" si="15"/>
        <v/>
      </c>
      <c r="AB64" s="16" t="str">
        <f t="shared" ca="1" si="15"/>
        <v/>
      </c>
      <c r="AC64" s="16" t="str">
        <f t="shared" ca="1" si="5"/>
        <v/>
      </c>
      <c r="AD64" s="14" t="str">
        <f t="shared" ca="1" si="11"/>
        <v/>
      </c>
      <c r="AE64" s="17" t="str">
        <f t="shared" ca="1" si="12"/>
        <v/>
      </c>
      <c r="AF64" s="18" t="str">
        <f t="shared" ca="1" si="13"/>
        <v/>
      </c>
      <c r="AG64" s="12">
        <v>5</v>
      </c>
      <c r="AH64" s="19">
        <v>15.31</v>
      </c>
    </row>
    <row r="65" spans="1:34" s="10" customFormat="1" ht="15" customHeight="1" x14ac:dyDescent="0.2">
      <c r="A65" s="10">
        <f t="shared" si="0"/>
        <v>60</v>
      </c>
      <c r="B65" s="173" t="str">
        <f t="shared" ca="1" si="6"/>
        <v>Orla Rickard</v>
      </c>
      <c r="C65" s="173"/>
      <c r="D65" s="173"/>
      <c r="E65" s="173"/>
      <c r="F65" s="173"/>
      <c r="G65" s="173"/>
      <c r="H65" s="177" t="str">
        <f t="shared" ca="1" si="7"/>
        <v>Bromley High School, Bromley, Kent</v>
      </c>
      <c r="I65" s="177"/>
      <c r="J65" s="177"/>
      <c r="K65" s="177"/>
      <c r="L65" s="177"/>
      <c r="M65" s="177"/>
      <c r="N65" s="177"/>
      <c r="O65" s="177"/>
      <c r="P65" s="13">
        <f t="shared" si="1"/>
        <v>1.0868055555555556E-2</v>
      </c>
      <c r="Q65" s="8">
        <f t="shared" si="8"/>
        <v>1</v>
      </c>
      <c r="R65" s="22">
        <v>60</v>
      </c>
      <c r="S65" s="14">
        <f ca="1">IF(LEFT(AG65,1)="G","",IF(LEFT(P65,1)="D","",IF(H65="","",COUNTIF($T$6:T65,T65))))</f>
        <v>6</v>
      </c>
      <c r="T65" s="14" t="str">
        <f t="shared" ca="1" si="2"/>
        <v>Bromley High School, Bromley, Kent</v>
      </c>
      <c r="U65" s="15" t="str">
        <f t="shared" ca="1" si="9"/>
        <v>Bromley High School, Bromley, Kent6</v>
      </c>
      <c r="V65" s="14">
        <f t="shared" si="3"/>
        <v>60</v>
      </c>
      <c r="W65" s="14" t="str">
        <f t="shared" ca="1" si="10"/>
        <v/>
      </c>
      <c r="X65" s="14" t="str">
        <f>IF(Home!J65=0,"",Home!J65)</f>
        <v/>
      </c>
      <c r="Y65" s="16" t="str">
        <f t="shared" ca="1" si="15"/>
        <v/>
      </c>
      <c r="Z65" s="16" t="str">
        <f t="shared" ca="1" si="15"/>
        <v/>
      </c>
      <c r="AA65" s="16" t="str">
        <f t="shared" ca="1" si="15"/>
        <v/>
      </c>
      <c r="AB65" s="16" t="str">
        <f t="shared" ca="1" si="15"/>
        <v/>
      </c>
      <c r="AC65" s="16" t="str">
        <f t="shared" ca="1" si="5"/>
        <v/>
      </c>
      <c r="AD65" s="14" t="str">
        <f t="shared" ca="1" si="11"/>
        <v/>
      </c>
      <c r="AE65" s="17" t="str">
        <f t="shared" ca="1" si="12"/>
        <v/>
      </c>
      <c r="AF65" s="18" t="str">
        <f t="shared" ca="1" si="13"/>
        <v/>
      </c>
      <c r="AG65" s="12">
        <v>18</v>
      </c>
      <c r="AH65" s="19">
        <v>15.39</v>
      </c>
    </row>
    <row r="66" spans="1:34" s="10" customFormat="1" ht="15" customHeight="1" x14ac:dyDescent="0.2">
      <c r="A66" s="10">
        <f t="shared" si="0"/>
        <v>61</v>
      </c>
      <c r="B66" s="173" t="str">
        <f t="shared" ca="1" si="6"/>
        <v>Ella Dennett</v>
      </c>
      <c r="C66" s="173"/>
      <c r="D66" s="173"/>
      <c r="E66" s="173"/>
      <c r="F66" s="173"/>
      <c r="G66" s="173"/>
      <c r="H66" s="177" t="str">
        <f t="shared" ca="1" si="7"/>
        <v>Chislehurst and Sidcup Grammar School, Sidcup, Kent</v>
      </c>
      <c r="I66" s="177"/>
      <c r="J66" s="177"/>
      <c r="K66" s="177"/>
      <c r="L66" s="177"/>
      <c r="M66" s="177"/>
      <c r="N66" s="177"/>
      <c r="O66" s="177"/>
      <c r="P66" s="13">
        <f t="shared" si="1"/>
        <v>1.1006944444444444E-2</v>
      </c>
      <c r="Q66" s="8">
        <f t="shared" si="8"/>
        <v>1</v>
      </c>
      <c r="R66" s="22">
        <v>61</v>
      </c>
      <c r="S66" s="14">
        <f ca="1">IF(LEFT(AG66,1)="G","",IF(LEFT(P66,1)="D","",IF(H66="","",COUNTIF($T$6:T66,T66))))</f>
        <v>6</v>
      </c>
      <c r="T66" s="14" t="str">
        <f t="shared" ca="1" si="2"/>
        <v>Chislehurst and Sidcup Grammar School, Sidcup, Kent</v>
      </c>
      <c r="U66" s="15" t="str">
        <f t="shared" ca="1" si="9"/>
        <v>Chislehurst and Sidcup Grammar School, Sidcup, Kent6</v>
      </c>
      <c r="V66" s="14">
        <f t="shared" si="3"/>
        <v>61</v>
      </c>
      <c r="W66" s="14" t="str">
        <f t="shared" ca="1" si="10"/>
        <v/>
      </c>
      <c r="X66" s="14" t="str">
        <f>IF(Home!J66=0,"",Home!J66)</f>
        <v/>
      </c>
      <c r="Y66" s="16" t="str">
        <f t="shared" ref="Y66:AB85" ca="1" si="16">IFERROR(VLOOKUP(CONCATENATE($X66,Y$5),$U$6:$V$255,2,0),"")</f>
        <v/>
      </c>
      <c r="Z66" s="16" t="str">
        <f t="shared" ca="1" si="16"/>
        <v/>
      </c>
      <c r="AA66" s="16" t="str">
        <f t="shared" ca="1" si="16"/>
        <v/>
      </c>
      <c r="AB66" s="16" t="str">
        <f t="shared" ca="1" si="16"/>
        <v/>
      </c>
      <c r="AC66" s="16" t="str">
        <f t="shared" ca="1" si="5"/>
        <v/>
      </c>
      <c r="AD66" s="14" t="str">
        <f t="shared" ca="1" si="11"/>
        <v/>
      </c>
      <c r="AE66" s="17" t="str">
        <f t="shared" ca="1" si="12"/>
        <v/>
      </c>
      <c r="AF66" s="18" t="str">
        <f t="shared" ca="1" si="13"/>
        <v/>
      </c>
      <c r="AG66" s="12">
        <v>42</v>
      </c>
      <c r="AH66" s="19">
        <v>15.51</v>
      </c>
    </row>
    <row r="67" spans="1:34" s="10" customFormat="1" ht="15" customHeight="1" x14ac:dyDescent="0.2">
      <c r="A67" s="10">
        <f t="shared" si="0"/>
        <v>62</v>
      </c>
      <c r="B67" s="173" t="str">
        <f t="shared" ca="1" si="6"/>
        <v/>
      </c>
      <c r="C67" s="173"/>
      <c r="D67" s="173"/>
      <c r="E67" s="173"/>
      <c r="F67" s="173"/>
      <c r="G67" s="173"/>
      <c r="H67" s="177" t="str">
        <f t="shared" ca="1" si="7"/>
        <v/>
      </c>
      <c r="I67" s="177"/>
      <c r="J67" s="177"/>
      <c r="K67" s="177"/>
      <c r="L67" s="177"/>
      <c r="M67" s="177"/>
      <c r="N67" s="177"/>
      <c r="O67" s="177"/>
      <c r="P67" s="13">
        <f t="shared" si="1"/>
        <v>0</v>
      </c>
      <c r="Q67" s="8" t="str">
        <f t="shared" si="8"/>
        <v/>
      </c>
      <c r="R67" s="22">
        <v>62</v>
      </c>
      <c r="S67" s="14" t="str">
        <f ca="1">IF(LEFT(AG67,1)="G","",IF(LEFT(P67,1)="D","",IF(H67="","",COUNTIF($T$6:T67,T67))))</f>
        <v/>
      </c>
      <c r="T67" s="14" t="str">
        <f t="shared" ca="1" si="2"/>
        <v/>
      </c>
      <c r="U67" s="15" t="str">
        <f t="shared" ca="1" si="9"/>
        <v/>
      </c>
      <c r="V67" s="14">
        <f t="shared" si="3"/>
        <v>62</v>
      </c>
      <c r="W67" s="14" t="str">
        <f t="shared" ca="1" si="10"/>
        <v/>
      </c>
      <c r="X67" s="14" t="str">
        <f>IF(Home!J67=0,"",Home!J67)</f>
        <v/>
      </c>
      <c r="Y67" s="16" t="str">
        <f t="shared" ca="1" si="16"/>
        <v/>
      </c>
      <c r="Z67" s="16" t="str">
        <f t="shared" ca="1" si="16"/>
        <v/>
      </c>
      <c r="AA67" s="16" t="str">
        <f t="shared" ca="1" si="16"/>
        <v/>
      </c>
      <c r="AB67" s="16" t="str">
        <f t="shared" ca="1" si="16"/>
        <v/>
      </c>
      <c r="AC67" s="16" t="str">
        <f t="shared" ca="1" si="5"/>
        <v/>
      </c>
      <c r="AD67" s="14" t="str">
        <f t="shared" ca="1" si="11"/>
        <v/>
      </c>
      <c r="AE67" s="17" t="str">
        <f t="shared" ca="1" si="12"/>
        <v/>
      </c>
      <c r="AF67" s="18" t="str">
        <f t="shared" ca="1" si="13"/>
        <v/>
      </c>
      <c r="AG67" s="12"/>
      <c r="AH67" s="19"/>
    </row>
    <row r="68" spans="1:34" s="10" customFormat="1" ht="15" customHeight="1" x14ac:dyDescent="0.2">
      <c r="A68" s="10">
        <f t="shared" si="0"/>
        <v>63</v>
      </c>
      <c r="B68" s="173" t="str">
        <f t="shared" ca="1" si="6"/>
        <v/>
      </c>
      <c r="C68" s="173"/>
      <c r="D68" s="173"/>
      <c r="E68" s="173"/>
      <c r="F68" s="173"/>
      <c r="G68" s="173"/>
      <c r="H68" s="177" t="str">
        <f t="shared" ca="1" si="7"/>
        <v/>
      </c>
      <c r="I68" s="177"/>
      <c r="J68" s="177"/>
      <c r="K68" s="177"/>
      <c r="L68" s="177"/>
      <c r="M68" s="177"/>
      <c r="N68" s="177"/>
      <c r="O68" s="177"/>
      <c r="P68" s="13">
        <f t="shared" si="1"/>
        <v>0</v>
      </c>
      <c r="Q68" s="8" t="str">
        <f t="shared" si="8"/>
        <v/>
      </c>
      <c r="R68" s="22">
        <v>63</v>
      </c>
      <c r="S68" s="14" t="str">
        <f ca="1">IF(LEFT(AG68,1)="G","",IF(LEFT(P68,1)="D","",IF(H68="","",COUNTIF($T$6:T68,T68))))</f>
        <v/>
      </c>
      <c r="T68" s="14" t="str">
        <f t="shared" ca="1" si="2"/>
        <v/>
      </c>
      <c r="U68" s="15" t="str">
        <f t="shared" ca="1" si="9"/>
        <v/>
      </c>
      <c r="V68" s="14">
        <f t="shared" si="3"/>
        <v>63</v>
      </c>
      <c r="W68" s="14" t="str">
        <f t="shared" ca="1" si="10"/>
        <v/>
      </c>
      <c r="X68" s="14" t="str">
        <f>IF(Home!J68=0,"",Home!J68)</f>
        <v/>
      </c>
      <c r="Y68" s="16" t="str">
        <f t="shared" ca="1" si="16"/>
        <v/>
      </c>
      <c r="Z68" s="16" t="str">
        <f t="shared" ca="1" si="16"/>
        <v/>
      </c>
      <c r="AA68" s="16" t="str">
        <f t="shared" ca="1" si="16"/>
        <v/>
      </c>
      <c r="AB68" s="16" t="str">
        <f t="shared" ca="1" si="16"/>
        <v/>
      </c>
      <c r="AC68" s="16" t="str">
        <f t="shared" ca="1" si="5"/>
        <v/>
      </c>
      <c r="AD68" s="14" t="str">
        <f t="shared" ca="1" si="11"/>
        <v/>
      </c>
      <c r="AE68" s="17" t="str">
        <f t="shared" ca="1" si="12"/>
        <v/>
      </c>
      <c r="AF68" s="18" t="str">
        <f t="shared" ca="1" si="13"/>
        <v/>
      </c>
      <c r="AG68" s="12"/>
      <c r="AH68" s="19"/>
    </row>
    <row r="69" spans="1:34" s="10" customFormat="1" ht="15" customHeight="1" x14ac:dyDescent="0.2">
      <c r="A69" s="10">
        <f t="shared" si="0"/>
        <v>64</v>
      </c>
      <c r="B69" s="173" t="str">
        <f t="shared" ca="1" si="6"/>
        <v/>
      </c>
      <c r="C69" s="173"/>
      <c r="D69" s="173"/>
      <c r="E69" s="173"/>
      <c r="F69" s="173"/>
      <c r="G69" s="173"/>
      <c r="H69" s="177" t="str">
        <f t="shared" ca="1" si="7"/>
        <v/>
      </c>
      <c r="I69" s="177"/>
      <c r="J69" s="177"/>
      <c r="K69" s="177"/>
      <c r="L69" s="177"/>
      <c r="M69" s="177"/>
      <c r="N69" s="177"/>
      <c r="O69" s="177"/>
      <c r="P69" s="13">
        <f t="shared" si="1"/>
        <v>0</v>
      </c>
      <c r="Q69" s="8" t="str">
        <f t="shared" si="8"/>
        <v/>
      </c>
      <c r="R69" s="22">
        <v>64</v>
      </c>
      <c r="S69" s="14" t="str">
        <f ca="1">IF(LEFT(AG69,1)="G","",IF(LEFT(P69,1)="D","",IF(H69="","",COUNTIF($T$6:T69,T69))))</f>
        <v/>
      </c>
      <c r="T69" s="14" t="str">
        <f t="shared" ca="1" si="2"/>
        <v/>
      </c>
      <c r="U69" s="15" t="str">
        <f t="shared" ca="1" si="9"/>
        <v/>
      </c>
      <c r="V69" s="14">
        <f t="shared" si="3"/>
        <v>64</v>
      </c>
      <c r="W69" s="14" t="str">
        <f t="shared" ca="1" si="10"/>
        <v/>
      </c>
      <c r="X69" s="14" t="str">
        <f>IF(Home!J69=0,"",Home!J69)</f>
        <v/>
      </c>
      <c r="Y69" s="16" t="str">
        <f t="shared" ca="1" si="16"/>
        <v/>
      </c>
      <c r="Z69" s="16" t="str">
        <f t="shared" ca="1" si="16"/>
        <v/>
      </c>
      <c r="AA69" s="16" t="str">
        <f t="shared" ca="1" si="16"/>
        <v/>
      </c>
      <c r="AB69" s="16" t="str">
        <f t="shared" ca="1" si="16"/>
        <v/>
      </c>
      <c r="AC69" s="16" t="str">
        <f t="shared" ca="1" si="5"/>
        <v/>
      </c>
      <c r="AD69" s="14" t="str">
        <f t="shared" ca="1" si="11"/>
        <v/>
      </c>
      <c r="AE69" s="17" t="str">
        <f t="shared" ca="1" si="12"/>
        <v/>
      </c>
      <c r="AF69" s="18" t="str">
        <f t="shared" ca="1" si="13"/>
        <v/>
      </c>
      <c r="AG69" s="12"/>
      <c r="AH69" s="19"/>
    </row>
    <row r="70" spans="1:34" s="10" customFormat="1" ht="15" customHeight="1" x14ac:dyDescent="0.2">
      <c r="A70" s="10">
        <f t="shared" ref="A70:A133" si="17">IF(LEFT(P70,1)="D","",R70)</f>
        <v>65</v>
      </c>
      <c r="B70" s="173" t="str">
        <f t="shared" ca="1" si="6"/>
        <v/>
      </c>
      <c r="C70" s="173"/>
      <c r="D70" s="173"/>
      <c r="E70" s="173"/>
      <c r="F70" s="173"/>
      <c r="G70" s="173"/>
      <c r="H70" s="177" t="str">
        <f t="shared" ca="1" si="7"/>
        <v/>
      </c>
      <c r="I70" s="177"/>
      <c r="J70" s="177"/>
      <c r="K70" s="177"/>
      <c r="L70" s="177"/>
      <c r="M70" s="177"/>
      <c r="N70" s="177"/>
      <c r="O70" s="177"/>
      <c r="P70" s="13">
        <f t="shared" ref="P70:P133" si="18">IF(AH70="",0,IF(LEFT(AH70,1)="D",AH70,(INT(AH70)*60+(AH70-INT(AH70))*100)/86400))</f>
        <v>0</v>
      </c>
      <c r="Q70" s="8" t="str">
        <f t="shared" si="8"/>
        <v/>
      </c>
      <c r="R70" s="22">
        <v>65</v>
      </c>
      <c r="S70" s="14" t="str">
        <f ca="1">IF(LEFT(AG70,1)="G","",IF(LEFT(P70,1)="D","",IF(H70="","",COUNTIF($T$6:T70,T70))))</f>
        <v/>
      </c>
      <c r="T70" s="14" t="str">
        <f t="shared" ref="T70:T133" ca="1" si="19">IF(LEFT(AG70,1)="G","",IF(LEFT(P70,1)="D","",H70))</f>
        <v/>
      </c>
      <c r="U70" s="15" t="str">
        <f t="shared" ca="1" si="9"/>
        <v/>
      </c>
      <c r="V70" s="14">
        <f t="shared" ref="V70:V133" si="20">A70</f>
        <v>65</v>
      </c>
      <c r="W70" s="14" t="str">
        <f t="shared" ca="1" si="10"/>
        <v/>
      </c>
      <c r="X70" s="14" t="str">
        <f>IF(Home!J70=0,"",Home!J70)</f>
        <v/>
      </c>
      <c r="Y70" s="16" t="str">
        <f t="shared" ca="1" si="16"/>
        <v/>
      </c>
      <c r="Z70" s="16" t="str">
        <f t="shared" ca="1" si="16"/>
        <v/>
      </c>
      <c r="AA70" s="16" t="str">
        <f t="shared" ca="1" si="16"/>
        <v/>
      </c>
      <c r="AB70" s="16" t="str">
        <f t="shared" ca="1" si="16"/>
        <v/>
      </c>
      <c r="AC70" s="16" t="str">
        <f t="shared" ref="AC70:AC133" ca="1" si="21">IF(AB70="","",SUM(Y70:AB70))</f>
        <v/>
      </c>
      <c r="AD70" s="14" t="str">
        <f t="shared" ca="1" si="11"/>
        <v/>
      </c>
      <c r="AE70" s="17" t="str">
        <f t="shared" ca="1" si="12"/>
        <v/>
      </c>
      <c r="AF70" s="18" t="str">
        <f t="shared" ca="1" si="13"/>
        <v/>
      </c>
      <c r="AG70" s="12"/>
      <c r="AH70" s="19"/>
    </row>
    <row r="71" spans="1:34" s="10" customFormat="1" ht="15" customHeight="1" x14ac:dyDescent="0.2">
      <c r="A71" s="10">
        <f t="shared" si="17"/>
        <v>66</v>
      </c>
      <c r="B71" s="173" t="str">
        <f t="shared" ref="B71:B134" ca="1" si="22">IFERROR(VLOOKUP(AG71,INDIRECT($U$1),2,0),"")</f>
        <v/>
      </c>
      <c r="C71" s="173"/>
      <c r="D71" s="173"/>
      <c r="E71" s="173"/>
      <c r="F71" s="173"/>
      <c r="G71" s="173"/>
      <c r="H71" s="177" t="str">
        <f t="shared" ref="H71:H134" ca="1" si="23">IFERROR(VLOOKUP(AG71,INDIRECT($U$1),3,0),"")</f>
        <v/>
      </c>
      <c r="I71" s="177"/>
      <c r="J71" s="177"/>
      <c r="K71" s="177"/>
      <c r="L71" s="177"/>
      <c r="M71" s="177"/>
      <c r="N71" s="177"/>
      <c r="O71" s="177"/>
      <c r="P71" s="13">
        <f t="shared" si="18"/>
        <v>0</v>
      </c>
      <c r="Q71" s="8" t="str">
        <f t="shared" ref="Q71:Q134" si="24">IF(AG71="","",1)</f>
        <v/>
      </c>
      <c r="R71" s="22">
        <v>66</v>
      </c>
      <c r="S71" s="14" t="str">
        <f ca="1">IF(LEFT(AG71,1)="G","",IF(LEFT(P71,1)="D","",IF(H71="","",COUNTIF($T$6:T71,T71))))</f>
        <v/>
      </c>
      <c r="T71" s="14" t="str">
        <f t="shared" ca="1" si="19"/>
        <v/>
      </c>
      <c r="U71" s="15" t="str">
        <f t="shared" ref="U71:U134" ca="1" si="25">CONCATENATE(T71,S71)</f>
        <v/>
      </c>
      <c r="V71" s="14">
        <f t="shared" si="20"/>
        <v>66</v>
      </c>
      <c r="W71" s="14" t="str">
        <f t="shared" ref="W71:W134" ca="1" si="26">IF($AF71="","",RANK($AF71,$AF$6:$AF$255,1))</f>
        <v/>
      </c>
      <c r="X71" s="14" t="str">
        <f>IF(Home!J71=0,"",Home!J71)</f>
        <v/>
      </c>
      <c r="Y71" s="16" t="str">
        <f t="shared" ca="1" si="16"/>
        <v/>
      </c>
      <c r="Z71" s="16" t="str">
        <f t="shared" ca="1" si="16"/>
        <v/>
      </c>
      <c r="AA71" s="16" t="str">
        <f t="shared" ca="1" si="16"/>
        <v/>
      </c>
      <c r="AB71" s="16" t="str">
        <f t="shared" ca="1" si="16"/>
        <v/>
      </c>
      <c r="AC71" s="16" t="str">
        <f t="shared" ca="1" si="21"/>
        <v/>
      </c>
      <c r="AD71" s="14" t="str">
        <f t="shared" ref="AD71:AD134" ca="1" si="27">IF($AC71="","",RANK($AC71,$AC$6:$AC$255,1))</f>
        <v/>
      </c>
      <c r="AE71" s="17" t="str">
        <f t="shared" ref="AE71:AE134" ca="1" si="28">IF($Y71="","",RANK($Y71,$Y$6:$Y$255,1)/100)</f>
        <v/>
      </c>
      <c r="AF71" s="18" t="str">
        <f t="shared" ref="AF71:AF134" ca="1" si="29">IF(AD71="","",AD71+AE71)</f>
        <v/>
      </c>
      <c r="AG71" s="12"/>
      <c r="AH71" s="19"/>
    </row>
    <row r="72" spans="1:34" s="10" customFormat="1" ht="15" customHeight="1" x14ac:dyDescent="0.2">
      <c r="A72" s="10">
        <f t="shared" si="17"/>
        <v>67</v>
      </c>
      <c r="B72" s="173" t="str">
        <f t="shared" ca="1" si="22"/>
        <v/>
      </c>
      <c r="C72" s="173"/>
      <c r="D72" s="173"/>
      <c r="E72" s="173"/>
      <c r="F72" s="173"/>
      <c r="G72" s="173"/>
      <c r="H72" s="177" t="str">
        <f t="shared" ca="1" si="23"/>
        <v/>
      </c>
      <c r="I72" s="177"/>
      <c r="J72" s="177"/>
      <c r="K72" s="177"/>
      <c r="L72" s="177"/>
      <c r="M72" s="177"/>
      <c r="N72" s="177"/>
      <c r="O72" s="177"/>
      <c r="P72" s="13">
        <f t="shared" si="18"/>
        <v>0</v>
      </c>
      <c r="Q72" s="8" t="str">
        <f t="shared" si="24"/>
        <v/>
      </c>
      <c r="R72" s="22">
        <v>67</v>
      </c>
      <c r="S72" s="14" t="str">
        <f ca="1">IF(LEFT(AG72,1)="G","",IF(LEFT(P72,1)="D","",IF(H72="","",COUNTIF($T$6:T72,T72))))</f>
        <v/>
      </c>
      <c r="T72" s="14" t="str">
        <f t="shared" ca="1" si="19"/>
        <v/>
      </c>
      <c r="U72" s="15" t="str">
        <f t="shared" ca="1" si="25"/>
        <v/>
      </c>
      <c r="V72" s="14">
        <f t="shared" si="20"/>
        <v>67</v>
      </c>
      <c r="W72" s="14" t="str">
        <f t="shared" ca="1" si="26"/>
        <v/>
      </c>
      <c r="X72" s="14" t="str">
        <f>IF(Home!J72=0,"",Home!J72)</f>
        <v/>
      </c>
      <c r="Y72" s="16" t="str">
        <f t="shared" ca="1" si="16"/>
        <v/>
      </c>
      <c r="Z72" s="16" t="str">
        <f t="shared" ca="1" si="16"/>
        <v/>
      </c>
      <c r="AA72" s="16" t="str">
        <f t="shared" ca="1" si="16"/>
        <v/>
      </c>
      <c r="AB72" s="16" t="str">
        <f t="shared" ca="1" si="16"/>
        <v/>
      </c>
      <c r="AC72" s="16" t="str">
        <f t="shared" ca="1" si="21"/>
        <v/>
      </c>
      <c r="AD72" s="14" t="str">
        <f t="shared" ca="1" si="27"/>
        <v/>
      </c>
      <c r="AE72" s="17" t="str">
        <f t="shared" ca="1" si="28"/>
        <v/>
      </c>
      <c r="AF72" s="18" t="str">
        <f t="shared" ca="1" si="29"/>
        <v/>
      </c>
      <c r="AG72" s="12"/>
      <c r="AH72" s="19"/>
    </row>
    <row r="73" spans="1:34" s="10" customFormat="1" ht="15" customHeight="1" x14ac:dyDescent="0.2">
      <c r="A73" s="10">
        <f t="shared" si="17"/>
        <v>68</v>
      </c>
      <c r="B73" s="173" t="str">
        <f t="shared" ca="1" si="22"/>
        <v/>
      </c>
      <c r="C73" s="173"/>
      <c r="D73" s="173"/>
      <c r="E73" s="173"/>
      <c r="F73" s="173"/>
      <c r="G73" s="173"/>
      <c r="H73" s="177" t="str">
        <f t="shared" ca="1" si="23"/>
        <v/>
      </c>
      <c r="I73" s="177"/>
      <c r="J73" s="177"/>
      <c r="K73" s="177"/>
      <c r="L73" s="177"/>
      <c r="M73" s="177"/>
      <c r="N73" s="177"/>
      <c r="O73" s="177"/>
      <c r="P73" s="13">
        <f t="shared" si="18"/>
        <v>0</v>
      </c>
      <c r="Q73" s="8" t="str">
        <f t="shared" si="24"/>
        <v/>
      </c>
      <c r="R73" s="22">
        <v>68</v>
      </c>
      <c r="S73" s="14" t="str">
        <f ca="1">IF(LEFT(AG73,1)="G","",IF(LEFT(P73,1)="D","",IF(H73="","",COUNTIF($T$6:T73,T73))))</f>
        <v/>
      </c>
      <c r="T73" s="14" t="str">
        <f t="shared" ca="1" si="19"/>
        <v/>
      </c>
      <c r="U73" s="15" t="str">
        <f t="shared" ca="1" si="25"/>
        <v/>
      </c>
      <c r="V73" s="14">
        <f t="shared" si="20"/>
        <v>68</v>
      </c>
      <c r="W73" s="14" t="str">
        <f t="shared" ca="1" si="26"/>
        <v/>
      </c>
      <c r="X73" s="14" t="str">
        <f>IF(Home!J73=0,"",Home!J73)</f>
        <v/>
      </c>
      <c r="Y73" s="16" t="str">
        <f t="shared" ca="1" si="16"/>
        <v/>
      </c>
      <c r="Z73" s="16" t="str">
        <f t="shared" ca="1" si="16"/>
        <v/>
      </c>
      <c r="AA73" s="16" t="str">
        <f t="shared" ca="1" si="16"/>
        <v/>
      </c>
      <c r="AB73" s="16" t="str">
        <f t="shared" ca="1" si="16"/>
        <v/>
      </c>
      <c r="AC73" s="16" t="str">
        <f t="shared" ca="1" si="21"/>
        <v/>
      </c>
      <c r="AD73" s="14" t="str">
        <f t="shared" ca="1" si="27"/>
        <v/>
      </c>
      <c r="AE73" s="17" t="str">
        <f t="shared" ca="1" si="28"/>
        <v/>
      </c>
      <c r="AF73" s="18" t="str">
        <f t="shared" ca="1" si="29"/>
        <v/>
      </c>
      <c r="AG73" s="12"/>
      <c r="AH73" s="19"/>
    </row>
    <row r="74" spans="1:34" s="10" customFormat="1" ht="15" customHeight="1" x14ac:dyDescent="0.2">
      <c r="A74" s="10">
        <f t="shared" si="17"/>
        <v>69</v>
      </c>
      <c r="B74" s="173" t="str">
        <f t="shared" ca="1" si="22"/>
        <v/>
      </c>
      <c r="C74" s="173"/>
      <c r="D74" s="173"/>
      <c r="E74" s="173"/>
      <c r="F74" s="173"/>
      <c r="G74" s="173"/>
      <c r="H74" s="177" t="str">
        <f t="shared" ca="1" si="23"/>
        <v/>
      </c>
      <c r="I74" s="177"/>
      <c r="J74" s="177"/>
      <c r="K74" s="177"/>
      <c r="L74" s="177"/>
      <c r="M74" s="177"/>
      <c r="N74" s="177"/>
      <c r="O74" s="177"/>
      <c r="P74" s="13">
        <f t="shared" si="18"/>
        <v>0</v>
      </c>
      <c r="Q74" s="8" t="str">
        <f t="shared" si="24"/>
        <v/>
      </c>
      <c r="R74" s="22">
        <v>69</v>
      </c>
      <c r="S74" s="14" t="str">
        <f ca="1">IF(LEFT(AG74,1)="G","",IF(LEFT(P74,1)="D","",IF(H74="","",COUNTIF($T$6:T74,T74))))</f>
        <v/>
      </c>
      <c r="T74" s="14" t="str">
        <f t="shared" ca="1" si="19"/>
        <v/>
      </c>
      <c r="U74" s="15" t="str">
        <f t="shared" ca="1" si="25"/>
        <v/>
      </c>
      <c r="V74" s="14">
        <f t="shared" si="20"/>
        <v>69</v>
      </c>
      <c r="W74" s="14" t="str">
        <f t="shared" ca="1" si="26"/>
        <v/>
      </c>
      <c r="X74" s="14" t="str">
        <f>IF(Home!J74=0,"",Home!J74)</f>
        <v/>
      </c>
      <c r="Y74" s="16" t="str">
        <f t="shared" ca="1" si="16"/>
        <v/>
      </c>
      <c r="Z74" s="16" t="str">
        <f t="shared" ca="1" si="16"/>
        <v/>
      </c>
      <c r="AA74" s="16" t="str">
        <f t="shared" ca="1" si="16"/>
        <v/>
      </c>
      <c r="AB74" s="16" t="str">
        <f t="shared" ca="1" si="16"/>
        <v/>
      </c>
      <c r="AC74" s="16" t="str">
        <f t="shared" ca="1" si="21"/>
        <v/>
      </c>
      <c r="AD74" s="14" t="str">
        <f t="shared" ca="1" si="27"/>
        <v/>
      </c>
      <c r="AE74" s="17" t="str">
        <f t="shared" ca="1" si="28"/>
        <v/>
      </c>
      <c r="AF74" s="18" t="str">
        <f t="shared" ca="1" si="29"/>
        <v/>
      </c>
      <c r="AG74" s="12"/>
      <c r="AH74" s="19"/>
    </row>
    <row r="75" spans="1:34" s="10" customFormat="1" ht="15" customHeight="1" x14ac:dyDescent="0.2">
      <c r="A75" s="10">
        <f t="shared" si="17"/>
        <v>70</v>
      </c>
      <c r="B75" s="173" t="str">
        <f t="shared" ca="1" si="22"/>
        <v/>
      </c>
      <c r="C75" s="173"/>
      <c r="D75" s="173"/>
      <c r="E75" s="173"/>
      <c r="F75" s="173"/>
      <c r="G75" s="173"/>
      <c r="H75" s="177" t="str">
        <f t="shared" ca="1" si="23"/>
        <v/>
      </c>
      <c r="I75" s="177"/>
      <c r="J75" s="177"/>
      <c r="K75" s="177"/>
      <c r="L75" s="177"/>
      <c r="M75" s="177"/>
      <c r="N75" s="177"/>
      <c r="O75" s="177"/>
      <c r="P75" s="13">
        <f t="shared" si="18"/>
        <v>0</v>
      </c>
      <c r="Q75" s="8" t="str">
        <f t="shared" si="24"/>
        <v/>
      </c>
      <c r="R75" s="22">
        <v>70</v>
      </c>
      <c r="S75" s="14" t="str">
        <f ca="1">IF(LEFT(AG75,1)="G","",IF(LEFT(P75,1)="D","",IF(H75="","",COUNTIF($T$6:T75,T75))))</f>
        <v/>
      </c>
      <c r="T75" s="14" t="str">
        <f t="shared" ca="1" si="19"/>
        <v/>
      </c>
      <c r="U75" s="15" t="str">
        <f t="shared" ca="1" si="25"/>
        <v/>
      </c>
      <c r="V75" s="14">
        <f t="shared" si="20"/>
        <v>70</v>
      </c>
      <c r="W75" s="14" t="str">
        <f t="shared" ca="1" si="26"/>
        <v/>
      </c>
      <c r="X75" s="14" t="str">
        <f>IF(Home!J75=0,"",Home!J75)</f>
        <v/>
      </c>
      <c r="Y75" s="16" t="str">
        <f t="shared" ca="1" si="16"/>
        <v/>
      </c>
      <c r="Z75" s="16" t="str">
        <f t="shared" ca="1" si="16"/>
        <v/>
      </c>
      <c r="AA75" s="16" t="str">
        <f t="shared" ca="1" si="16"/>
        <v/>
      </c>
      <c r="AB75" s="16" t="str">
        <f t="shared" ca="1" si="16"/>
        <v/>
      </c>
      <c r="AC75" s="16" t="str">
        <f t="shared" ca="1" si="21"/>
        <v/>
      </c>
      <c r="AD75" s="14" t="str">
        <f t="shared" ca="1" si="27"/>
        <v/>
      </c>
      <c r="AE75" s="17" t="str">
        <f t="shared" ca="1" si="28"/>
        <v/>
      </c>
      <c r="AF75" s="18" t="str">
        <f t="shared" ca="1" si="29"/>
        <v/>
      </c>
      <c r="AG75" s="12"/>
      <c r="AH75" s="19"/>
    </row>
    <row r="76" spans="1:34" s="10" customFormat="1" ht="15" customHeight="1" x14ac:dyDescent="0.2">
      <c r="A76" s="10">
        <f t="shared" si="17"/>
        <v>71</v>
      </c>
      <c r="B76" s="173" t="str">
        <f t="shared" ca="1" si="22"/>
        <v/>
      </c>
      <c r="C76" s="173"/>
      <c r="D76" s="173"/>
      <c r="E76" s="173"/>
      <c r="F76" s="173"/>
      <c r="G76" s="173"/>
      <c r="H76" s="177" t="str">
        <f t="shared" ca="1" si="23"/>
        <v/>
      </c>
      <c r="I76" s="177"/>
      <c r="J76" s="177"/>
      <c r="K76" s="177"/>
      <c r="L76" s="177"/>
      <c r="M76" s="177"/>
      <c r="N76" s="177"/>
      <c r="O76" s="177"/>
      <c r="P76" s="13">
        <f t="shared" si="18"/>
        <v>0</v>
      </c>
      <c r="Q76" s="8" t="str">
        <f t="shared" si="24"/>
        <v/>
      </c>
      <c r="R76" s="22">
        <v>71</v>
      </c>
      <c r="S76" s="14" t="str">
        <f ca="1">IF(LEFT(AG76,1)="G","",IF(LEFT(P76,1)="D","",IF(H76="","",COUNTIF($T$6:T76,T76))))</f>
        <v/>
      </c>
      <c r="T76" s="14" t="str">
        <f t="shared" ca="1" si="19"/>
        <v/>
      </c>
      <c r="U76" s="15" t="str">
        <f t="shared" ca="1" si="25"/>
        <v/>
      </c>
      <c r="V76" s="14">
        <f t="shared" si="20"/>
        <v>71</v>
      </c>
      <c r="W76" s="14" t="str">
        <f t="shared" ca="1" si="26"/>
        <v/>
      </c>
      <c r="X76" s="14" t="str">
        <f>IF(Home!J76=0,"",Home!J76)</f>
        <v/>
      </c>
      <c r="Y76" s="16" t="str">
        <f t="shared" ca="1" si="16"/>
        <v/>
      </c>
      <c r="Z76" s="16" t="str">
        <f t="shared" ca="1" si="16"/>
        <v/>
      </c>
      <c r="AA76" s="16" t="str">
        <f t="shared" ca="1" si="16"/>
        <v/>
      </c>
      <c r="AB76" s="16" t="str">
        <f t="shared" ca="1" si="16"/>
        <v/>
      </c>
      <c r="AC76" s="16" t="str">
        <f t="shared" ca="1" si="21"/>
        <v/>
      </c>
      <c r="AD76" s="14" t="str">
        <f t="shared" ca="1" si="27"/>
        <v/>
      </c>
      <c r="AE76" s="17" t="str">
        <f t="shared" ca="1" si="28"/>
        <v/>
      </c>
      <c r="AF76" s="18" t="str">
        <f t="shared" ca="1" si="29"/>
        <v/>
      </c>
      <c r="AG76" s="12"/>
      <c r="AH76" s="19"/>
    </row>
    <row r="77" spans="1:34" s="10" customFormat="1" ht="15" customHeight="1" x14ac:dyDescent="0.2">
      <c r="A77" s="10">
        <f t="shared" si="17"/>
        <v>72</v>
      </c>
      <c r="B77" s="173" t="str">
        <f t="shared" ca="1" si="22"/>
        <v/>
      </c>
      <c r="C77" s="173"/>
      <c r="D77" s="173"/>
      <c r="E77" s="173"/>
      <c r="F77" s="173"/>
      <c r="G77" s="173"/>
      <c r="H77" s="177" t="str">
        <f t="shared" ca="1" si="23"/>
        <v/>
      </c>
      <c r="I77" s="177"/>
      <c r="J77" s="177"/>
      <c r="K77" s="177"/>
      <c r="L77" s="177"/>
      <c r="M77" s="177"/>
      <c r="N77" s="177"/>
      <c r="O77" s="177"/>
      <c r="P77" s="13">
        <f t="shared" si="18"/>
        <v>0</v>
      </c>
      <c r="Q77" s="8" t="str">
        <f t="shared" si="24"/>
        <v/>
      </c>
      <c r="R77" s="22">
        <v>72</v>
      </c>
      <c r="S77" s="14" t="str">
        <f ca="1">IF(LEFT(AG77,1)="G","",IF(LEFT(P77,1)="D","",IF(H77="","",COUNTIF($T$6:T77,T77))))</f>
        <v/>
      </c>
      <c r="T77" s="14" t="str">
        <f t="shared" ca="1" si="19"/>
        <v/>
      </c>
      <c r="U77" s="15" t="str">
        <f t="shared" ca="1" si="25"/>
        <v/>
      </c>
      <c r="V77" s="14">
        <f t="shared" si="20"/>
        <v>72</v>
      </c>
      <c r="W77" s="14" t="str">
        <f t="shared" ca="1" si="26"/>
        <v/>
      </c>
      <c r="X77" s="14" t="str">
        <f>IF(Home!J77=0,"",Home!J77)</f>
        <v/>
      </c>
      <c r="Y77" s="16" t="str">
        <f t="shared" ca="1" si="16"/>
        <v/>
      </c>
      <c r="Z77" s="16" t="str">
        <f t="shared" ca="1" si="16"/>
        <v/>
      </c>
      <c r="AA77" s="16" t="str">
        <f t="shared" ca="1" si="16"/>
        <v/>
      </c>
      <c r="AB77" s="16" t="str">
        <f t="shared" ca="1" si="16"/>
        <v/>
      </c>
      <c r="AC77" s="16" t="str">
        <f t="shared" ca="1" si="21"/>
        <v/>
      </c>
      <c r="AD77" s="14" t="str">
        <f t="shared" ca="1" si="27"/>
        <v/>
      </c>
      <c r="AE77" s="17" t="str">
        <f t="shared" ca="1" si="28"/>
        <v/>
      </c>
      <c r="AF77" s="18" t="str">
        <f t="shared" ca="1" si="29"/>
        <v/>
      </c>
      <c r="AG77" s="12"/>
      <c r="AH77" s="19"/>
    </row>
    <row r="78" spans="1:34" s="10" customFormat="1" ht="15" customHeight="1" x14ac:dyDescent="0.2">
      <c r="A78" s="10">
        <f t="shared" si="17"/>
        <v>73</v>
      </c>
      <c r="B78" s="173" t="str">
        <f t="shared" ca="1" si="22"/>
        <v/>
      </c>
      <c r="C78" s="173"/>
      <c r="D78" s="173"/>
      <c r="E78" s="173"/>
      <c r="F78" s="173"/>
      <c r="G78" s="173"/>
      <c r="H78" s="177" t="str">
        <f t="shared" ca="1" si="23"/>
        <v/>
      </c>
      <c r="I78" s="177"/>
      <c r="J78" s="177"/>
      <c r="K78" s="177"/>
      <c r="L78" s="177"/>
      <c r="M78" s="177"/>
      <c r="N78" s="177"/>
      <c r="O78" s="177"/>
      <c r="P78" s="13">
        <f t="shared" si="18"/>
        <v>0</v>
      </c>
      <c r="Q78" s="8" t="str">
        <f t="shared" si="24"/>
        <v/>
      </c>
      <c r="R78" s="22">
        <v>73</v>
      </c>
      <c r="S78" s="14" t="str">
        <f ca="1">IF(LEFT(AG78,1)="G","",IF(LEFT(P78,1)="D","",IF(H78="","",COUNTIF($T$6:T78,T78))))</f>
        <v/>
      </c>
      <c r="T78" s="14" t="str">
        <f t="shared" ca="1" si="19"/>
        <v/>
      </c>
      <c r="U78" s="15" t="str">
        <f t="shared" ca="1" si="25"/>
        <v/>
      </c>
      <c r="V78" s="14">
        <f t="shared" si="20"/>
        <v>73</v>
      </c>
      <c r="W78" s="14" t="str">
        <f t="shared" ca="1" si="26"/>
        <v/>
      </c>
      <c r="X78" s="14" t="str">
        <f>IF(Home!J78=0,"",Home!J78)</f>
        <v/>
      </c>
      <c r="Y78" s="16" t="str">
        <f t="shared" ca="1" si="16"/>
        <v/>
      </c>
      <c r="Z78" s="16" t="str">
        <f t="shared" ca="1" si="16"/>
        <v/>
      </c>
      <c r="AA78" s="16" t="str">
        <f t="shared" ca="1" si="16"/>
        <v/>
      </c>
      <c r="AB78" s="16" t="str">
        <f t="shared" ca="1" si="16"/>
        <v/>
      </c>
      <c r="AC78" s="16" t="str">
        <f t="shared" ca="1" si="21"/>
        <v/>
      </c>
      <c r="AD78" s="14" t="str">
        <f t="shared" ca="1" si="27"/>
        <v/>
      </c>
      <c r="AE78" s="17" t="str">
        <f t="shared" ca="1" si="28"/>
        <v/>
      </c>
      <c r="AF78" s="18" t="str">
        <f t="shared" ca="1" si="29"/>
        <v/>
      </c>
      <c r="AG78" s="12"/>
      <c r="AH78" s="19"/>
    </row>
    <row r="79" spans="1:34" s="10" customFormat="1" ht="15" customHeight="1" x14ac:dyDescent="0.2">
      <c r="A79" s="10">
        <f t="shared" si="17"/>
        <v>74</v>
      </c>
      <c r="B79" s="173" t="str">
        <f t="shared" ca="1" si="22"/>
        <v/>
      </c>
      <c r="C79" s="173"/>
      <c r="D79" s="173"/>
      <c r="E79" s="173"/>
      <c r="F79" s="173"/>
      <c r="G79" s="173"/>
      <c r="H79" s="177" t="str">
        <f t="shared" ca="1" si="23"/>
        <v/>
      </c>
      <c r="I79" s="177"/>
      <c r="J79" s="177"/>
      <c r="K79" s="177"/>
      <c r="L79" s="177"/>
      <c r="M79" s="177"/>
      <c r="N79" s="177"/>
      <c r="O79" s="177"/>
      <c r="P79" s="13">
        <f t="shared" si="18"/>
        <v>0</v>
      </c>
      <c r="Q79" s="8" t="str">
        <f t="shared" si="24"/>
        <v/>
      </c>
      <c r="R79" s="22">
        <v>74</v>
      </c>
      <c r="S79" s="14" t="str">
        <f ca="1">IF(LEFT(AG79,1)="G","",IF(LEFT(P79,1)="D","",IF(H79="","",COUNTIF($T$6:T79,T79))))</f>
        <v/>
      </c>
      <c r="T79" s="14" t="str">
        <f t="shared" ca="1" si="19"/>
        <v/>
      </c>
      <c r="U79" s="15" t="str">
        <f t="shared" ca="1" si="25"/>
        <v/>
      </c>
      <c r="V79" s="14">
        <f t="shared" si="20"/>
        <v>74</v>
      </c>
      <c r="W79" s="14" t="str">
        <f t="shared" ca="1" si="26"/>
        <v/>
      </c>
      <c r="X79" s="14" t="str">
        <f>IF(Home!J79=0,"",Home!J79)</f>
        <v/>
      </c>
      <c r="Y79" s="16" t="str">
        <f t="shared" ca="1" si="16"/>
        <v/>
      </c>
      <c r="Z79" s="16" t="str">
        <f t="shared" ca="1" si="16"/>
        <v/>
      </c>
      <c r="AA79" s="16" t="str">
        <f t="shared" ca="1" si="16"/>
        <v/>
      </c>
      <c r="AB79" s="16" t="str">
        <f t="shared" ca="1" si="16"/>
        <v/>
      </c>
      <c r="AC79" s="16" t="str">
        <f t="shared" ca="1" si="21"/>
        <v/>
      </c>
      <c r="AD79" s="14" t="str">
        <f t="shared" ca="1" si="27"/>
        <v/>
      </c>
      <c r="AE79" s="17" t="str">
        <f t="shared" ca="1" si="28"/>
        <v/>
      </c>
      <c r="AF79" s="18" t="str">
        <f t="shared" ca="1" si="29"/>
        <v/>
      </c>
      <c r="AG79" s="12"/>
      <c r="AH79" s="19"/>
    </row>
    <row r="80" spans="1:34" s="10" customFormat="1" ht="15" customHeight="1" x14ac:dyDescent="0.2">
      <c r="A80" s="10">
        <f t="shared" si="17"/>
        <v>75</v>
      </c>
      <c r="B80" s="173" t="str">
        <f t="shared" ca="1" si="22"/>
        <v/>
      </c>
      <c r="C80" s="173"/>
      <c r="D80" s="173"/>
      <c r="E80" s="173"/>
      <c r="F80" s="173"/>
      <c r="G80" s="173"/>
      <c r="H80" s="177" t="str">
        <f t="shared" ca="1" si="23"/>
        <v/>
      </c>
      <c r="I80" s="177"/>
      <c r="J80" s="177"/>
      <c r="K80" s="177"/>
      <c r="L80" s="177"/>
      <c r="M80" s="177"/>
      <c r="N80" s="177"/>
      <c r="O80" s="177"/>
      <c r="P80" s="13">
        <f t="shared" si="18"/>
        <v>0</v>
      </c>
      <c r="Q80" s="8" t="str">
        <f t="shared" si="24"/>
        <v/>
      </c>
      <c r="R80" s="22">
        <v>75</v>
      </c>
      <c r="S80" s="14" t="str">
        <f ca="1">IF(LEFT(AG80,1)="G","",IF(LEFT(P80,1)="D","",IF(H80="","",COUNTIF($T$6:T80,T80))))</f>
        <v/>
      </c>
      <c r="T80" s="14" t="str">
        <f t="shared" ca="1" si="19"/>
        <v/>
      </c>
      <c r="U80" s="15" t="str">
        <f t="shared" ca="1" si="25"/>
        <v/>
      </c>
      <c r="V80" s="14">
        <f t="shared" si="20"/>
        <v>75</v>
      </c>
      <c r="W80" s="14" t="str">
        <f t="shared" ca="1" si="26"/>
        <v/>
      </c>
      <c r="X80" s="14" t="str">
        <f>IF(Home!J80=0,"",Home!J80)</f>
        <v/>
      </c>
      <c r="Y80" s="16" t="str">
        <f t="shared" ca="1" si="16"/>
        <v/>
      </c>
      <c r="Z80" s="16" t="str">
        <f t="shared" ca="1" si="16"/>
        <v/>
      </c>
      <c r="AA80" s="16" t="str">
        <f t="shared" ca="1" si="16"/>
        <v/>
      </c>
      <c r="AB80" s="16" t="str">
        <f t="shared" ca="1" si="16"/>
        <v/>
      </c>
      <c r="AC80" s="16" t="str">
        <f t="shared" ca="1" si="21"/>
        <v/>
      </c>
      <c r="AD80" s="14" t="str">
        <f t="shared" ca="1" si="27"/>
        <v/>
      </c>
      <c r="AE80" s="17" t="str">
        <f t="shared" ca="1" si="28"/>
        <v/>
      </c>
      <c r="AF80" s="18" t="str">
        <f t="shared" ca="1" si="29"/>
        <v/>
      </c>
      <c r="AG80" s="12"/>
      <c r="AH80" s="19"/>
    </row>
    <row r="81" spans="1:34" s="10" customFormat="1" ht="15" customHeight="1" x14ac:dyDescent="0.2">
      <c r="A81" s="10">
        <f t="shared" si="17"/>
        <v>76</v>
      </c>
      <c r="B81" s="173" t="str">
        <f t="shared" ca="1" si="22"/>
        <v/>
      </c>
      <c r="C81" s="173"/>
      <c r="D81" s="173"/>
      <c r="E81" s="173"/>
      <c r="F81" s="173"/>
      <c r="G81" s="173"/>
      <c r="H81" s="177" t="str">
        <f t="shared" ca="1" si="23"/>
        <v/>
      </c>
      <c r="I81" s="177"/>
      <c r="J81" s="177"/>
      <c r="K81" s="177"/>
      <c r="L81" s="177"/>
      <c r="M81" s="177"/>
      <c r="N81" s="177"/>
      <c r="O81" s="177"/>
      <c r="P81" s="13">
        <f t="shared" si="18"/>
        <v>0</v>
      </c>
      <c r="Q81" s="8" t="str">
        <f t="shared" si="24"/>
        <v/>
      </c>
      <c r="R81" s="22">
        <v>76</v>
      </c>
      <c r="S81" s="14" t="str">
        <f ca="1">IF(LEFT(AG81,1)="G","",IF(LEFT(P81,1)="D","",IF(H81="","",COUNTIF($T$6:T81,T81))))</f>
        <v/>
      </c>
      <c r="T81" s="14" t="str">
        <f t="shared" ca="1" si="19"/>
        <v/>
      </c>
      <c r="U81" s="15" t="str">
        <f t="shared" ca="1" si="25"/>
        <v/>
      </c>
      <c r="V81" s="14">
        <f t="shared" si="20"/>
        <v>76</v>
      </c>
      <c r="W81" s="14" t="str">
        <f t="shared" ca="1" si="26"/>
        <v/>
      </c>
      <c r="X81" s="14" t="str">
        <f>IF(Home!J81=0,"",Home!J81)</f>
        <v/>
      </c>
      <c r="Y81" s="16" t="str">
        <f t="shared" ca="1" si="16"/>
        <v/>
      </c>
      <c r="Z81" s="16" t="str">
        <f t="shared" ca="1" si="16"/>
        <v/>
      </c>
      <c r="AA81" s="16" t="str">
        <f t="shared" ca="1" si="16"/>
        <v/>
      </c>
      <c r="AB81" s="16" t="str">
        <f t="shared" ca="1" si="16"/>
        <v/>
      </c>
      <c r="AC81" s="16" t="str">
        <f t="shared" ca="1" si="21"/>
        <v/>
      </c>
      <c r="AD81" s="14" t="str">
        <f t="shared" ca="1" si="27"/>
        <v/>
      </c>
      <c r="AE81" s="17" t="str">
        <f t="shared" ca="1" si="28"/>
        <v/>
      </c>
      <c r="AF81" s="18" t="str">
        <f t="shared" ca="1" si="29"/>
        <v/>
      </c>
      <c r="AG81" s="12"/>
      <c r="AH81" s="19"/>
    </row>
    <row r="82" spans="1:34" s="10" customFormat="1" ht="15" customHeight="1" x14ac:dyDescent="0.2">
      <c r="A82" s="10">
        <f t="shared" si="17"/>
        <v>77</v>
      </c>
      <c r="B82" s="173" t="str">
        <f t="shared" ca="1" si="22"/>
        <v/>
      </c>
      <c r="C82" s="173"/>
      <c r="D82" s="173"/>
      <c r="E82" s="173"/>
      <c r="F82" s="173"/>
      <c r="G82" s="173"/>
      <c r="H82" s="177" t="str">
        <f t="shared" ca="1" si="23"/>
        <v/>
      </c>
      <c r="I82" s="177"/>
      <c r="J82" s="177"/>
      <c r="K82" s="177"/>
      <c r="L82" s="177"/>
      <c r="M82" s="177"/>
      <c r="N82" s="177"/>
      <c r="O82" s="177"/>
      <c r="P82" s="13">
        <f t="shared" si="18"/>
        <v>0</v>
      </c>
      <c r="Q82" s="8" t="str">
        <f t="shared" si="24"/>
        <v/>
      </c>
      <c r="R82" s="22">
        <v>77</v>
      </c>
      <c r="S82" s="14" t="str">
        <f ca="1">IF(LEFT(AG82,1)="G","",IF(LEFT(P82,1)="D","",IF(H82="","",COUNTIF($T$6:T82,T82))))</f>
        <v/>
      </c>
      <c r="T82" s="14" t="str">
        <f t="shared" ca="1" si="19"/>
        <v/>
      </c>
      <c r="U82" s="15" t="str">
        <f t="shared" ca="1" si="25"/>
        <v/>
      </c>
      <c r="V82" s="14">
        <f t="shared" si="20"/>
        <v>77</v>
      </c>
      <c r="W82" s="14" t="str">
        <f t="shared" ca="1" si="26"/>
        <v/>
      </c>
      <c r="X82" s="14" t="str">
        <f>IF(Home!J82=0,"",Home!J82)</f>
        <v/>
      </c>
      <c r="Y82" s="16" t="str">
        <f t="shared" ca="1" si="16"/>
        <v/>
      </c>
      <c r="Z82" s="16" t="str">
        <f t="shared" ca="1" si="16"/>
        <v/>
      </c>
      <c r="AA82" s="16" t="str">
        <f t="shared" ca="1" si="16"/>
        <v/>
      </c>
      <c r="AB82" s="16" t="str">
        <f t="shared" ca="1" si="16"/>
        <v/>
      </c>
      <c r="AC82" s="16" t="str">
        <f t="shared" ca="1" si="21"/>
        <v/>
      </c>
      <c r="AD82" s="14" t="str">
        <f t="shared" ca="1" si="27"/>
        <v/>
      </c>
      <c r="AE82" s="17" t="str">
        <f t="shared" ca="1" si="28"/>
        <v/>
      </c>
      <c r="AF82" s="18" t="str">
        <f t="shared" ca="1" si="29"/>
        <v/>
      </c>
      <c r="AG82" s="12"/>
      <c r="AH82" s="19"/>
    </row>
    <row r="83" spans="1:34" s="10" customFormat="1" ht="15" customHeight="1" x14ac:dyDescent="0.2">
      <c r="A83" s="10">
        <f t="shared" si="17"/>
        <v>78</v>
      </c>
      <c r="B83" s="173" t="str">
        <f t="shared" ca="1" si="22"/>
        <v/>
      </c>
      <c r="C83" s="173"/>
      <c r="D83" s="173"/>
      <c r="E83" s="173"/>
      <c r="F83" s="173"/>
      <c r="G83" s="173"/>
      <c r="H83" s="177" t="str">
        <f t="shared" ca="1" si="23"/>
        <v/>
      </c>
      <c r="I83" s="177"/>
      <c r="J83" s="177"/>
      <c r="K83" s="177"/>
      <c r="L83" s="177"/>
      <c r="M83" s="177"/>
      <c r="N83" s="177"/>
      <c r="O83" s="177"/>
      <c r="P83" s="13">
        <f t="shared" si="18"/>
        <v>0</v>
      </c>
      <c r="Q83" s="8" t="str">
        <f t="shared" si="24"/>
        <v/>
      </c>
      <c r="R83" s="22">
        <v>78</v>
      </c>
      <c r="S83" s="14" t="str">
        <f ca="1">IF(LEFT(AG83,1)="G","",IF(LEFT(P83,1)="D","",IF(H83="","",COUNTIF($T$6:T83,T83))))</f>
        <v/>
      </c>
      <c r="T83" s="14" t="str">
        <f t="shared" ca="1" si="19"/>
        <v/>
      </c>
      <c r="U83" s="15" t="str">
        <f t="shared" ca="1" si="25"/>
        <v/>
      </c>
      <c r="V83" s="14">
        <f t="shared" si="20"/>
        <v>78</v>
      </c>
      <c r="W83" s="14" t="str">
        <f t="shared" ca="1" si="26"/>
        <v/>
      </c>
      <c r="X83" s="14" t="str">
        <f>IF(Home!J83=0,"",Home!J83)</f>
        <v/>
      </c>
      <c r="Y83" s="16" t="str">
        <f t="shared" ca="1" si="16"/>
        <v/>
      </c>
      <c r="Z83" s="16" t="str">
        <f t="shared" ca="1" si="16"/>
        <v/>
      </c>
      <c r="AA83" s="16" t="str">
        <f t="shared" ca="1" si="16"/>
        <v/>
      </c>
      <c r="AB83" s="16" t="str">
        <f t="shared" ca="1" si="16"/>
        <v/>
      </c>
      <c r="AC83" s="16" t="str">
        <f t="shared" ca="1" si="21"/>
        <v/>
      </c>
      <c r="AD83" s="14" t="str">
        <f t="shared" ca="1" si="27"/>
        <v/>
      </c>
      <c r="AE83" s="17" t="str">
        <f t="shared" ca="1" si="28"/>
        <v/>
      </c>
      <c r="AF83" s="18" t="str">
        <f t="shared" ca="1" si="29"/>
        <v/>
      </c>
      <c r="AG83" s="12"/>
      <c r="AH83" s="19"/>
    </row>
    <row r="84" spans="1:34" s="10" customFormat="1" ht="15" customHeight="1" x14ac:dyDescent="0.2">
      <c r="A84" s="10">
        <f t="shared" si="17"/>
        <v>79</v>
      </c>
      <c r="B84" s="173" t="str">
        <f t="shared" ca="1" si="22"/>
        <v/>
      </c>
      <c r="C84" s="173"/>
      <c r="D84" s="173"/>
      <c r="E84" s="173"/>
      <c r="F84" s="173"/>
      <c r="G84" s="173"/>
      <c r="H84" s="177" t="str">
        <f t="shared" ca="1" si="23"/>
        <v/>
      </c>
      <c r="I84" s="177"/>
      <c r="J84" s="177"/>
      <c r="K84" s="177"/>
      <c r="L84" s="177"/>
      <c r="M84" s="177"/>
      <c r="N84" s="177"/>
      <c r="O84" s="177"/>
      <c r="P84" s="13">
        <f t="shared" si="18"/>
        <v>0</v>
      </c>
      <c r="Q84" s="8" t="str">
        <f t="shared" si="24"/>
        <v/>
      </c>
      <c r="R84" s="22">
        <v>79</v>
      </c>
      <c r="S84" s="14" t="str">
        <f ca="1">IF(LEFT(AG84,1)="G","",IF(LEFT(P84,1)="D","",IF(H84="","",COUNTIF($T$6:T84,T84))))</f>
        <v/>
      </c>
      <c r="T84" s="14" t="str">
        <f t="shared" ca="1" si="19"/>
        <v/>
      </c>
      <c r="U84" s="15" t="str">
        <f t="shared" ca="1" si="25"/>
        <v/>
      </c>
      <c r="V84" s="14">
        <f t="shared" si="20"/>
        <v>79</v>
      </c>
      <c r="W84" s="14" t="str">
        <f t="shared" ca="1" si="26"/>
        <v/>
      </c>
      <c r="X84" s="14" t="str">
        <f>IF(Home!J84=0,"",Home!J84)</f>
        <v/>
      </c>
      <c r="Y84" s="16" t="str">
        <f t="shared" ca="1" si="16"/>
        <v/>
      </c>
      <c r="Z84" s="16" t="str">
        <f t="shared" ca="1" si="16"/>
        <v/>
      </c>
      <c r="AA84" s="16" t="str">
        <f t="shared" ca="1" si="16"/>
        <v/>
      </c>
      <c r="AB84" s="16" t="str">
        <f t="shared" ca="1" si="16"/>
        <v/>
      </c>
      <c r="AC84" s="16" t="str">
        <f t="shared" ca="1" si="21"/>
        <v/>
      </c>
      <c r="AD84" s="14" t="str">
        <f t="shared" ca="1" si="27"/>
        <v/>
      </c>
      <c r="AE84" s="17" t="str">
        <f t="shared" ca="1" si="28"/>
        <v/>
      </c>
      <c r="AF84" s="18" t="str">
        <f t="shared" ca="1" si="29"/>
        <v/>
      </c>
      <c r="AG84" s="12"/>
      <c r="AH84" s="19"/>
    </row>
    <row r="85" spans="1:34" s="10" customFormat="1" ht="15" customHeight="1" x14ac:dyDescent="0.2">
      <c r="A85" s="10">
        <f t="shared" si="17"/>
        <v>80</v>
      </c>
      <c r="B85" s="173" t="str">
        <f t="shared" ca="1" si="22"/>
        <v/>
      </c>
      <c r="C85" s="173"/>
      <c r="D85" s="173"/>
      <c r="E85" s="173"/>
      <c r="F85" s="173"/>
      <c r="G85" s="173"/>
      <c r="H85" s="177" t="str">
        <f t="shared" ca="1" si="23"/>
        <v/>
      </c>
      <c r="I85" s="177"/>
      <c r="J85" s="177"/>
      <c r="K85" s="177"/>
      <c r="L85" s="177"/>
      <c r="M85" s="177"/>
      <c r="N85" s="177"/>
      <c r="O85" s="177"/>
      <c r="P85" s="13">
        <f t="shared" si="18"/>
        <v>0</v>
      </c>
      <c r="Q85" s="8" t="str">
        <f t="shared" si="24"/>
        <v/>
      </c>
      <c r="R85" s="22">
        <v>80</v>
      </c>
      <c r="S85" s="14" t="str">
        <f ca="1">IF(LEFT(AG85,1)="G","",IF(LEFT(P85,1)="D","",IF(H85="","",COUNTIF($T$6:T85,T85))))</f>
        <v/>
      </c>
      <c r="T85" s="14" t="str">
        <f t="shared" ca="1" si="19"/>
        <v/>
      </c>
      <c r="U85" s="15" t="str">
        <f t="shared" ca="1" si="25"/>
        <v/>
      </c>
      <c r="V85" s="14">
        <f t="shared" si="20"/>
        <v>80</v>
      </c>
      <c r="W85" s="14" t="str">
        <f t="shared" ca="1" si="26"/>
        <v/>
      </c>
      <c r="X85" s="14" t="str">
        <f>IF(Home!J85=0,"",Home!J85)</f>
        <v/>
      </c>
      <c r="Y85" s="16" t="str">
        <f t="shared" ca="1" si="16"/>
        <v/>
      </c>
      <c r="Z85" s="16" t="str">
        <f t="shared" ca="1" si="16"/>
        <v/>
      </c>
      <c r="AA85" s="16" t="str">
        <f t="shared" ca="1" si="16"/>
        <v/>
      </c>
      <c r="AB85" s="16" t="str">
        <f t="shared" ca="1" si="16"/>
        <v/>
      </c>
      <c r="AC85" s="16" t="str">
        <f t="shared" ca="1" si="21"/>
        <v/>
      </c>
      <c r="AD85" s="14" t="str">
        <f t="shared" ca="1" si="27"/>
        <v/>
      </c>
      <c r="AE85" s="17" t="str">
        <f t="shared" ca="1" si="28"/>
        <v/>
      </c>
      <c r="AF85" s="18" t="str">
        <f t="shared" ca="1" si="29"/>
        <v/>
      </c>
      <c r="AG85" s="12"/>
      <c r="AH85" s="19"/>
    </row>
    <row r="86" spans="1:34" s="10" customFormat="1" ht="15" customHeight="1" x14ac:dyDescent="0.2">
      <c r="A86" s="10">
        <f t="shared" si="17"/>
        <v>81</v>
      </c>
      <c r="B86" s="173" t="str">
        <f t="shared" ca="1" si="22"/>
        <v/>
      </c>
      <c r="C86" s="173"/>
      <c r="D86" s="173"/>
      <c r="E86" s="173"/>
      <c r="F86" s="173"/>
      <c r="G86" s="173"/>
      <c r="H86" s="177" t="str">
        <f t="shared" ca="1" si="23"/>
        <v/>
      </c>
      <c r="I86" s="177"/>
      <c r="J86" s="177"/>
      <c r="K86" s="177"/>
      <c r="L86" s="177"/>
      <c r="M86" s="177"/>
      <c r="N86" s="177"/>
      <c r="O86" s="177"/>
      <c r="P86" s="13">
        <f t="shared" si="18"/>
        <v>0</v>
      </c>
      <c r="Q86" s="8" t="str">
        <f t="shared" si="24"/>
        <v/>
      </c>
      <c r="R86" s="22">
        <v>81</v>
      </c>
      <c r="S86" s="14" t="str">
        <f ca="1">IF(LEFT(AG86,1)="G","",IF(LEFT(P86,1)="D","",IF(H86="","",COUNTIF($T$6:T86,T86))))</f>
        <v/>
      </c>
      <c r="T86" s="14" t="str">
        <f t="shared" ca="1" si="19"/>
        <v/>
      </c>
      <c r="U86" s="15" t="str">
        <f t="shared" ca="1" si="25"/>
        <v/>
      </c>
      <c r="V86" s="14">
        <f t="shared" si="20"/>
        <v>81</v>
      </c>
      <c r="W86" s="14" t="str">
        <f t="shared" ca="1" si="26"/>
        <v/>
      </c>
      <c r="X86" s="14" t="str">
        <f>IF(Home!J86=0,"",Home!J86)</f>
        <v/>
      </c>
      <c r="Y86" s="16" t="str">
        <f t="shared" ref="Y86:AB105" ca="1" si="30">IFERROR(VLOOKUP(CONCATENATE($X86,Y$5),$U$6:$V$255,2,0),"")</f>
        <v/>
      </c>
      <c r="Z86" s="16" t="str">
        <f t="shared" ca="1" si="30"/>
        <v/>
      </c>
      <c r="AA86" s="16" t="str">
        <f t="shared" ca="1" si="30"/>
        <v/>
      </c>
      <c r="AB86" s="16" t="str">
        <f t="shared" ca="1" si="30"/>
        <v/>
      </c>
      <c r="AC86" s="16" t="str">
        <f t="shared" ca="1" si="21"/>
        <v/>
      </c>
      <c r="AD86" s="14" t="str">
        <f t="shared" ca="1" si="27"/>
        <v/>
      </c>
      <c r="AE86" s="17" t="str">
        <f t="shared" ca="1" si="28"/>
        <v/>
      </c>
      <c r="AF86" s="18" t="str">
        <f t="shared" ca="1" si="29"/>
        <v/>
      </c>
      <c r="AG86" s="12"/>
      <c r="AH86" s="19"/>
    </row>
    <row r="87" spans="1:34" s="10" customFormat="1" ht="15" customHeight="1" x14ac:dyDescent="0.2">
      <c r="A87" s="10">
        <f t="shared" si="17"/>
        <v>82</v>
      </c>
      <c r="B87" s="173" t="str">
        <f t="shared" ca="1" si="22"/>
        <v/>
      </c>
      <c r="C87" s="173"/>
      <c r="D87" s="173"/>
      <c r="E87" s="173"/>
      <c r="F87" s="173"/>
      <c r="G87" s="173"/>
      <c r="H87" s="177" t="str">
        <f t="shared" ca="1" si="23"/>
        <v/>
      </c>
      <c r="I87" s="177"/>
      <c r="J87" s="177"/>
      <c r="K87" s="177"/>
      <c r="L87" s="177"/>
      <c r="M87" s="177"/>
      <c r="N87" s="177"/>
      <c r="O87" s="177"/>
      <c r="P87" s="13">
        <f t="shared" si="18"/>
        <v>0</v>
      </c>
      <c r="Q87" s="8" t="str">
        <f t="shared" si="24"/>
        <v/>
      </c>
      <c r="R87" s="22">
        <v>82</v>
      </c>
      <c r="S87" s="14" t="str">
        <f ca="1">IF(LEFT(AG87,1)="G","",IF(LEFT(P87,1)="D","",IF(H87="","",COUNTIF($T$6:T87,T87))))</f>
        <v/>
      </c>
      <c r="T87" s="14" t="str">
        <f t="shared" ca="1" si="19"/>
        <v/>
      </c>
      <c r="U87" s="15" t="str">
        <f t="shared" ca="1" si="25"/>
        <v/>
      </c>
      <c r="V87" s="14">
        <f t="shared" si="20"/>
        <v>82</v>
      </c>
      <c r="W87" s="14" t="str">
        <f t="shared" ca="1" si="26"/>
        <v/>
      </c>
      <c r="X87" s="14" t="str">
        <f>IF(Home!J87=0,"",Home!J87)</f>
        <v/>
      </c>
      <c r="Y87" s="16" t="str">
        <f t="shared" ca="1" si="30"/>
        <v/>
      </c>
      <c r="Z87" s="16" t="str">
        <f t="shared" ca="1" si="30"/>
        <v/>
      </c>
      <c r="AA87" s="16" t="str">
        <f t="shared" ca="1" si="30"/>
        <v/>
      </c>
      <c r="AB87" s="16" t="str">
        <f t="shared" ca="1" si="30"/>
        <v/>
      </c>
      <c r="AC87" s="16" t="str">
        <f t="shared" ca="1" si="21"/>
        <v/>
      </c>
      <c r="AD87" s="14" t="str">
        <f t="shared" ca="1" si="27"/>
        <v/>
      </c>
      <c r="AE87" s="17" t="str">
        <f t="shared" ca="1" si="28"/>
        <v/>
      </c>
      <c r="AF87" s="18" t="str">
        <f t="shared" ca="1" si="29"/>
        <v/>
      </c>
      <c r="AG87" s="12"/>
      <c r="AH87" s="19"/>
    </row>
    <row r="88" spans="1:34" s="10" customFormat="1" ht="15" customHeight="1" x14ac:dyDescent="0.2">
      <c r="A88" s="10">
        <f t="shared" si="17"/>
        <v>83</v>
      </c>
      <c r="B88" s="173" t="str">
        <f t="shared" ca="1" si="22"/>
        <v/>
      </c>
      <c r="C88" s="173"/>
      <c r="D88" s="173"/>
      <c r="E88" s="173"/>
      <c r="F88" s="173"/>
      <c r="G88" s="173"/>
      <c r="H88" s="177" t="str">
        <f t="shared" ca="1" si="23"/>
        <v/>
      </c>
      <c r="I88" s="177"/>
      <c r="J88" s="177"/>
      <c r="K88" s="177"/>
      <c r="L88" s="177"/>
      <c r="M88" s="177"/>
      <c r="N88" s="177"/>
      <c r="O88" s="177"/>
      <c r="P88" s="13">
        <f t="shared" si="18"/>
        <v>0</v>
      </c>
      <c r="Q88" s="8" t="str">
        <f t="shared" si="24"/>
        <v/>
      </c>
      <c r="R88" s="22">
        <v>83</v>
      </c>
      <c r="S88" s="14" t="str">
        <f ca="1">IF(LEFT(AG88,1)="G","",IF(LEFT(P88,1)="D","",IF(H88="","",COUNTIF($T$6:T88,T88))))</f>
        <v/>
      </c>
      <c r="T88" s="14" t="str">
        <f t="shared" ca="1" si="19"/>
        <v/>
      </c>
      <c r="U88" s="15" t="str">
        <f t="shared" ca="1" si="25"/>
        <v/>
      </c>
      <c r="V88" s="14">
        <f t="shared" si="20"/>
        <v>83</v>
      </c>
      <c r="W88" s="14" t="str">
        <f t="shared" ca="1" si="26"/>
        <v/>
      </c>
      <c r="X88" s="14" t="str">
        <f>IF(Home!J88=0,"",Home!J88)</f>
        <v/>
      </c>
      <c r="Y88" s="16" t="str">
        <f t="shared" ca="1" si="30"/>
        <v/>
      </c>
      <c r="Z88" s="16" t="str">
        <f t="shared" ca="1" si="30"/>
        <v/>
      </c>
      <c r="AA88" s="16" t="str">
        <f t="shared" ca="1" si="30"/>
        <v/>
      </c>
      <c r="AB88" s="16" t="str">
        <f t="shared" ca="1" si="30"/>
        <v/>
      </c>
      <c r="AC88" s="16" t="str">
        <f t="shared" ca="1" si="21"/>
        <v/>
      </c>
      <c r="AD88" s="14" t="str">
        <f t="shared" ca="1" si="27"/>
        <v/>
      </c>
      <c r="AE88" s="17" t="str">
        <f t="shared" ca="1" si="28"/>
        <v/>
      </c>
      <c r="AF88" s="18" t="str">
        <f t="shared" ca="1" si="29"/>
        <v/>
      </c>
      <c r="AG88" s="12"/>
      <c r="AH88" s="19"/>
    </row>
    <row r="89" spans="1:34" s="10" customFormat="1" ht="15" customHeight="1" x14ac:dyDescent="0.2">
      <c r="A89" s="10">
        <f t="shared" si="17"/>
        <v>84</v>
      </c>
      <c r="B89" s="173" t="str">
        <f t="shared" ca="1" si="22"/>
        <v/>
      </c>
      <c r="C89" s="173"/>
      <c r="D89" s="173"/>
      <c r="E89" s="173"/>
      <c r="F89" s="173"/>
      <c r="G89" s="173"/>
      <c r="H89" s="177" t="str">
        <f t="shared" ca="1" si="23"/>
        <v/>
      </c>
      <c r="I89" s="177"/>
      <c r="J89" s="177"/>
      <c r="K89" s="177"/>
      <c r="L89" s="177"/>
      <c r="M89" s="177"/>
      <c r="N89" s="177"/>
      <c r="O89" s="177"/>
      <c r="P89" s="13">
        <f t="shared" si="18"/>
        <v>0</v>
      </c>
      <c r="Q89" s="8" t="str">
        <f t="shared" si="24"/>
        <v/>
      </c>
      <c r="R89" s="22">
        <v>84</v>
      </c>
      <c r="S89" s="14" t="str">
        <f ca="1">IF(LEFT(AG89,1)="G","",IF(LEFT(P89,1)="D","",IF(H89="","",COUNTIF($T$6:T89,T89))))</f>
        <v/>
      </c>
      <c r="T89" s="14" t="str">
        <f t="shared" ca="1" si="19"/>
        <v/>
      </c>
      <c r="U89" s="15" t="str">
        <f t="shared" ca="1" si="25"/>
        <v/>
      </c>
      <c r="V89" s="14">
        <f t="shared" si="20"/>
        <v>84</v>
      </c>
      <c r="W89" s="14" t="str">
        <f t="shared" ca="1" si="26"/>
        <v/>
      </c>
      <c r="X89" s="14" t="str">
        <f>IF(Home!J89=0,"",Home!J89)</f>
        <v/>
      </c>
      <c r="Y89" s="16" t="str">
        <f t="shared" ca="1" si="30"/>
        <v/>
      </c>
      <c r="Z89" s="16" t="str">
        <f t="shared" ca="1" si="30"/>
        <v/>
      </c>
      <c r="AA89" s="16" t="str">
        <f t="shared" ca="1" si="30"/>
        <v/>
      </c>
      <c r="AB89" s="16" t="str">
        <f t="shared" ca="1" si="30"/>
        <v/>
      </c>
      <c r="AC89" s="16" t="str">
        <f t="shared" ca="1" si="21"/>
        <v/>
      </c>
      <c r="AD89" s="14" t="str">
        <f t="shared" ca="1" si="27"/>
        <v/>
      </c>
      <c r="AE89" s="17" t="str">
        <f t="shared" ca="1" si="28"/>
        <v/>
      </c>
      <c r="AF89" s="18" t="str">
        <f t="shared" ca="1" si="29"/>
        <v/>
      </c>
      <c r="AG89" s="12"/>
      <c r="AH89" s="19"/>
    </row>
    <row r="90" spans="1:34" s="10" customFormat="1" ht="15" customHeight="1" x14ac:dyDescent="0.2">
      <c r="A90" s="10">
        <f t="shared" si="17"/>
        <v>85</v>
      </c>
      <c r="B90" s="173" t="str">
        <f t="shared" ca="1" si="22"/>
        <v/>
      </c>
      <c r="C90" s="173"/>
      <c r="D90" s="173"/>
      <c r="E90" s="173"/>
      <c r="F90" s="173"/>
      <c r="G90" s="173"/>
      <c r="H90" s="177" t="str">
        <f t="shared" ca="1" si="23"/>
        <v/>
      </c>
      <c r="I90" s="177"/>
      <c r="J90" s="177"/>
      <c r="K90" s="177"/>
      <c r="L90" s="177"/>
      <c r="M90" s="177"/>
      <c r="N90" s="177"/>
      <c r="O90" s="177"/>
      <c r="P90" s="13">
        <f t="shared" si="18"/>
        <v>0</v>
      </c>
      <c r="Q90" s="8" t="str">
        <f t="shared" si="24"/>
        <v/>
      </c>
      <c r="R90" s="22">
        <v>85</v>
      </c>
      <c r="S90" s="14" t="str">
        <f ca="1">IF(LEFT(AG90,1)="G","",IF(LEFT(P90,1)="D","",IF(H90="","",COUNTIF($T$6:T90,T90))))</f>
        <v/>
      </c>
      <c r="T90" s="14" t="str">
        <f t="shared" ca="1" si="19"/>
        <v/>
      </c>
      <c r="U90" s="15" t="str">
        <f t="shared" ca="1" si="25"/>
        <v/>
      </c>
      <c r="V90" s="14">
        <f t="shared" si="20"/>
        <v>85</v>
      </c>
      <c r="W90" s="14" t="str">
        <f t="shared" ca="1" si="26"/>
        <v/>
      </c>
      <c r="X90" s="14" t="str">
        <f>IF(Home!J90=0,"",Home!J90)</f>
        <v/>
      </c>
      <c r="Y90" s="16" t="str">
        <f t="shared" ca="1" si="30"/>
        <v/>
      </c>
      <c r="Z90" s="16" t="str">
        <f t="shared" ca="1" si="30"/>
        <v/>
      </c>
      <c r="AA90" s="16" t="str">
        <f t="shared" ca="1" si="30"/>
        <v/>
      </c>
      <c r="AB90" s="16" t="str">
        <f t="shared" ca="1" si="30"/>
        <v/>
      </c>
      <c r="AC90" s="16" t="str">
        <f t="shared" ca="1" si="21"/>
        <v/>
      </c>
      <c r="AD90" s="14" t="str">
        <f t="shared" ca="1" si="27"/>
        <v/>
      </c>
      <c r="AE90" s="17" t="str">
        <f t="shared" ca="1" si="28"/>
        <v/>
      </c>
      <c r="AF90" s="18" t="str">
        <f t="shared" ca="1" si="29"/>
        <v/>
      </c>
      <c r="AG90" s="12"/>
      <c r="AH90" s="19"/>
    </row>
    <row r="91" spans="1:34" s="10" customFormat="1" ht="15" customHeight="1" x14ac:dyDescent="0.2">
      <c r="A91" s="10">
        <f t="shared" si="17"/>
        <v>86</v>
      </c>
      <c r="B91" s="173" t="str">
        <f t="shared" ca="1" si="22"/>
        <v/>
      </c>
      <c r="C91" s="173"/>
      <c r="D91" s="173"/>
      <c r="E91" s="173"/>
      <c r="F91" s="173"/>
      <c r="G91" s="173"/>
      <c r="H91" s="177" t="str">
        <f t="shared" ca="1" si="23"/>
        <v/>
      </c>
      <c r="I91" s="177"/>
      <c r="J91" s="177"/>
      <c r="K91" s="177"/>
      <c r="L91" s="177"/>
      <c r="M91" s="177"/>
      <c r="N91" s="177"/>
      <c r="O91" s="177"/>
      <c r="P91" s="13">
        <f t="shared" si="18"/>
        <v>0</v>
      </c>
      <c r="Q91" s="8" t="str">
        <f t="shared" si="24"/>
        <v/>
      </c>
      <c r="R91" s="22">
        <v>86</v>
      </c>
      <c r="S91" s="14" t="str">
        <f ca="1">IF(LEFT(AG91,1)="G","",IF(LEFT(P91,1)="D","",IF(H91="","",COUNTIF($T$6:T91,T91))))</f>
        <v/>
      </c>
      <c r="T91" s="14" t="str">
        <f t="shared" ca="1" si="19"/>
        <v/>
      </c>
      <c r="U91" s="15" t="str">
        <f t="shared" ca="1" si="25"/>
        <v/>
      </c>
      <c r="V91" s="14">
        <f t="shared" si="20"/>
        <v>86</v>
      </c>
      <c r="W91" s="14" t="str">
        <f t="shared" ca="1" si="26"/>
        <v/>
      </c>
      <c r="X91" s="14" t="str">
        <f>IF(Home!J91=0,"",Home!J91)</f>
        <v/>
      </c>
      <c r="Y91" s="16" t="str">
        <f t="shared" ca="1" si="30"/>
        <v/>
      </c>
      <c r="Z91" s="16" t="str">
        <f t="shared" ca="1" si="30"/>
        <v/>
      </c>
      <c r="AA91" s="16" t="str">
        <f t="shared" ca="1" si="30"/>
        <v/>
      </c>
      <c r="AB91" s="16" t="str">
        <f t="shared" ca="1" si="30"/>
        <v/>
      </c>
      <c r="AC91" s="16" t="str">
        <f t="shared" ca="1" si="21"/>
        <v/>
      </c>
      <c r="AD91" s="14" t="str">
        <f t="shared" ca="1" si="27"/>
        <v/>
      </c>
      <c r="AE91" s="17" t="str">
        <f t="shared" ca="1" si="28"/>
        <v/>
      </c>
      <c r="AF91" s="18" t="str">
        <f t="shared" ca="1" si="29"/>
        <v/>
      </c>
      <c r="AG91" s="12"/>
      <c r="AH91" s="19"/>
    </row>
    <row r="92" spans="1:34" s="10" customFormat="1" ht="15" customHeight="1" x14ac:dyDescent="0.2">
      <c r="A92" s="10">
        <f t="shared" si="17"/>
        <v>87</v>
      </c>
      <c r="B92" s="173" t="str">
        <f t="shared" ca="1" si="22"/>
        <v/>
      </c>
      <c r="C92" s="173"/>
      <c r="D92" s="173"/>
      <c r="E92" s="173"/>
      <c r="F92" s="173"/>
      <c r="G92" s="173"/>
      <c r="H92" s="177" t="str">
        <f t="shared" ca="1" si="23"/>
        <v/>
      </c>
      <c r="I92" s="177"/>
      <c r="J92" s="177"/>
      <c r="K92" s="177"/>
      <c r="L92" s="177"/>
      <c r="M92" s="177"/>
      <c r="N92" s="177"/>
      <c r="O92" s="177"/>
      <c r="P92" s="13">
        <f t="shared" si="18"/>
        <v>0</v>
      </c>
      <c r="Q92" s="8" t="str">
        <f t="shared" si="24"/>
        <v/>
      </c>
      <c r="R92" s="22">
        <v>87</v>
      </c>
      <c r="S92" s="14" t="str">
        <f ca="1">IF(LEFT(AG92,1)="G","",IF(LEFT(P92,1)="D","",IF(H92="","",COUNTIF($T$6:T92,T92))))</f>
        <v/>
      </c>
      <c r="T92" s="14" t="str">
        <f t="shared" ca="1" si="19"/>
        <v/>
      </c>
      <c r="U92" s="15" t="str">
        <f t="shared" ca="1" si="25"/>
        <v/>
      </c>
      <c r="V92" s="14">
        <f t="shared" si="20"/>
        <v>87</v>
      </c>
      <c r="W92" s="14" t="str">
        <f t="shared" ca="1" si="26"/>
        <v/>
      </c>
      <c r="X92" s="14" t="str">
        <f>IF(Home!J92=0,"",Home!J92)</f>
        <v/>
      </c>
      <c r="Y92" s="16" t="str">
        <f t="shared" ca="1" si="30"/>
        <v/>
      </c>
      <c r="Z92" s="16" t="str">
        <f t="shared" ca="1" si="30"/>
        <v/>
      </c>
      <c r="AA92" s="16" t="str">
        <f t="shared" ca="1" si="30"/>
        <v/>
      </c>
      <c r="AB92" s="16" t="str">
        <f t="shared" ca="1" si="30"/>
        <v/>
      </c>
      <c r="AC92" s="16" t="str">
        <f t="shared" ca="1" si="21"/>
        <v/>
      </c>
      <c r="AD92" s="14" t="str">
        <f t="shared" ca="1" si="27"/>
        <v/>
      </c>
      <c r="AE92" s="17" t="str">
        <f t="shared" ca="1" si="28"/>
        <v/>
      </c>
      <c r="AF92" s="18" t="str">
        <f t="shared" ca="1" si="29"/>
        <v/>
      </c>
      <c r="AG92" s="12"/>
      <c r="AH92" s="19"/>
    </row>
    <row r="93" spans="1:34" s="10" customFormat="1" ht="15" customHeight="1" x14ac:dyDescent="0.2">
      <c r="A93" s="10">
        <f t="shared" si="17"/>
        <v>88</v>
      </c>
      <c r="B93" s="173" t="str">
        <f t="shared" ca="1" si="22"/>
        <v/>
      </c>
      <c r="C93" s="173"/>
      <c r="D93" s="173"/>
      <c r="E93" s="173"/>
      <c r="F93" s="173"/>
      <c r="G93" s="173"/>
      <c r="H93" s="177" t="str">
        <f t="shared" ca="1" si="23"/>
        <v/>
      </c>
      <c r="I93" s="177"/>
      <c r="J93" s="177"/>
      <c r="K93" s="177"/>
      <c r="L93" s="177"/>
      <c r="M93" s="177"/>
      <c r="N93" s="177"/>
      <c r="O93" s="177"/>
      <c r="P93" s="13">
        <f t="shared" si="18"/>
        <v>0</v>
      </c>
      <c r="Q93" s="8" t="str">
        <f t="shared" si="24"/>
        <v/>
      </c>
      <c r="R93" s="22">
        <v>88</v>
      </c>
      <c r="S93" s="14" t="str">
        <f ca="1">IF(LEFT(AG93,1)="G","",IF(LEFT(P93,1)="D","",IF(H93="","",COUNTIF($T$6:T93,T93))))</f>
        <v/>
      </c>
      <c r="T93" s="14" t="str">
        <f t="shared" ca="1" si="19"/>
        <v/>
      </c>
      <c r="U93" s="15" t="str">
        <f t="shared" ca="1" si="25"/>
        <v/>
      </c>
      <c r="V93" s="14">
        <f t="shared" si="20"/>
        <v>88</v>
      </c>
      <c r="W93" s="14" t="str">
        <f t="shared" ca="1" si="26"/>
        <v/>
      </c>
      <c r="X93" s="14" t="str">
        <f>IF(Home!J93=0,"",Home!J93)</f>
        <v/>
      </c>
      <c r="Y93" s="16" t="str">
        <f t="shared" ca="1" si="30"/>
        <v/>
      </c>
      <c r="Z93" s="16" t="str">
        <f t="shared" ca="1" si="30"/>
        <v/>
      </c>
      <c r="AA93" s="16" t="str">
        <f t="shared" ca="1" si="30"/>
        <v/>
      </c>
      <c r="AB93" s="16" t="str">
        <f t="shared" ca="1" si="30"/>
        <v/>
      </c>
      <c r="AC93" s="16" t="str">
        <f t="shared" ca="1" si="21"/>
        <v/>
      </c>
      <c r="AD93" s="14" t="str">
        <f t="shared" ca="1" si="27"/>
        <v/>
      </c>
      <c r="AE93" s="17" t="str">
        <f t="shared" ca="1" si="28"/>
        <v/>
      </c>
      <c r="AF93" s="18" t="str">
        <f t="shared" ca="1" si="29"/>
        <v/>
      </c>
      <c r="AG93" s="12"/>
      <c r="AH93" s="19"/>
    </row>
    <row r="94" spans="1:34" s="10" customFormat="1" ht="15" customHeight="1" x14ac:dyDescent="0.2">
      <c r="A94" s="10">
        <f t="shared" si="17"/>
        <v>89</v>
      </c>
      <c r="B94" s="173" t="str">
        <f t="shared" ca="1" si="22"/>
        <v/>
      </c>
      <c r="C94" s="173"/>
      <c r="D94" s="173"/>
      <c r="E94" s="173"/>
      <c r="F94" s="173"/>
      <c r="G94" s="173"/>
      <c r="H94" s="177" t="str">
        <f t="shared" ca="1" si="23"/>
        <v/>
      </c>
      <c r="I94" s="177"/>
      <c r="J94" s="177"/>
      <c r="K94" s="177"/>
      <c r="L94" s="177"/>
      <c r="M94" s="177"/>
      <c r="N94" s="177"/>
      <c r="O94" s="177"/>
      <c r="P94" s="13">
        <f t="shared" si="18"/>
        <v>0</v>
      </c>
      <c r="Q94" s="8" t="str">
        <f t="shared" si="24"/>
        <v/>
      </c>
      <c r="R94" s="22">
        <v>89</v>
      </c>
      <c r="S94" s="14" t="str">
        <f ca="1">IF(LEFT(AG94,1)="G","",IF(LEFT(P94,1)="D","",IF(H94="","",COUNTIF($T$6:T94,T94))))</f>
        <v/>
      </c>
      <c r="T94" s="14" t="str">
        <f t="shared" ca="1" si="19"/>
        <v/>
      </c>
      <c r="U94" s="15" t="str">
        <f t="shared" ca="1" si="25"/>
        <v/>
      </c>
      <c r="V94" s="14">
        <f t="shared" si="20"/>
        <v>89</v>
      </c>
      <c r="W94" s="14" t="str">
        <f t="shared" ca="1" si="26"/>
        <v/>
      </c>
      <c r="X94" s="14" t="str">
        <f>IF(Home!J94=0,"",Home!J94)</f>
        <v/>
      </c>
      <c r="Y94" s="16" t="str">
        <f t="shared" ca="1" si="30"/>
        <v/>
      </c>
      <c r="Z94" s="16" t="str">
        <f t="shared" ca="1" si="30"/>
        <v/>
      </c>
      <c r="AA94" s="16" t="str">
        <f t="shared" ca="1" si="30"/>
        <v/>
      </c>
      <c r="AB94" s="16" t="str">
        <f t="shared" ca="1" si="30"/>
        <v/>
      </c>
      <c r="AC94" s="16" t="str">
        <f t="shared" ca="1" si="21"/>
        <v/>
      </c>
      <c r="AD94" s="14" t="str">
        <f t="shared" ca="1" si="27"/>
        <v/>
      </c>
      <c r="AE94" s="17" t="str">
        <f t="shared" ca="1" si="28"/>
        <v/>
      </c>
      <c r="AF94" s="18" t="str">
        <f t="shared" ca="1" si="29"/>
        <v/>
      </c>
      <c r="AG94" s="12"/>
      <c r="AH94" s="19"/>
    </row>
    <row r="95" spans="1:34" s="10" customFormat="1" ht="15" customHeight="1" x14ac:dyDescent="0.2">
      <c r="A95" s="10">
        <f t="shared" si="17"/>
        <v>90</v>
      </c>
      <c r="B95" s="173" t="str">
        <f t="shared" ca="1" si="22"/>
        <v/>
      </c>
      <c r="C95" s="173"/>
      <c r="D95" s="173"/>
      <c r="E95" s="173"/>
      <c r="F95" s="173"/>
      <c r="G95" s="173"/>
      <c r="H95" s="177" t="str">
        <f t="shared" ca="1" si="23"/>
        <v/>
      </c>
      <c r="I95" s="177"/>
      <c r="J95" s="177"/>
      <c r="K95" s="177"/>
      <c r="L95" s="177"/>
      <c r="M95" s="177"/>
      <c r="N95" s="177"/>
      <c r="O95" s="177"/>
      <c r="P95" s="13">
        <f t="shared" si="18"/>
        <v>0</v>
      </c>
      <c r="Q95" s="8" t="str">
        <f t="shared" si="24"/>
        <v/>
      </c>
      <c r="R95" s="22">
        <v>90</v>
      </c>
      <c r="S95" s="14" t="str">
        <f ca="1">IF(LEFT(AG95,1)="G","",IF(LEFT(P95,1)="D","",IF(H95="","",COUNTIF($T$6:T95,T95))))</f>
        <v/>
      </c>
      <c r="T95" s="14" t="str">
        <f t="shared" ca="1" si="19"/>
        <v/>
      </c>
      <c r="U95" s="15" t="str">
        <f t="shared" ca="1" si="25"/>
        <v/>
      </c>
      <c r="V95" s="14">
        <f t="shared" si="20"/>
        <v>90</v>
      </c>
      <c r="W95" s="14" t="str">
        <f t="shared" ca="1" si="26"/>
        <v/>
      </c>
      <c r="X95" s="14" t="str">
        <f>IF(Home!J95=0,"",Home!J95)</f>
        <v/>
      </c>
      <c r="Y95" s="16" t="str">
        <f t="shared" ca="1" si="30"/>
        <v/>
      </c>
      <c r="Z95" s="16" t="str">
        <f t="shared" ca="1" si="30"/>
        <v/>
      </c>
      <c r="AA95" s="16" t="str">
        <f t="shared" ca="1" si="30"/>
        <v/>
      </c>
      <c r="AB95" s="16" t="str">
        <f t="shared" ca="1" si="30"/>
        <v/>
      </c>
      <c r="AC95" s="16" t="str">
        <f t="shared" ca="1" si="21"/>
        <v/>
      </c>
      <c r="AD95" s="14" t="str">
        <f t="shared" ca="1" si="27"/>
        <v/>
      </c>
      <c r="AE95" s="17" t="str">
        <f t="shared" ca="1" si="28"/>
        <v/>
      </c>
      <c r="AF95" s="18" t="str">
        <f t="shared" ca="1" si="29"/>
        <v/>
      </c>
      <c r="AG95" s="12"/>
      <c r="AH95" s="19"/>
    </row>
    <row r="96" spans="1:34" s="10" customFormat="1" ht="15" customHeight="1" x14ac:dyDescent="0.2">
      <c r="A96" s="10">
        <f t="shared" si="17"/>
        <v>91</v>
      </c>
      <c r="B96" s="173" t="str">
        <f t="shared" ca="1" si="22"/>
        <v/>
      </c>
      <c r="C96" s="173"/>
      <c r="D96" s="173"/>
      <c r="E96" s="173"/>
      <c r="F96" s="173"/>
      <c r="G96" s="173"/>
      <c r="H96" s="177" t="str">
        <f t="shared" ca="1" si="23"/>
        <v/>
      </c>
      <c r="I96" s="177"/>
      <c r="J96" s="177"/>
      <c r="K96" s="177"/>
      <c r="L96" s="177"/>
      <c r="M96" s="177"/>
      <c r="N96" s="177"/>
      <c r="O96" s="177"/>
      <c r="P96" s="13">
        <f t="shared" si="18"/>
        <v>0</v>
      </c>
      <c r="Q96" s="8" t="str">
        <f t="shared" si="24"/>
        <v/>
      </c>
      <c r="R96" s="22">
        <v>91</v>
      </c>
      <c r="S96" s="14" t="str">
        <f ca="1">IF(LEFT(AG96,1)="G","",IF(LEFT(P96,1)="D","",IF(H96="","",COUNTIF($T$6:T96,T96))))</f>
        <v/>
      </c>
      <c r="T96" s="14" t="str">
        <f t="shared" ca="1" si="19"/>
        <v/>
      </c>
      <c r="U96" s="15" t="str">
        <f t="shared" ca="1" si="25"/>
        <v/>
      </c>
      <c r="V96" s="14">
        <f t="shared" si="20"/>
        <v>91</v>
      </c>
      <c r="W96" s="14" t="str">
        <f t="shared" ca="1" si="26"/>
        <v/>
      </c>
      <c r="X96" s="14" t="str">
        <f>IF(Home!J96=0,"",Home!J96)</f>
        <v/>
      </c>
      <c r="Y96" s="16" t="str">
        <f t="shared" ca="1" si="30"/>
        <v/>
      </c>
      <c r="Z96" s="16" t="str">
        <f t="shared" ca="1" si="30"/>
        <v/>
      </c>
      <c r="AA96" s="16" t="str">
        <f t="shared" ca="1" si="30"/>
        <v/>
      </c>
      <c r="AB96" s="16" t="str">
        <f t="shared" ca="1" si="30"/>
        <v/>
      </c>
      <c r="AC96" s="16" t="str">
        <f t="shared" ca="1" si="21"/>
        <v/>
      </c>
      <c r="AD96" s="14" t="str">
        <f t="shared" ca="1" si="27"/>
        <v/>
      </c>
      <c r="AE96" s="17" t="str">
        <f t="shared" ca="1" si="28"/>
        <v/>
      </c>
      <c r="AF96" s="18" t="str">
        <f t="shared" ca="1" si="29"/>
        <v/>
      </c>
      <c r="AG96" s="12"/>
      <c r="AH96" s="19"/>
    </row>
    <row r="97" spans="1:34" s="10" customFormat="1" ht="15" customHeight="1" x14ac:dyDescent="0.2">
      <c r="A97" s="10">
        <f t="shared" si="17"/>
        <v>92</v>
      </c>
      <c r="B97" s="173" t="str">
        <f t="shared" ca="1" si="22"/>
        <v/>
      </c>
      <c r="C97" s="173"/>
      <c r="D97" s="173"/>
      <c r="E97" s="173"/>
      <c r="F97" s="173"/>
      <c r="G97" s="173"/>
      <c r="H97" s="177" t="str">
        <f t="shared" ca="1" si="23"/>
        <v/>
      </c>
      <c r="I97" s="177"/>
      <c r="J97" s="177"/>
      <c r="K97" s="177"/>
      <c r="L97" s="177"/>
      <c r="M97" s="177"/>
      <c r="N97" s="177"/>
      <c r="O97" s="177"/>
      <c r="P97" s="13">
        <f t="shared" si="18"/>
        <v>0</v>
      </c>
      <c r="Q97" s="8" t="str">
        <f t="shared" si="24"/>
        <v/>
      </c>
      <c r="R97" s="22">
        <v>92</v>
      </c>
      <c r="S97" s="14" t="str">
        <f ca="1">IF(LEFT(AG97,1)="G","",IF(LEFT(P97,1)="D","",IF(H97="","",COUNTIF($T$6:T97,T97))))</f>
        <v/>
      </c>
      <c r="T97" s="14" t="str">
        <f t="shared" ca="1" si="19"/>
        <v/>
      </c>
      <c r="U97" s="15" t="str">
        <f t="shared" ca="1" si="25"/>
        <v/>
      </c>
      <c r="V97" s="14">
        <f t="shared" si="20"/>
        <v>92</v>
      </c>
      <c r="W97" s="14" t="str">
        <f t="shared" ca="1" si="26"/>
        <v/>
      </c>
      <c r="X97" s="14" t="str">
        <f>IF(Home!J97=0,"",Home!J97)</f>
        <v/>
      </c>
      <c r="Y97" s="16" t="str">
        <f t="shared" ca="1" si="30"/>
        <v/>
      </c>
      <c r="Z97" s="16" t="str">
        <f t="shared" ca="1" si="30"/>
        <v/>
      </c>
      <c r="AA97" s="16" t="str">
        <f t="shared" ca="1" si="30"/>
        <v/>
      </c>
      <c r="AB97" s="16" t="str">
        <f t="shared" ca="1" si="30"/>
        <v/>
      </c>
      <c r="AC97" s="16" t="str">
        <f t="shared" ca="1" si="21"/>
        <v/>
      </c>
      <c r="AD97" s="14" t="str">
        <f t="shared" ca="1" si="27"/>
        <v/>
      </c>
      <c r="AE97" s="17" t="str">
        <f t="shared" ca="1" si="28"/>
        <v/>
      </c>
      <c r="AF97" s="18" t="str">
        <f t="shared" ca="1" si="29"/>
        <v/>
      </c>
      <c r="AG97" s="12"/>
      <c r="AH97" s="19"/>
    </row>
    <row r="98" spans="1:34" s="10" customFormat="1" ht="15" customHeight="1" x14ac:dyDescent="0.2">
      <c r="A98" s="10">
        <f t="shared" si="17"/>
        <v>93</v>
      </c>
      <c r="B98" s="173" t="str">
        <f t="shared" ca="1" si="22"/>
        <v/>
      </c>
      <c r="C98" s="173"/>
      <c r="D98" s="173"/>
      <c r="E98" s="173"/>
      <c r="F98" s="173"/>
      <c r="G98" s="173"/>
      <c r="H98" s="177" t="str">
        <f t="shared" ca="1" si="23"/>
        <v/>
      </c>
      <c r="I98" s="177"/>
      <c r="J98" s="177"/>
      <c r="K98" s="177"/>
      <c r="L98" s="177"/>
      <c r="M98" s="177"/>
      <c r="N98" s="177"/>
      <c r="O98" s="177"/>
      <c r="P98" s="13">
        <f t="shared" si="18"/>
        <v>0</v>
      </c>
      <c r="Q98" s="8" t="str">
        <f t="shared" si="24"/>
        <v/>
      </c>
      <c r="R98" s="22">
        <v>93</v>
      </c>
      <c r="S98" s="14" t="str">
        <f ca="1">IF(LEFT(AG98,1)="G","",IF(LEFT(P98,1)="D","",IF(H98="","",COUNTIF($T$6:T98,T98))))</f>
        <v/>
      </c>
      <c r="T98" s="14" t="str">
        <f t="shared" ca="1" si="19"/>
        <v/>
      </c>
      <c r="U98" s="15" t="str">
        <f t="shared" ca="1" si="25"/>
        <v/>
      </c>
      <c r="V98" s="14">
        <f t="shared" si="20"/>
        <v>93</v>
      </c>
      <c r="W98" s="14" t="str">
        <f t="shared" ca="1" si="26"/>
        <v/>
      </c>
      <c r="X98" s="14" t="str">
        <f>IF(Home!J98=0,"",Home!J98)</f>
        <v/>
      </c>
      <c r="Y98" s="16" t="str">
        <f t="shared" ca="1" si="30"/>
        <v/>
      </c>
      <c r="Z98" s="16" t="str">
        <f t="shared" ca="1" si="30"/>
        <v/>
      </c>
      <c r="AA98" s="16" t="str">
        <f t="shared" ca="1" si="30"/>
        <v/>
      </c>
      <c r="AB98" s="16" t="str">
        <f t="shared" ca="1" si="30"/>
        <v/>
      </c>
      <c r="AC98" s="16" t="str">
        <f t="shared" ca="1" si="21"/>
        <v/>
      </c>
      <c r="AD98" s="14" t="str">
        <f t="shared" ca="1" si="27"/>
        <v/>
      </c>
      <c r="AE98" s="17" t="str">
        <f t="shared" ca="1" si="28"/>
        <v/>
      </c>
      <c r="AF98" s="18" t="str">
        <f t="shared" ca="1" si="29"/>
        <v/>
      </c>
      <c r="AG98" s="12"/>
      <c r="AH98" s="19"/>
    </row>
    <row r="99" spans="1:34" s="10" customFormat="1" ht="15" customHeight="1" x14ac:dyDescent="0.2">
      <c r="A99" s="10">
        <f t="shared" si="17"/>
        <v>94</v>
      </c>
      <c r="B99" s="173" t="str">
        <f t="shared" ca="1" si="22"/>
        <v/>
      </c>
      <c r="C99" s="173"/>
      <c r="D99" s="173"/>
      <c r="E99" s="173"/>
      <c r="F99" s="173"/>
      <c r="G99" s="173"/>
      <c r="H99" s="177" t="str">
        <f t="shared" ca="1" si="23"/>
        <v/>
      </c>
      <c r="I99" s="177"/>
      <c r="J99" s="177"/>
      <c r="K99" s="177"/>
      <c r="L99" s="177"/>
      <c r="M99" s="177"/>
      <c r="N99" s="177"/>
      <c r="O99" s="177"/>
      <c r="P99" s="13">
        <f t="shared" si="18"/>
        <v>0</v>
      </c>
      <c r="Q99" s="8" t="str">
        <f t="shared" si="24"/>
        <v/>
      </c>
      <c r="R99" s="22">
        <v>94</v>
      </c>
      <c r="S99" s="14" t="str">
        <f ca="1">IF(LEFT(AG99,1)="G","",IF(LEFT(P99,1)="D","",IF(H99="","",COUNTIF($T$6:T99,T99))))</f>
        <v/>
      </c>
      <c r="T99" s="14" t="str">
        <f t="shared" ca="1" si="19"/>
        <v/>
      </c>
      <c r="U99" s="15" t="str">
        <f t="shared" ca="1" si="25"/>
        <v/>
      </c>
      <c r="V99" s="14">
        <f t="shared" si="20"/>
        <v>94</v>
      </c>
      <c r="W99" s="14" t="str">
        <f t="shared" ca="1" si="26"/>
        <v/>
      </c>
      <c r="X99" s="14" t="str">
        <f>IF(Home!J99=0,"",Home!J99)</f>
        <v/>
      </c>
      <c r="Y99" s="16" t="str">
        <f t="shared" ca="1" si="30"/>
        <v/>
      </c>
      <c r="Z99" s="16" t="str">
        <f t="shared" ca="1" si="30"/>
        <v/>
      </c>
      <c r="AA99" s="16" t="str">
        <f t="shared" ca="1" si="30"/>
        <v/>
      </c>
      <c r="AB99" s="16" t="str">
        <f t="shared" ca="1" si="30"/>
        <v/>
      </c>
      <c r="AC99" s="16" t="str">
        <f t="shared" ca="1" si="21"/>
        <v/>
      </c>
      <c r="AD99" s="14" t="str">
        <f t="shared" ca="1" si="27"/>
        <v/>
      </c>
      <c r="AE99" s="17" t="str">
        <f t="shared" ca="1" si="28"/>
        <v/>
      </c>
      <c r="AF99" s="18" t="str">
        <f t="shared" ca="1" si="29"/>
        <v/>
      </c>
      <c r="AG99" s="12"/>
      <c r="AH99" s="19"/>
    </row>
    <row r="100" spans="1:34" s="10" customFormat="1" ht="15" customHeight="1" x14ac:dyDescent="0.2">
      <c r="A100" s="10">
        <f t="shared" si="17"/>
        <v>95</v>
      </c>
      <c r="B100" s="173" t="str">
        <f t="shared" ca="1" si="22"/>
        <v/>
      </c>
      <c r="C100" s="173"/>
      <c r="D100" s="173"/>
      <c r="E100" s="173"/>
      <c r="F100" s="173"/>
      <c r="G100" s="173"/>
      <c r="H100" s="177" t="str">
        <f t="shared" ca="1" si="23"/>
        <v/>
      </c>
      <c r="I100" s="177"/>
      <c r="J100" s="177"/>
      <c r="K100" s="177"/>
      <c r="L100" s="177"/>
      <c r="M100" s="177"/>
      <c r="N100" s="177"/>
      <c r="O100" s="177"/>
      <c r="P100" s="13">
        <f t="shared" si="18"/>
        <v>0</v>
      </c>
      <c r="Q100" s="8" t="str">
        <f t="shared" si="24"/>
        <v/>
      </c>
      <c r="R100" s="22">
        <v>95</v>
      </c>
      <c r="S100" s="14" t="str">
        <f ca="1">IF(LEFT(AG100,1)="G","",IF(LEFT(P100,1)="D","",IF(H100="","",COUNTIF($T$6:T100,T100))))</f>
        <v/>
      </c>
      <c r="T100" s="14" t="str">
        <f t="shared" ca="1" si="19"/>
        <v/>
      </c>
      <c r="U100" s="15" t="str">
        <f t="shared" ca="1" si="25"/>
        <v/>
      </c>
      <c r="V100" s="14">
        <f t="shared" si="20"/>
        <v>95</v>
      </c>
      <c r="W100" s="14" t="str">
        <f t="shared" ca="1" si="26"/>
        <v/>
      </c>
      <c r="X100" s="14" t="str">
        <f>IF(Home!J100=0,"",Home!J100)</f>
        <v/>
      </c>
      <c r="Y100" s="16" t="str">
        <f t="shared" ca="1" si="30"/>
        <v/>
      </c>
      <c r="Z100" s="16" t="str">
        <f t="shared" ca="1" si="30"/>
        <v/>
      </c>
      <c r="AA100" s="16" t="str">
        <f t="shared" ca="1" si="30"/>
        <v/>
      </c>
      <c r="AB100" s="16" t="str">
        <f t="shared" ca="1" si="30"/>
        <v/>
      </c>
      <c r="AC100" s="16" t="str">
        <f t="shared" ca="1" si="21"/>
        <v/>
      </c>
      <c r="AD100" s="14" t="str">
        <f t="shared" ca="1" si="27"/>
        <v/>
      </c>
      <c r="AE100" s="17" t="str">
        <f t="shared" ca="1" si="28"/>
        <v/>
      </c>
      <c r="AF100" s="18" t="str">
        <f t="shared" ca="1" si="29"/>
        <v/>
      </c>
      <c r="AG100" s="12"/>
      <c r="AH100" s="19"/>
    </row>
    <row r="101" spans="1:34" s="10" customFormat="1" ht="15" customHeight="1" x14ac:dyDescent="0.2">
      <c r="A101" s="10">
        <f t="shared" si="17"/>
        <v>96</v>
      </c>
      <c r="B101" s="173" t="str">
        <f t="shared" ca="1" si="22"/>
        <v/>
      </c>
      <c r="C101" s="173"/>
      <c r="D101" s="173"/>
      <c r="E101" s="173"/>
      <c r="F101" s="173"/>
      <c r="G101" s="173"/>
      <c r="H101" s="177" t="str">
        <f t="shared" ca="1" si="23"/>
        <v/>
      </c>
      <c r="I101" s="177"/>
      <c r="J101" s="177"/>
      <c r="K101" s="177"/>
      <c r="L101" s="177"/>
      <c r="M101" s="177"/>
      <c r="N101" s="177"/>
      <c r="O101" s="177"/>
      <c r="P101" s="13">
        <f t="shared" si="18"/>
        <v>0</v>
      </c>
      <c r="Q101" s="8" t="str">
        <f t="shared" si="24"/>
        <v/>
      </c>
      <c r="R101" s="22">
        <v>96</v>
      </c>
      <c r="S101" s="14" t="str">
        <f ca="1">IF(LEFT(AG101,1)="G","",IF(LEFT(P101,1)="D","",IF(H101="","",COUNTIF($T$6:T101,T101))))</f>
        <v/>
      </c>
      <c r="T101" s="14" t="str">
        <f t="shared" ca="1" si="19"/>
        <v/>
      </c>
      <c r="U101" s="15" t="str">
        <f t="shared" ca="1" si="25"/>
        <v/>
      </c>
      <c r="V101" s="14">
        <f t="shared" si="20"/>
        <v>96</v>
      </c>
      <c r="W101" s="14" t="str">
        <f t="shared" ca="1" si="26"/>
        <v/>
      </c>
      <c r="X101" s="14" t="str">
        <f>IF(Home!J101=0,"",Home!J101)</f>
        <v/>
      </c>
      <c r="Y101" s="16" t="str">
        <f t="shared" ca="1" si="30"/>
        <v/>
      </c>
      <c r="Z101" s="16" t="str">
        <f t="shared" ca="1" si="30"/>
        <v/>
      </c>
      <c r="AA101" s="16" t="str">
        <f t="shared" ca="1" si="30"/>
        <v/>
      </c>
      <c r="AB101" s="16" t="str">
        <f t="shared" ca="1" si="30"/>
        <v/>
      </c>
      <c r="AC101" s="16" t="str">
        <f t="shared" ca="1" si="21"/>
        <v/>
      </c>
      <c r="AD101" s="14" t="str">
        <f t="shared" ca="1" si="27"/>
        <v/>
      </c>
      <c r="AE101" s="17" t="str">
        <f t="shared" ca="1" si="28"/>
        <v/>
      </c>
      <c r="AF101" s="18" t="str">
        <f t="shared" ca="1" si="29"/>
        <v/>
      </c>
      <c r="AG101" s="12"/>
      <c r="AH101" s="19"/>
    </row>
    <row r="102" spans="1:34" s="10" customFormat="1" ht="15" customHeight="1" x14ac:dyDescent="0.2">
      <c r="A102" s="10">
        <f t="shared" si="17"/>
        <v>97</v>
      </c>
      <c r="B102" s="173" t="str">
        <f t="shared" ca="1" si="22"/>
        <v/>
      </c>
      <c r="C102" s="173"/>
      <c r="D102" s="173"/>
      <c r="E102" s="173"/>
      <c r="F102" s="173"/>
      <c r="G102" s="173"/>
      <c r="H102" s="177" t="str">
        <f t="shared" ca="1" si="23"/>
        <v/>
      </c>
      <c r="I102" s="177"/>
      <c r="J102" s="177"/>
      <c r="K102" s="177"/>
      <c r="L102" s="177"/>
      <c r="M102" s="177"/>
      <c r="N102" s="177"/>
      <c r="O102" s="177"/>
      <c r="P102" s="13">
        <f t="shared" si="18"/>
        <v>0</v>
      </c>
      <c r="Q102" s="8" t="str">
        <f t="shared" si="24"/>
        <v/>
      </c>
      <c r="R102" s="22">
        <v>97</v>
      </c>
      <c r="S102" s="14" t="str">
        <f ca="1">IF(LEFT(AG102,1)="G","",IF(LEFT(P102,1)="D","",IF(H102="","",COUNTIF($T$6:T102,T102))))</f>
        <v/>
      </c>
      <c r="T102" s="14" t="str">
        <f t="shared" ca="1" si="19"/>
        <v/>
      </c>
      <c r="U102" s="15" t="str">
        <f t="shared" ca="1" si="25"/>
        <v/>
      </c>
      <c r="V102" s="14">
        <f t="shared" si="20"/>
        <v>97</v>
      </c>
      <c r="W102" s="14" t="str">
        <f t="shared" ca="1" si="26"/>
        <v/>
      </c>
      <c r="X102" s="14" t="str">
        <f>IF(Home!J102=0,"",Home!J102)</f>
        <v/>
      </c>
      <c r="Y102" s="16" t="str">
        <f t="shared" ca="1" si="30"/>
        <v/>
      </c>
      <c r="Z102" s="16" t="str">
        <f t="shared" ca="1" si="30"/>
        <v/>
      </c>
      <c r="AA102" s="16" t="str">
        <f t="shared" ca="1" si="30"/>
        <v/>
      </c>
      <c r="AB102" s="16" t="str">
        <f t="shared" ca="1" si="30"/>
        <v/>
      </c>
      <c r="AC102" s="16" t="str">
        <f t="shared" ca="1" si="21"/>
        <v/>
      </c>
      <c r="AD102" s="14" t="str">
        <f t="shared" ca="1" si="27"/>
        <v/>
      </c>
      <c r="AE102" s="17" t="str">
        <f t="shared" ca="1" si="28"/>
        <v/>
      </c>
      <c r="AF102" s="18" t="str">
        <f t="shared" ca="1" si="29"/>
        <v/>
      </c>
      <c r="AG102" s="12"/>
      <c r="AH102" s="19"/>
    </row>
    <row r="103" spans="1:34" s="10" customFormat="1" ht="15" customHeight="1" x14ac:dyDescent="0.2">
      <c r="A103" s="10">
        <f t="shared" si="17"/>
        <v>98</v>
      </c>
      <c r="B103" s="173" t="str">
        <f t="shared" ca="1" si="22"/>
        <v/>
      </c>
      <c r="C103" s="173"/>
      <c r="D103" s="173"/>
      <c r="E103" s="173"/>
      <c r="F103" s="173"/>
      <c r="G103" s="173"/>
      <c r="H103" s="177" t="str">
        <f t="shared" ca="1" si="23"/>
        <v/>
      </c>
      <c r="I103" s="177"/>
      <c r="J103" s="177"/>
      <c r="K103" s="177"/>
      <c r="L103" s="177"/>
      <c r="M103" s="177"/>
      <c r="N103" s="177"/>
      <c r="O103" s="177"/>
      <c r="P103" s="13">
        <f t="shared" si="18"/>
        <v>0</v>
      </c>
      <c r="Q103" s="8" t="str">
        <f t="shared" si="24"/>
        <v/>
      </c>
      <c r="R103" s="22">
        <v>98</v>
      </c>
      <c r="S103" s="14" t="str">
        <f ca="1">IF(LEFT(AG103,1)="G","",IF(LEFT(P103,1)="D","",IF(H103="","",COUNTIF($T$6:T103,T103))))</f>
        <v/>
      </c>
      <c r="T103" s="14" t="str">
        <f t="shared" ca="1" si="19"/>
        <v/>
      </c>
      <c r="U103" s="15" t="str">
        <f t="shared" ca="1" si="25"/>
        <v/>
      </c>
      <c r="V103" s="14">
        <f t="shared" si="20"/>
        <v>98</v>
      </c>
      <c r="W103" s="14" t="str">
        <f t="shared" ca="1" si="26"/>
        <v/>
      </c>
      <c r="X103" s="14" t="str">
        <f>IF(Home!J103=0,"",Home!J103)</f>
        <v/>
      </c>
      <c r="Y103" s="16" t="str">
        <f t="shared" ca="1" si="30"/>
        <v/>
      </c>
      <c r="Z103" s="16" t="str">
        <f t="shared" ca="1" si="30"/>
        <v/>
      </c>
      <c r="AA103" s="16" t="str">
        <f t="shared" ca="1" si="30"/>
        <v/>
      </c>
      <c r="AB103" s="16" t="str">
        <f t="shared" ca="1" si="30"/>
        <v/>
      </c>
      <c r="AC103" s="16" t="str">
        <f t="shared" ca="1" si="21"/>
        <v/>
      </c>
      <c r="AD103" s="14" t="str">
        <f t="shared" ca="1" si="27"/>
        <v/>
      </c>
      <c r="AE103" s="17" t="str">
        <f t="shared" ca="1" si="28"/>
        <v/>
      </c>
      <c r="AF103" s="18" t="str">
        <f t="shared" ca="1" si="29"/>
        <v/>
      </c>
      <c r="AG103" s="12"/>
      <c r="AH103" s="19"/>
    </row>
    <row r="104" spans="1:34" s="10" customFormat="1" ht="15" customHeight="1" x14ac:dyDescent="0.2">
      <c r="A104" s="10">
        <f t="shared" si="17"/>
        <v>99</v>
      </c>
      <c r="B104" s="173" t="str">
        <f t="shared" ca="1" si="22"/>
        <v/>
      </c>
      <c r="C104" s="173"/>
      <c r="D104" s="173"/>
      <c r="E104" s="173"/>
      <c r="F104" s="173"/>
      <c r="G104" s="173"/>
      <c r="H104" s="177" t="str">
        <f t="shared" ca="1" si="23"/>
        <v/>
      </c>
      <c r="I104" s="177"/>
      <c r="J104" s="177"/>
      <c r="K104" s="177"/>
      <c r="L104" s="177"/>
      <c r="M104" s="177"/>
      <c r="N104" s="177"/>
      <c r="O104" s="177"/>
      <c r="P104" s="13">
        <f t="shared" si="18"/>
        <v>0</v>
      </c>
      <c r="Q104" s="8" t="str">
        <f t="shared" si="24"/>
        <v/>
      </c>
      <c r="R104" s="22">
        <v>99</v>
      </c>
      <c r="S104" s="14" t="str">
        <f ca="1">IF(LEFT(AG104,1)="G","",IF(LEFT(P104,1)="D","",IF(H104="","",COUNTIF($T$6:T104,T104))))</f>
        <v/>
      </c>
      <c r="T104" s="14" t="str">
        <f t="shared" ca="1" si="19"/>
        <v/>
      </c>
      <c r="U104" s="15" t="str">
        <f t="shared" ca="1" si="25"/>
        <v/>
      </c>
      <c r="V104" s="14">
        <f t="shared" si="20"/>
        <v>99</v>
      </c>
      <c r="W104" s="14" t="str">
        <f t="shared" ca="1" si="26"/>
        <v/>
      </c>
      <c r="X104" s="14" t="str">
        <f>IF(Home!J104=0,"",Home!J104)</f>
        <v/>
      </c>
      <c r="Y104" s="16" t="str">
        <f t="shared" ca="1" si="30"/>
        <v/>
      </c>
      <c r="Z104" s="16" t="str">
        <f t="shared" ca="1" si="30"/>
        <v/>
      </c>
      <c r="AA104" s="16" t="str">
        <f t="shared" ca="1" si="30"/>
        <v/>
      </c>
      <c r="AB104" s="16" t="str">
        <f t="shared" ca="1" si="30"/>
        <v/>
      </c>
      <c r="AC104" s="16" t="str">
        <f t="shared" ca="1" si="21"/>
        <v/>
      </c>
      <c r="AD104" s="14" t="str">
        <f t="shared" ca="1" si="27"/>
        <v/>
      </c>
      <c r="AE104" s="17" t="str">
        <f t="shared" ca="1" si="28"/>
        <v/>
      </c>
      <c r="AF104" s="18" t="str">
        <f t="shared" ca="1" si="29"/>
        <v/>
      </c>
      <c r="AG104" s="12"/>
      <c r="AH104" s="19"/>
    </row>
    <row r="105" spans="1:34" s="10" customFormat="1" ht="15" customHeight="1" x14ac:dyDescent="0.2">
      <c r="A105" s="10">
        <f t="shared" si="17"/>
        <v>100</v>
      </c>
      <c r="B105" s="173" t="str">
        <f t="shared" ca="1" si="22"/>
        <v/>
      </c>
      <c r="C105" s="173"/>
      <c r="D105" s="173"/>
      <c r="E105" s="173"/>
      <c r="F105" s="173"/>
      <c r="G105" s="173"/>
      <c r="H105" s="177" t="str">
        <f t="shared" ca="1" si="23"/>
        <v/>
      </c>
      <c r="I105" s="177"/>
      <c r="J105" s="177"/>
      <c r="K105" s="177"/>
      <c r="L105" s="177"/>
      <c r="M105" s="177"/>
      <c r="N105" s="177"/>
      <c r="O105" s="177"/>
      <c r="P105" s="13">
        <f t="shared" si="18"/>
        <v>0</v>
      </c>
      <c r="Q105" s="8" t="str">
        <f t="shared" si="24"/>
        <v/>
      </c>
      <c r="R105" s="22">
        <v>100</v>
      </c>
      <c r="S105" s="14" t="str">
        <f ca="1">IF(LEFT(AG105,1)="G","",IF(LEFT(P105,1)="D","",IF(H105="","",COUNTIF($T$6:T105,T105))))</f>
        <v/>
      </c>
      <c r="T105" s="14" t="str">
        <f t="shared" ca="1" si="19"/>
        <v/>
      </c>
      <c r="U105" s="15" t="str">
        <f t="shared" ca="1" si="25"/>
        <v/>
      </c>
      <c r="V105" s="14">
        <f t="shared" si="20"/>
        <v>100</v>
      </c>
      <c r="W105" s="14" t="str">
        <f t="shared" ca="1" si="26"/>
        <v/>
      </c>
      <c r="X105" s="14" t="str">
        <f>IF(Home!J105=0,"",Home!J105)</f>
        <v/>
      </c>
      <c r="Y105" s="16" t="str">
        <f t="shared" ca="1" si="30"/>
        <v/>
      </c>
      <c r="Z105" s="16" t="str">
        <f t="shared" ca="1" si="30"/>
        <v/>
      </c>
      <c r="AA105" s="16" t="str">
        <f t="shared" ca="1" si="30"/>
        <v/>
      </c>
      <c r="AB105" s="16" t="str">
        <f t="shared" ca="1" si="30"/>
        <v/>
      </c>
      <c r="AC105" s="16" t="str">
        <f t="shared" ca="1" si="21"/>
        <v/>
      </c>
      <c r="AD105" s="14" t="str">
        <f t="shared" ca="1" si="27"/>
        <v/>
      </c>
      <c r="AE105" s="17" t="str">
        <f t="shared" ca="1" si="28"/>
        <v/>
      </c>
      <c r="AF105" s="18" t="str">
        <f t="shared" ca="1" si="29"/>
        <v/>
      </c>
      <c r="AG105" s="12"/>
      <c r="AH105" s="19"/>
    </row>
    <row r="106" spans="1:34" s="10" customFormat="1" ht="15" customHeight="1" x14ac:dyDescent="0.2">
      <c r="A106" s="10">
        <f t="shared" si="17"/>
        <v>101</v>
      </c>
      <c r="B106" s="173" t="str">
        <f t="shared" ca="1" si="22"/>
        <v/>
      </c>
      <c r="C106" s="173"/>
      <c r="D106" s="173"/>
      <c r="E106" s="173"/>
      <c r="F106" s="173"/>
      <c r="G106" s="173"/>
      <c r="H106" s="177" t="str">
        <f t="shared" ca="1" si="23"/>
        <v/>
      </c>
      <c r="I106" s="177"/>
      <c r="J106" s="177"/>
      <c r="K106" s="177"/>
      <c r="L106" s="177"/>
      <c r="M106" s="177"/>
      <c r="N106" s="177"/>
      <c r="O106" s="177"/>
      <c r="P106" s="13">
        <f t="shared" si="18"/>
        <v>0</v>
      </c>
      <c r="Q106" s="8" t="str">
        <f t="shared" si="24"/>
        <v/>
      </c>
      <c r="R106" s="22">
        <v>101</v>
      </c>
      <c r="S106" s="14" t="str">
        <f ca="1">IF(LEFT(AG106,1)="G","",IF(LEFT(P106,1)="D","",IF(H106="","",COUNTIF($T$6:T106,T106))))</f>
        <v/>
      </c>
      <c r="T106" s="14" t="str">
        <f t="shared" ca="1" si="19"/>
        <v/>
      </c>
      <c r="U106" s="15" t="str">
        <f t="shared" ca="1" si="25"/>
        <v/>
      </c>
      <c r="V106" s="14">
        <f t="shared" si="20"/>
        <v>101</v>
      </c>
      <c r="W106" s="14" t="str">
        <f t="shared" ca="1" si="26"/>
        <v/>
      </c>
      <c r="X106" s="14" t="str">
        <f>IF(Home!J106=0,"",Home!J106)</f>
        <v/>
      </c>
      <c r="Y106" s="16" t="str">
        <f t="shared" ref="Y106:AB125" ca="1" si="31">IFERROR(VLOOKUP(CONCATENATE($X106,Y$5),$U$6:$V$255,2,0),"")</f>
        <v/>
      </c>
      <c r="Z106" s="16" t="str">
        <f t="shared" ca="1" si="31"/>
        <v/>
      </c>
      <c r="AA106" s="16" t="str">
        <f t="shared" ca="1" si="31"/>
        <v/>
      </c>
      <c r="AB106" s="16" t="str">
        <f t="shared" ca="1" si="31"/>
        <v/>
      </c>
      <c r="AC106" s="16" t="str">
        <f t="shared" ca="1" si="21"/>
        <v/>
      </c>
      <c r="AD106" s="14" t="str">
        <f t="shared" ca="1" si="27"/>
        <v/>
      </c>
      <c r="AE106" s="17" t="str">
        <f t="shared" ca="1" si="28"/>
        <v/>
      </c>
      <c r="AF106" s="18" t="str">
        <f t="shared" ca="1" si="29"/>
        <v/>
      </c>
      <c r="AG106" s="12"/>
      <c r="AH106" s="19"/>
    </row>
    <row r="107" spans="1:34" s="10" customFormat="1" ht="15" customHeight="1" x14ac:dyDescent="0.2">
      <c r="A107" s="10">
        <f t="shared" si="17"/>
        <v>102</v>
      </c>
      <c r="B107" s="173" t="str">
        <f t="shared" ca="1" si="22"/>
        <v/>
      </c>
      <c r="C107" s="173"/>
      <c r="D107" s="173"/>
      <c r="E107" s="173"/>
      <c r="F107" s="173"/>
      <c r="G107" s="173"/>
      <c r="H107" s="177" t="str">
        <f t="shared" ca="1" si="23"/>
        <v/>
      </c>
      <c r="I107" s="177"/>
      <c r="J107" s="177"/>
      <c r="K107" s="177"/>
      <c r="L107" s="177"/>
      <c r="M107" s="177"/>
      <c r="N107" s="177"/>
      <c r="O107" s="177"/>
      <c r="P107" s="13">
        <f t="shared" si="18"/>
        <v>0</v>
      </c>
      <c r="Q107" s="8" t="str">
        <f t="shared" si="24"/>
        <v/>
      </c>
      <c r="R107" s="22">
        <v>102</v>
      </c>
      <c r="S107" s="14" t="str">
        <f ca="1">IF(LEFT(AG107,1)="G","",IF(LEFT(P107,1)="D","",IF(H107="","",COUNTIF($T$6:T107,T107))))</f>
        <v/>
      </c>
      <c r="T107" s="14" t="str">
        <f t="shared" ca="1" si="19"/>
        <v/>
      </c>
      <c r="U107" s="15" t="str">
        <f t="shared" ca="1" si="25"/>
        <v/>
      </c>
      <c r="V107" s="14">
        <f t="shared" si="20"/>
        <v>102</v>
      </c>
      <c r="W107" s="14" t="str">
        <f t="shared" ca="1" si="26"/>
        <v/>
      </c>
      <c r="X107" s="14" t="str">
        <f>IF(Home!J107=0,"",Home!J107)</f>
        <v/>
      </c>
      <c r="Y107" s="16" t="str">
        <f t="shared" ca="1" si="31"/>
        <v/>
      </c>
      <c r="Z107" s="16" t="str">
        <f t="shared" ca="1" si="31"/>
        <v/>
      </c>
      <c r="AA107" s="16" t="str">
        <f t="shared" ca="1" si="31"/>
        <v/>
      </c>
      <c r="AB107" s="16" t="str">
        <f t="shared" ca="1" si="31"/>
        <v/>
      </c>
      <c r="AC107" s="16" t="str">
        <f t="shared" ca="1" si="21"/>
        <v/>
      </c>
      <c r="AD107" s="14" t="str">
        <f t="shared" ca="1" si="27"/>
        <v/>
      </c>
      <c r="AE107" s="17" t="str">
        <f t="shared" ca="1" si="28"/>
        <v/>
      </c>
      <c r="AF107" s="18" t="str">
        <f t="shared" ca="1" si="29"/>
        <v/>
      </c>
      <c r="AG107" s="12"/>
      <c r="AH107" s="19"/>
    </row>
    <row r="108" spans="1:34" s="10" customFormat="1" ht="15" customHeight="1" x14ac:dyDescent="0.2">
      <c r="A108" s="10">
        <f t="shared" si="17"/>
        <v>103</v>
      </c>
      <c r="B108" s="173" t="str">
        <f t="shared" ca="1" si="22"/>
        <v/>
      </c>
      <c r="C108" s="173"/>
      <c r="D108" s="173"/>
      <c r="E108" s="173"/>
      <c r="F108" s="173"/>
      <c r="G108" s="173"/>
      <c r="H108" s="177" t="str">
        <f t="shared" ca="1" si="23"/>
        <v/>
      </c>
      <c r="I108" s="177"/>
      <c r="J108" s="177"/>
      <c r="K108" s="177"/>
      <c r="L108" s="177"/>
      <c r="M108" s="177"/>
      <c r="N108" s="177"/>
      <c r="O108" s="177"/>
      <c r="P108" s="13">
        <f t="shared" si="18"/>
        <v>0</v>
      </c>
      <c r="Q108" s="8" t="str">
        <f t="shared" si="24"/>
        <v/>
      </c>
      <c r="R108" s="22">
        <v>103</v>
      </c>
      <c r="S108" s="14" t="str">
        <f ca="1">IF(LEFT(AG108,1)="G","",IF(LEFT(P108,1)="D","",IF(H108="","",COUNTIF($T$6:T108,T108))))</f>
        <v/>
      </c>
      <c r="T108" s="14" t="str">
        <f t="shared" ca="1" si="19"/>
        <v/>
      </c>
      <c r="U108" s="15" t="str">
        <f t="shared" ca="1" si="25"/>
        <v/>
      </c>
      <c r="V108" s="14">
        <f t="shared" si="20"/>
        <v>103</v>
      </c>
      <c r="W108" s="14" t="str">
        <f t="shared" ca="1" si="26"/>
        <v/>
      </c>
      <c r="X108" s="14" t="str">
        <f>IF(Home!J108=0,"",Home!J108)</f>
        <v/>
      </c>
      <c r="Y108" s="16" t="str">
        <f t="shared" ca="1" si="31"/>
        <v/>
      </c>
      <c r="Z108" s="16" t="str">
        <f t="shared" ca="1" si="31"/>
        <v/>
      </c>
      <c r="AA108" s="16" t="str">
        <f t="shared" ca="1" si="31"/>
        <v/>
      </c>
      <c r="AB108" s="16" t="str">
        <f t="shared" ca="1" si="31"/>
        <v/>
      </c>
      <c r="AC108" s="16" t="str">
        <f t="shared" ca="1" si="21"/>
        <v/>
      </c>
      <c r="AD108" s="14" t="str">
        <f t="shared" ca="1" si="27"/>
        <v/>
      </c>
      <c r="AE108" s="17" t="str">
        <f t="shared" ca="1" si="28"/>
        <v/>
      </c>
      <c r="AF108" s="18" t="str">
        <f t="shared" ca="1" si="29"/>
        <v/>
      </c>
      <c r="AG108" s="12"/>
      <c r="AH108" s="19"/>
    </row>
    <row r="109" spans="1:34" s="10" customFormat="1" ht="15" customHeight="1" x14ac:dyDescent="0.2">
      <c r="A109" s="10">
        <f t="shared" si="17"/>
        <v>104</v>
      </c>
      <c r="B109" s="173" t="str">
        <f t="shared" ca="1" si="22"/>
        <v/>
      </c>
      <c r="C109" s="173"/>
      <c r="D109" s="173"/>
      <c r="E109" s="173"/>
      <c r="F109" s="173"/>
      <c r="G109" s="173"/>
      <c r="H109" s="177" t="str">
        <f t="shared" ca="1" si="23"/>
        <v/>
      </c>
      <c r="I109" s="177"/>
      <c r="J109" s="177"/>
      <c r="K109" s="177"/>
      <c r="L109" s="177"/>
      <c r="M109" s="177"/>
      <c r="N109" s="177"/>
      <c r="O109" s="177"/>
      <c r="P109" s="13">
        <f t="shared" si="18"/>
        <v>0</v>
      </c>
      <c r="Q109" s="8" t="str">
        <f t="shared" si="24"/>
        <v/>
      </c>
      <c r="R109" s="22">
        <v>104</v>
      </c>
      <c r="S109" s="14" t="str">
        <f ca="1">IF(LEFT(AG109,1)="G","",IF(LEFT(P109,1)="D","",IF(H109="","",COUNTIF($T$6:T109,T109))))</f>
        <v/>
      </c>
      <c r="T109" s="14" t="str">
        <f t="shared" ca="1" si="19"/>
        <v/>
      </c>
      <c r="U109" s="15" t="str">
        <f t="shared" ca="1" si="25"/>
        <v/>
      </c>
      <c r="V109" s="14">
        <f t="shared" si="20"/>
        <v>104</v>
      </c>
      <c r="W109" s="14" t="str">
        <f t="shared" ca="1" si="26"/>
        <v/>
      </c>
      <c r="X109" s="14" t="str">
        <f>IF(Home!J109=0,"",Home!J109)</f>
        <v/>
      </c>
      <c r="Y109" s="16" t="str">
        <f t="shared" ca="1" si="31"/>
        <v/>
      </c>
      <c r="Z109" s="16" t="str">
        <f t="shared" ca="1" si="31"/>
        <v/>
      </c>
      <c r="AA109" s="16" t="str">
        <f t="shared" ca="1" si="31"/>
        <v/>
      </c>
      <c r="AB109" s="16" t="str">
        <f t="shared" ca="1" si="31"/>
        <v/>
      </c>
      <c r="AC109" s="16" t="str">
        <f t="shared" ca="1" si="21"/>
        <v/>
      </c>
      <c r="AD109" s="14" t="str">
        <f t="shared" ca="1" si="27"/>
        <v/>
      </c>
      <c r="AE109" s="17" t="str">
        <f t="shared" ca="1" si="28"/>
        <v/>
      </c>
      <c r="AF109" s="18" t="str">
        <f t="shared" ca="1" si="29"/>
        <v/>
      </c>
      <c r="AG109" s="12"/>
      <c r="AH109" s="19"/>
    </row>
    <row r="110" spans="1:34" s="10" customFormat="1" ht="15" customHeight="1" x14ac:dyDescent="0.2">
      <c r="A110" s="10">
        <f t="shared" si="17"/>
        <v>105</v>
      </c>
      <c r="B110" s="173" t="str">
        <f t="shared" ca="1" si="22"/>
        <v/>
      </c>
      <c r="C110" s="173"/>
      <c r="D110" s="173"/>
      <c r="E110" s="173"/>
      <c r="F110" s="173"/>
      <c r="G110" s="173"/>
      <c r="H110" s="177" t="str">
        <f t="shared" ca="1" si="23"/>
        <v/>
      </c>
      <c r="I110" s="177"/>
      <c r="J110" s="177"/>
      <c r="K110" s="177"/>
      <c r="L110" s="177"/>
      <c r="M110" s="177"/>
      <c r="N110" s="177"/>
      <c r="O110" s="177"/>
      <c r="P110" s="13">
        <f t="shared" si="18"/>
        <v>0</v>
      </c>
      <c r="Q110" s="8" t="str">
        <f t="shared" si="24"/>
        <v/>
      </c>
      <c r="R110" s="22">
        <v>105</v>
      </c>
      <c r="S110" s="14" t="str">
        <f ca="1">IF(LEFT(AG110,1)="G","",IF(LEFT(P110,1)="D","",IF(H110="","",COUNTIF($T$6:T110,T110))))</f>
        <v/>
      </c>
      <c r="T110" s="14" t="str">
        <f t="shared" ca="1" si="19"/>
        <v/>
      </c>
      <c r="U110" s="15" t="str">
        <f t="shared" ca="1" si="25"/>
        <v/>
      </c>
      <c r="V110" s="14">
        <f t="shared" si="20"/>
        <v>105</v>
      </c>
      <c r="W110" s="14" t="str">
        <f t="shared" ca="1" si="26"/>
        <v/>
      </c>
      <c r="X110" s="14" t="str">
        <f>IF(Home!J110=0,"",Home!J110)</f>
        <v/>
      </c>
      <c r="Y110" s="16" t="str">
        <f t="shared" ca="1" si="31"/>
        <v/>
      </c>
      <c r="Z110" s="16" t="str">
        <f t="shared" ca="1" si="31"/>
        <v/>
      </c>
      <c r="AA110" s="16" t="str">
        <f t="shared" ca="1" si="31"/>
        <v/>
      </c>
      <c r="AB110" s="16" t="str">
        <f t="shared" ca="1" si="31"/>
        <v/>
      </c>
      <c r="AC110" s="16" t="str">
        <f t="shared" ca="1" si="21"/>
        <v/>
      </c>
      <c r="AD110" s="14" t="str">
        <f t="shared" ca="1" si="27"/>
        <v/>
      </c>
      <c r="AE110" s="17" t="str">
        <f t="shared" ca="1" si="28"/>
        <v/>
      </c>
      <c r="AF110" s="18" t="str">
        <f t="shared" ca="1" si="29"/>
        <v/>
      </c>
      <c r="AG110" s="12"/>
      <c r="AH110" s="19"/>
    </row>
    <row r="111" spans="1:34" s="10" customFormat="1" ht="15" customHeight="1" x14ac:dyDescent="0.2">
      <c r="A111" s="10">
        <f t="shared" si="17"/>
        <v>106</v>
      </c>
      <c r="B111" s="173" t="str">
        <f t="shared" ca="1" si="22"/>
        <v/>
      </c>
      <c r="C111" s="173"/>
      <c r="D111" s="173"/>
      <c r="E111" s="173"/>
      <c r="F111" s="173"/>
      <c r="G111" s="173"/>
      <c r="H111" s="177" t="str">
        <f t="shared" ca="1" si="23"/>
        <v/>
      </c>
      <c r="I111" s="177"/>
      <c r="J111" s="177"/>
      <c r="K111" s="177"/>
      <c r="L111" s="177"/>
      <c r="M111" s="177"/>
      <c r="N111" s="177"/>
      <c r="O111" s="177"/>
      <c r="P111" s="13">
        <f t="shared" si="18"/>
        <v>0</v>
      </c>
      <c r="Q111" s="8" t="str">
        <f t="shared" si="24"/>
        <v/>
      </c>
      <c r="R111" s="22">
        <v>106</v>
      </c>
      <c r="S111" s="14" t="str">
        <f ca="1">IF(LEFT(AG111,1)="G","",IF(LEFT(P111,1)="D","",IF(H111="","",COUNTIF($T$6:T111,T111))))</f>
        <v/>
      </c>
      <c r="T111" s="14" t="str">
        <f t="shared" ca="1" si="19"/>
        <v/>
      </c>
      <c r="U111" s="15" t="str">
        <f t="shared" ca="1" si="25"/>
        <v/>
      </c>
      <c r="V111" s="14">
        <f t="shared" si="20"/>
        <v>106</v>
      </c>
      <c r="W111" s="14" t="str">
        <f t="shared" ca="1" si="26"/>
        <v/>
      </c>
      <c r="X111" s="14" t="str">
        <f>IF(Home!J111=0,"",Home!J111)</f>
        <v/>
      </c>
      <c r="Y111" s="16" t="str">
        <f t="shared" ca="1" si="31"/>
        <v/>
      </c>
      <c r="Z111" s="16" t="str">
        <f t="shared" ca="1" si="31"/>
        <v/>
      </c>
      <c r="AA111" s="16" t="str">
        <f t="shared" ca="1" si="31"/>
        <v/>
      </c>
      <c r="AB111" s="16" t="str">
        <f t="shared" ca="1" si="31"/>
        <v/>
      </c>
      <c r="AC111" s="16" t="str">
        <f t="shared" ca="1" si="21"/>
        <v/>
      </c>
      <c r="AD111" s="14" t="str">
        <f t="shared" ca="1" si="27"/>
        <v/>
      </c>
      <c r="AE111" s="17" t="str">
        <f t="shared" ca="1" si="28"/>
        <v/>
      </c>
      <c r="AF111" s="18" t="str">
        <f t="shared" ca="1" si="29"/>
        <v/>
      </c>
      <c r="AG111" s="12"/>
      <c r="AH111" s="19"/>
    </row>
    <row r="112" spans="1:34" s="10" customFormat="1" ht="15" customHeight="1" x14ac:dyDescent="0.2">
      <c r="A112" s="10">
        <f t="shared" si="17"/>
        <v>107</v>
      </c>
      <c r="B112" s="173" t="str">
        <f t="shared" ca="1" si="22"/>
        <v/>
      </c>
      <c r="C112" s="173"/>
      <c r="D112" s="173"/>
      <c r="E112" s="173"/>
      <c r="F112" s="173"/>
      <c r="G112" s="173"/>
      <c r="H112" s="177" t="str">
        <f t="shared" ca="1" si="23"/>
        <v/>
      </c>
      <c r="I112" s="177"/>
      <c r="J112" s="177"/>
      <c r="K112" s="177"/>
      <c r="L112" s="177"/>
      <c r="M112" s="177"/>
      <c r="N112" s="177"/>
      <c r="O112" s="177"/>
      <c r="P112" s="13">
        <f t="shared" si="18"/>
        <v>0</v>
      </c>
      <c r="Q112" s="8" t="str">
        <f t="shared" si="24"/>
        <v/>
      </c>
      <c r="R112" s="22">
        <v>107</v>
      </c>
      <c r="S112" s="14" t="str">
        <f ca="1">IF(LEFT(AG112,1)="G","",IF(LEFT(P112,1)="D","",IF(H112="","",COUNTIF($T$6:T112,T112))))</f>
        <v/>
      </c>
      <c r="T112" s="14" t="str">
        <f t="shared" ca="1" si="19"/>
        <v/>
      </c>
      <c r="U112" s="15" t="str">
        <f t="shared" ca="1" si="25"/>
        <v/>
      </c>
      <c r="V112" s="14">
        <f t="shared" si="20"/>
        <v>107</v>
      </c>
      <c r="W112" s="14" t="str">
        <f t="shared" ca="1" si="26"/>
        <v/>
      </c>
      <c r="X112" s="14" t="str">
        <f>IF(Home!J112=0,"",Home!J112)</f>
        <v/>
      </c>
      <c r="Y112" s="16" t="str">
        <f t="shared" ca="1" si="31"/>
        <v/>
      </c>
      <c r="Z112" s="16" t="str">
        <f t="shared" ca="1" si="31"/>
        <v/>
      </c>
      <c r="AA112" s="16" t="str">
        <f t="shared" ca="1" si="31"/>
        <v/>
      </c>
      <c r="AB112" s="16" t="str">
        <f t="shared" ca="1" si="31"/>
        <v/>
      </c>
      <c r="AC112" s="16" t="str">
        <f t="shared" ca="1" si="21"/>
        <v/>
      </c>
      <c r="AD112" s="14" t="str">
        <f t="shared" ca="1" si="27"/>
        <v/>
      </c>
      <c r="AE112" s="17" t="str">
        <f t="shared" ca="1" si="28"/>
        <v/>
      </c>
      <c r="AF112" s="18" t="str">
        <f t="shared" ca="1" si="29"/>
        <v/>
      </c>
      <c r="AG112" s="12"/>
      <c r="AH112" s="19"/>
    </row>
    <row r="113" spans="1:34" s="10" customFormat="1" ht="15" customHeight="1" x14ac:dyDescent="0.2">
      <c r="A113" s="10">
        <f t="shared" si="17"/>
        <v>108</v>
      </c>
      <c r="B113" s="173" t="str">
        <f t="shared" ca="1" si="22"/>
        <v/>
      </c>
      <c r="C113" s="173"/>
      <c r="D113" s="173"/>
      <c r="E113" s="173"/>
      <c r="F113" s="173"/>
      <c r="G113" s="173"/>
      <c r="H113" s="177" t="str">
        <f t="shared" ca="1" si="23"/>
        <v/>
      </c>
      <c r="I113" s="177"/>
      <c r="J113" s="177"/>
      <c r="K113" s="177"/>
      <c r="L113" s="177"/>
      <c r="M113" s="177"/>
      <c r="N113" s="177"/>
      <c r="O113" s="177"/>
      <c r="P113" s="13">
        <f t="shared" si="18"/>
        <v>0</v>
      </c>
      <c r="Q113" s="8" t="str">
        <f t="shared" si="24"/>
        <v/>
      </c>
      <c r="R113" s="22">
        <v>108</v>
      </c>
      <c r="S113" s="14" t="str">
        <f ca="1">IF(LEFT(AG113,1)="G","",IF(LEFT(P113,1)="D","",IF(H113="","",COUNTIF($T$6:T113,T113))))</f>
        <v/>
      </c>
      <c r="T113" s="14" t="str">
        <f t="shared" ca="1" si="19"/>
        <v/>
      </c>
      <c r="U113" s="15" t="str">
        <f t="shared" ca="1" si="25"/>
        <v/>
      </c>
      <c r="V113" s="14">
        <f t="shared" si="20"/>
        <v>108</v>
      </c>
      <c r="W113" s="14" t="str">
        <f t="shared" ca="1" si="26"/>
        <v/>
      </c>
      <c r="X113" s="14" t="str">
        <f>IF(Home!J113=0,"",Home!J113)</f>
        <v/>
      </c>
      <c r="Y113" s="16" t="str">
        <f t="shared" ca="1" si="31"/>
        <v/>
      </c>
      <c r="Z113" s="16" t="str">
        <f t="shared" ca="1" si="31"/>
        <v/>
      </c>
      <c r="AA113" s="16" t="str">
        <f t="shared" ca="1" si="31"/>
        <v/>
      </c>
      <c r="AB113" s="16" t="str">
        <f t="shared" ca="1" si="31"/>
        <v/>
      </c>
      <c r="AC113" s="16" t="str">
        <f t="shared" ca="1" si="21"/>
        <v/>
      </c>
      <c r="AD113" s="14" t="str">
        <f t="shared" ca="1" si="27"/>
        <v/>
      </c>
      <c r="AE113" s="17" t="str">
        <f t="shared" ca="1" si="28"/>
        <v/>
      </c>
      <c r="AF113" s="18" t="str">
        <f t="shared" ca="1" si="29"/>
        <v/>
      </c>
      <c r="AG113" s="12"/>
      <c r="AH113" s="19"/>
    </row>
    <row r="114" spans="1:34" s="10" customFormat="1" ht="15" customHeight="1" x14ac:dyDescent="0.2">
      <c r="A114" s="10">
        <f t="shared" si="17"/>
        <v>109</v>
      </c>
      <c r="B114" s="173" t="str">
        <f t="shared" ca="1" si="22"/>
        <v/>
      </c>
      <c r="C114" s="173"/>
      <c r="D114" s="173"/>
      <c r="E114" s="173"/>
      <c r="F114" s="173"/>
      <c r="G114" s="173"/>
      <c r="H114" s="177" t="str">
        <f t="shared" ca="1" si="23"/>
        <v/>
      </c>
      <c r="I114" s="177"/>
      <c r="J114" s="177"/>
      <c r="K114" s="177"/>
      <c r="L114" s="177"/>
      <c r="M114" s="177"/>
      <c r="N114" s="177"/>
      <c r="O114" s="177"/>
      <c r="P114" s="13">
        <f t="shared" si="18"/>
        <v>0</v>
      </c>
      <c r="Q114" s="8" t="str">
        <f t="shared" si="24"/>
        <v/>
      </c>
      <c r="R114" s="22">
        <v>109</v>
      </c>
      <c r="S114" s="14" t="str">
        <f ca="1">IF(LEFT(AG114,1)="G","",IF(LEFT(P114,1)="D","",IF(H114="","",COUNTIF($T$6:T114,T114))))</f>
        <v/>
      </c>
      <c r="T114" s="14" t="str">
        <f t="shared" ca="1" si="19"/>
        <v/>
      </c>
      <c r="U114" s="15" t="str">
        <f t="shared" ca="1" si="25"/>
        <v/>
      </c>
      <c r="V114" s="14">
        <f t="shared" si="20"/>
        <v>109</v>
      </c>
      <c r="W114" s="14" t="str">
        <f t="shared" ca="1" si="26"/>
        <v/>
      </c>
      <c r="X114" s="14" t="str">
        <f>IF(Home!J114=0,"",Home!J114)</f>
        <v/>
      </c>
      <c r="Y114" s="16" t="str">
        <f t="shared" ca="1" si="31"/>
        <v/>
      </c>
      <c r="Z114" s="16" t="str">
        <f t="shared" ca="1" si="31"/>
        <v/>
      </c>
      <c r="AA114" s="16" t="str">
        <f t="shared" ca="1" si="31"/>
        <v/>
      </c>
      <c r="AB114" s="16" t="str">
        <f t="shared" ca="1" si="31"/>
        <v/>
      </c>
      <c r="AC114" s="16" t="str">
        <f t="shared" ca="1" si="21"/>
        <v/>
      </c>
      <c r="AD114" s="14" t="str">
        <f t="shared" ca="1" si="27"/>
        <v/>
      </c>
      <c r="AE114" s="17" t="str">
        <f t="shared" ca="1" si="28"/>
        <v/>
      </c>
      <c r="AF114" s="18" t="str">
        <f t="shared" ca="1" si="29"/>
        <v/>
      </c>
      <c r="AG114" s="12"/>
      <c r="AH114" s="19"/>
    </row>
    <row r="115" spans="1:34" s="10" customFormat="1" ht="15" customHeight="1" x14ac:dyDescent="0.2">
      <c r="A115" s="10">
        <f t="shared" si="17"/>
        <v>110</v>
      </c>
      <c r="B115" s="173" t="str">
        <f t="shared" ca="1" si="22"/>
        <v/>
      </c>
      <c r="C115" s="173"/>
      <c r="D115" s="173"/>
      <c r="E115" s="173"/>
      <c r="F115" s="173"/>
      <c r="G115" s="173"/>
      <c r="H115" s="177" t="str">
        <f t="shared" ca="1" si="23"/>
        <v/>
      </c>
      <c r="I115" s="177"/>
      <c r="J115" s="177"/>
      <c r="K115" s="177"/>
      <c r="L115" s="177"/>
      <c r="M115" s="177"/>
      <c r="N115" s="177"/>
      <c r="O115" s="177"/>
      <c r="P115" s="13">
        <f t="shared" si="18"/>
        <v>0</v>
      </c>
      <c r="Q115" s="8" t="str">
        <f t="shared" si="24"/>
        <v/>
      </c>
      <c r="R115" s="22">
        <v>110</v>
      </c>
      <c r="S115" s="14" t="str">
        <f ca="1">IF(LEFT(AG115,1)="G","",IF(LEFT(P115,1)="D","",IF(H115="","",COUNTIF($T$6:T115,T115))))</f>
        <v/>
      </c>
      <c r="T115" s="14" t="str">
        <f t="shared" ca="1" si="19"/>
        <v/>
      </c>
      <c r="U115" s="15" t="str">
        <f t="shared" ca="1" si="25"/>
        <v/>
      </c>
      <c r="V115" s="14">
        <f t="shared" si="20"/>
        <v>110</v>
      </c>
      <c r="W115" s="14" t="str">
        <f t="shared" ca="1" si="26"/>
        <v/>
      </c>
      <c r="X115" s="14" t="str">
        <f>IF(Home!J115=0,"",Home!J115)</f>
        <v/>
      </c>
      <c r="Y115" s="16" t="str">
        <f t="shared" ca="1" si="31"/>
        <v/>
      </c>
      <c r="Z115" s="16" t="str">
        <f t="shared" ca="1" si="31"/>
        <v/>
      </c>
      <c r="AA115" s="16" t="str">
        <f t="shared" ca="1" si="31"/>
        <v/>
      </c>
      <c r="AB115" s="16" t="str">
        <f t="shared" ca="1" si="31"/>
        <v/>
      </c>
      <c r="AC115" s="16" t="str">
        <f t="shared" ca="1" si="21"/>
        <v/>
      </c>
      <c r="AD115" s="14" t="str">
        <f t="shared" ca="1" si="27"/>
        <v/>
      </c>
      <c r="AE115" s="17" t="str">
        <f t="shared" ca="1" si="28"/>
        <v/>
      </c>
      <c r="AF115" s="18" t="str">
        <f t="shared" ca="1" si="29"/>
        <v/>
      </c>
      <c r="AG115" s="12"/>
      <c r="AH115" s="19"/>
    </row>
    <row r="116" spans="1:34" s="10" customFormat="1" ht="15" customHeight="1" x14ac:dyDescent="0.2">
      <c r="A116" s="10">
        <f t="shared" si="17"/>
        <v>111</v>
      </c>
      <c r="B116" s="173" t="str">
        <f t="shared" ca="1" si="22"/>
        <v/>
      </c>
      <c r="C116" s="173"/>
      <c r="D116" s="173"/>
      <c r="E116" s="173"/>
      <c r="F116" s="173"/>
      <c r="G116" s="173"/>
      <c r="H116" s="177" t="str">
        <f t="shared" ca="1" si="23"/>
        <v/>
      </c>
      <c r="I116" s="177"/>
      <c r="J116" s="177"/>
      <c r="K116" s="177"/>
      <c r="L116" s="177"/>
      <c r="M116" s="177"/>
      <c r="N116" s="177"/>
      <c r="O116" s="177"/>
      <c r="P116" s="13">
        <f t="shared" si="18"/>
        <v>0</v>
      </c>
      <c r="Q116" s="8" t="str">
        <f t="shared" si="24"/>
        <v/>
      </c>
      <c r="R116" s="22">
        <v>111</v>
      </c>
      <c r="S116" s="14" t="str">
        <f ca="1">IF(LEFT(AG116,1)="G","",IF(LEFT(P116,1)="D","",IF(H116="","",COUNTIF($T$6:T116,T116))))</f>
        <v/>
      </c>
      <c r="T116" s="14" t="str">
        <f t="shared" ca="1" si="19"/>
        <v/>
      </c>
      <c r="U116" s="15" t="str">
        <f t="shared" ca="1" si="25"/>
        <v/>
      </c>
      <c r="V116" s="14">
        <f t="shared" si="20"/>
        <v>111</v>
      </c>
      <c r="W116" s="14" t="str">
        <f t="shared" ca="1" si="26"/>
        <v/>
      </c>
      <c r="X116" s="14" t="str">
        <f>IF(Home!J116=0,"",Home!J116)</f>
        <v/>
      </c>
      <c r="Y116" s="16" t="str">
        <f t="shared" ca="1" si="31"/>
        <v/>
      </c>
      <c r="Z116" s="16" t="str">
        <f t="shared" ca="1" si="31"/>
        <v/>
      </c>
      <c r="AA116" s="16" t="str">
        <f t="shared" ca="1" si="31"/>
        <v/>
      </c>
      <c r="AB116" s="16" t="str">
        <f t="shared" ca="1" si="31"/>
        <v/>
      </c>
      <c r="AC116" s="16" t="str">
        <f t="shared" ca="1" si="21"/>
        <v/>
      </c>
      <c r="AD116" s="14" t="str">
        <f t="shared" ca="1" si="27"/>
        <v/>
      </c>
      <c r="AE116" s="17" t="str">
        <f t="shared" ca="1" si="28"/>
        <v/>
      </c>
      <c r="AF116" s="18" t="str">
        <f t="shared" ca="1" si="29"/>
        <v/>
      </c>
      <c r="AG116" s="12"/>
      <c r="AH116" s="19"/>
    </row>
    <row r="117" spans="1:34" s="10" customFormat="1" ht="15" customHeight="1" x14ac:dyDescent="0.2">
      <c r="A117" s="10">
        <f t="shared" si="17"/>
        <v>112</v>
      </c>
      <c r="B117" s="173" t="str">
        <f t="shared" ca="1" si="22"/>
        <v/>
      </c>
      <c r="C117" s="173"/>
      <c r="D117" s="173"/>
      <c r="E117" s="173"/>
      <c r="F117" s="173"/>
      <c r="G117" s="173"/>
      <c r="H117" s="177" t="str">
        <f t="shared" ca="1" si="23"/>
        <v/>
      </c>
      <c r="I117" s="177"/>
      <c r="J117" s="177"/>
      <c r="K117" s="177"/>
      <c r="L117" s="177"/>
      <c r="M117" s="177"/>
      <c r="N117" s="177"/>
      <c r="O117" s="177"/>
      <c r="P117" s="13">
        <f t="shared" si="18"/>
        <v>0</v>
      </c>
      <c r="Q117" s="8" t="str">
        <f t="shared" si="24"/>
        <v/>
      </c>
      <c r="R117" s="22">
        <v>112</v>
      </c>
      <c r="S117" s="14" t="str">
        <f ca="1">IF(LEFT(AG117,1)="G","",IF(LEFT(P117,1)="D","",IF(H117="","",COUNTIF($T$6:T117,T117))))</f>
        <v/>
      </c>
      <c r="T117" s="14" t="str">
        <f t="shared" ca="1" si="19"/>
        <v/>
      </c>
      <c r="U117" s="15" t="str">
        <f t="shared" ca="1" si="25"/>
        <v/>
      </c>
      <c r="V117" s="14">
        <f t="shared" si="20"/>
        <v>112</v>
      </c>
      <c r="W117" s="14" t="str">
        <f t="shared" ca="1" si="26"/>
        <v/>
      </c>
      <c r="X117" s="14" t="str">
        <f>IF(Home!J117=0,"",Home!J117)</f>
        <v/>
      </c>
      <c r="Y117" s="16" t="str">
        <f t="shared" ca="1" si="31"/>
        <v/>
      </c>
      <c r="Z117" s="16" t="str">
        <f t="shared" ca="1" si="31"/>
        <v/>
      </c>
      <c r="AA117" s="16" t="str">
        <f t="shared" ca="1" si="31"/>
        <v/>
      </c>
      <c r="AB117" s="16" t="str">
        <f t="shared" ca="1" si="31"/>
        <v/>
      </c>
      <c r="AC117" s="16" t="str">
        <f t="shared" ca="1" si="21"/>
        <v/>
      </c>
      <c r="AD117" s="14" t="str">
        <f t="shared" ca="1" si="27"/>
        <v/>
      </c>
      <c r="AE117" s="17" t="str">
        <f t="shared" ca="1" si="28"/>
        <v/>
      </c>
      <c r="AF117" s="18" t="str">
        <f t="shared" ca="1" si="29"/>
        <v/>
      </c>
      <c r="AG117" s="12"/>
      <c r="AH117" s="19"/>
    </row>
    <row r="118" spans="1:34" s="10" customFormat="1" ht="15" customHeight="1" x14ac:dyDescent="0.2">
      <c r="A118" s="10">
        <f t="shared" si="17"/>
        <v>113</v>
      </c>
      <c r="B118" s="173" t="str">
        <f t="shared" ca="1" si="22"/>
        <v/>
      </c>
      <c r="C118" s="173"/>
      <c r="D118" s="173"/>
      <c r="E118" s="173"/>
      <c r="F118" s="173"/>
      <c r="G118" s="173"/>
      <c r="H118" s="177" t="str">
        <f t="shared" ca="1" si="23"/>
        <v/>
      </c>
      <c r="I118" s="177"/>
      <c r="J118" s="177"/>
      <c r="K118" s="177"/>
      <c r="L118" s="177"/>
      <c r="M118" s="177"/>
      <c r="N118" s="177"/>
      <c r="O118" s="177"/>
      <c r="P118" s="13">
        <f t="shared" si="18"/>
        <v>0</v>
      </c>
      <c r="Q118" s="8" t="str">
        <f t="shared" si="24"/>
        <v/>
      </c>
      <c r="R118" s="22">
        <v>113</v>
      </c>
      <c r="S118" s="14" t="str">
        <f ca="1">IF(LEFT(AG118,1)="G","",IF(LEFT(P118,1)="D","",IF(H118="","",COUNTIF($T$6:T118,T118))))</f>
        <v/>
      </c>
      <c r="T118" s="14" t="str">
        <f t="shared" ca="1" si="19"/>
        <v/>
      </c>
      <c r="U118" s="15" t="str">
        <f t="shared" ca="1" si="25"/>
        <v/>
      </c>
      <c r="V118" s="14">
        <f t="shared" si="20"/>
        <v>113</v>
      </c>
      <c r="W118" s="14" t="str">
        <f t="shared" ca="1" si="26"/>
        <v/>
      </c>
      <c r="X118" s="14" t="str">
        <f>IF(Home!J118=0,"",Home!J118)</f>
        <v/>
      </c>
      <c r="Y118" s="16" t="str">
        <f t="shared" ca="1" si="31"/>
        <v/>
      </c>
      <c r="Z118" s="16" t="str">
        <f t="shared" ca="1" si="31"/>
        <v/>
      </c>
      <c r="AA118" s="16" t="str">
        <f t="shared" ca="1" si="31"/>
        <v/>
      </c>
      <c r="AB118" s="16" t="str">
        <f t="shared" ca="1" si="31"/>
        <v/>
      </c>
      <c r="AC118" s="16" t="str">
        <f t="shared" ca="1" si="21"/>
        <v/>
      </c>
      <c r="AD118" s="14" t="str">
        <f t="shared" ca="1" si="27"/>
        <v/>
      </c>
      <c r="AE118" s="17" t="str">
        <f t="shared" ca="1" si="28"/>
        <v/>
      </c>
      <c r="AF118" s="18" t="str">
        <f t="shared" ca="1" si="29"/>
        <v/>
      </c>
      <c r="AG118" s="12"/>
      <c r="AH118" s="19"/>
    </row>
    <row r="119" spans="1:34" s="10" customFormat="1" ht="15" customHeight="1" x14ac:dyDescent="0.2">
      <c r="A119" s="10">
        <f t="shared" si="17"/>
        <v>114</v>
      </c>
      <c r="B119" s="173" t="str">
        <f t="shared" ca="1" si="22"/>
        <v/>
      </c>
      <c r="C119" s="173"/>
      <c r="D119" s="173"/>
      <c r="E119" s="173"/>
      <c r="F119" s="173"/>
      <c r="G119" s="173"/>
      <c r="H119" s="177" t="str">
        <f t="shared" ca="1" si="23"/>
        <v/>
      </c>
      <c r="I119" s="177"/>
      <c r="J119" s="177"/>
      <c r="K119" s="177"/>
      <c r="L119" s="177"/>
      <c r="M119" s="177"/>
      <c r="N119" s="177"/>
      <c r="O119" s="177"/>
      <c r="P119" s="13">
        <f t="shared" si="18"/>
        <v>0</v>
      </c>
      <c r="Q119" s="8" t="str">
        <f t="shared" si="24"/>
        <v/>
      </c>
      <c r="R119" s="22">
        <v>114</v>
      </c>
      <c r="S119" s="14" t="str">
        <f ca="1">IF(LEFT(AG119,1)="G","",IF(LEFT(P119,1)="D","",IF(H119="","",COUNTIF($T$6:T119,T119))))</f>
        <v/>
      </c>
      <c r="T119" s="14" t="str">
        <f t="shared" ca="1" si="19"/>
        <v/>
      </c>
      <c r="U119" s="15" t="str">
        <f t="shared" ca="1" si="25"/>
        <v/>
      </c>
      <c r="V119" s="14">
        <f t="shared" si="20"/>
        <v>114</v>
      </c>
      <c r="W119" s="14" t="str">
        <f t="shared" ca="1" si="26"/>
        <v/>
      </c>
      <c r="X119" s="14" t="str">
        <f>IF(Home!J119=0,"",Home!J119)</f>
        <v/>
      </c>
      <c r="Y119" s="16" t="str">
        <f t="shared" ca="1" si="31"/>
        <v/>
      </c>
      <c r="Z119" s="16" t="str">
        <f t="shared" ca="1" si="31"/>
        <v/>
      </c>
      <c r="AA119" s="16" t="str">
        <f t="shared" ca="1" si="31"/>
        <v/>
      </c>
      <c r="AB119" s="16" t="str">
        <f t="shared" ca="1" si="31"/>
        <v/>
      </c>
      <c r="AC119" s="16" t="str">
        <f t="shared" ca="1" si="21"/>
        <v/>
      </c>
      <c r="AD119" s="14" t="str">
        <f t="shared" ca="1" si="27"/>
        <v/>
      </c>
      <c r="AE119" s="17" t="str">
        <f t="shared" ca="1" si="28"/>
        <v/>
      </c>
      <c r="AF119" s="18" t="str">
        <f t="shared" ca="1" si="29"/>
        <v/>
      </c>
      <c r="AG119" s="12"/>
      <c r="AH119" s="19"/>
    </row>
    <row r="120" spans="1:34" s="10" customFormat="1" ht="15" customHeight="1" x14ac:dyDescent="0.2">
      <c r="A120" s="10">
        <f t="shared" si="17"/>
        <v>115</v>
      </c>
      <c r="B120" s="173" t="str">
        <f t="shared" ca="1" si="22"/>
        <v/>
      </c>
      <c r="C120" s="173"/>
      <c r="D120" s="173"/>
      <c r="E120" s="173"/>
      <c r="F120" s="173"/>
      <c r="G120" s="173"/>
      <c r="H120" s="177" t="str">
        <f t="shared" ca="1" si="23"/>
        <v/>
      </c>
      <c r="I120" s="177"/>
      <c r="J120" s="177"/>
      <c r="K120" s="177"/>
      <c r="L120" s="177"/>
      <c r="M120" s="177"/>
      <c r="N120" s="177"/>
      <c r="O120" s="177"/>
      <c r="P120" s="13">
        <f t="shared" si="18"/>
        <v>0</v>
      </c>
      <c r="Q120" s="8" t="str">
        <f t="shared" si="24"/>
        <v/>
      </c>
      <c r="R120" s="22">
        <v>115</v>
      </c>
      <c r="S120" s="14" t="str">
        <f ca="1">IF(LEFT(AG120,1)="G","",IF(LEFT(P120,1)="D","",IF(H120="","",COUNTIF($T$6:T120,T120))))</f>
        <v/>
      </c>
      <c r="T120" s="14" t="str">
        <f t="shared" ca="1" si="19"/>
        <v/>
      </c>
      <c r="U120" s="15" t="str">
        <f t="shared" ca="1" si="25"/>
        <v/>
      </c>
      <c r="V120" s="14">
        <f t="shared" si="20"/>
        <v>115</v>
      </c>
      <c r="W120" s="14" t="str">
        <f t="shared" ca="1" si="26"/>
        <v/>
      </c>
      <c r="X120" s="14" t="str">
        <f>IF(Home!J120=0,"",Home!J120)</f>
        <v/>
      </c>
      <c r="Y120" s="16" t="str">
        <f t="shared" ca="1" si="31"/>
        <v/>
      </c>
      <c r="Z120" s="16" t="str">
        <f t="shared" ca="1" si="31"/>
        <v/>
      </c>
      <c r="AA120" s="16" t="str">
        <f t="shared" ca="1" si="31"/>
        <v/>
      </c>
      <c r="AB120" s="16" t="str">
        <f t="shared" ca="1" si="31"/>
        <v/>
      </c>
      <c r="AC120" s="16" t="str">
        <f t="shared" ca="1" si="21"/>
        <v/>
      </c>
      <c r="AD120" s="14" t="str">
        <f t="shared" ca="1" si="27"/>
        <v/>
      </c>
      <c r="AE120" s="17" t="str">
        <f t="shared" ca="1" si="28"/>
        <v/>
      </c>
      <c r="AF120" s="18" t="str">
        <f t="shared" ca="1" si="29"/>
        <v/>
      </c>
      <c r="AG120" s="12"/>
      <c r="AH120" s="19"/>
    </row>
    <row r="121" spans="1:34" s="10" customFormat="1" ht="15" customHeight="1" x14ac:dyDescent="0.2">
      <c r="A121" s="10">
        <f t="shared" si="17"/>
        <v>116</v>
      </c>
      <c r="B121" s="173" t="str">
        <f t="shared" ca="1" si="22"/>
        <v/>
      </c>
      <c r="C121" s="173"/>
      <c r="D121" s="173"/>
      <c r="E121" s="173"/>
      <c r="F121" s="173"/>
      <c r="G121" s="173"/>
      <c r="H121" s="177" t="str">
        <f t="shared" ca="1" si="23"/>
        <v/>
      </c>
      <c r="I121" s="177"/>
      <c r="J121" s="177"/>
      <c r="K121" s="177"/>
      <c r="L121" s="177"/>
      <c r="M121" s="177"/>
      <c r="N121" s="177"/>
      <c r="O121" s="177"/>
      <c r="P121" s="13">
        <f t="shared" si="18"/>
        <v>0</v>
      </c>
      <c r="Q121" s="8" t="str">
        <f t="shared" si="24"/>
        <v/>
      </c>
      <c r="R121" s="22">
        <v>116</v>
      </c>
      <c r="S121" s="14" t="str">
        <f ca="1">IF(LEFT(AG121,1)="G","",IF(LEFT(P121,1)="D","",IF(H121="","",COUNTIF($T$6:T121,T121))))</f>
        <v/>
      </c>
      <c r="T121" s="14" t="str">
        <f t="shared" ca="1" si="19"/>
        <v/>
      </c>
      <c r="U121" s="15" t="str">
        <f t="shared" ca="1" si="25"/>
        <v/>
      </c>
      <c r="V121" s="14">
        <f t="shared" si="20"/>
        <v>116</v>
      </c>
      <c r="W121" s="14" t="str">
        <f t="shared" ca="1" si="26"/>
        <v/>
      </c>
      <c r="X121" s="14" t="str">
        <f>IF(Home!J121=0,"",Home!J121)</f>
        <v/>
      </c>
      <c r="Y121" s="16" t="str">
        <f t="shared" ca="1" si="31"/>
        <v/>
      </c>
      <c r="Z121" s="16" t="str">
        <f t="shared" ca="1" si="31"/>
        <v/>
      </c>
      <c r="AA121" s="16" t="str">
        <f t="shared" ca="1" si="31"/>
        <v/>
      </c>
      <c r="AB121" s="16" t="str">
        <f t="shared" ca="1" si="31"/>
        <v/>
      </c>
      <c r="AC121" s="16" t="str">
        <f t="shared" ca="1" si="21"/>
        <v/>
      </c>
      <c r="AD121" s="14" t="str">
        <f t="shared" ca="1" si="27"/>
        <v/>
      </c>
      <c r="AE121" s="17" t="str">
        <f t="shared" ca="1" si="28"/>
        <v/>
      </c>
      <c r="AF121" s="18" t="str">
        <f t="shared" ca="1" si="29"/>
        <v/>
      </c>
      <c r="AG121" s="12"/>
      <c r="AH121" s="19"/>
    </row>
    <row r="122" spans="1:34" s="10" customFormat="1" ht="15" customHeight="1" x14ac:dyDescent="0.2">
      <c r="A122" s="10">
        <f t="shared" si="17"/>
        <v>117</v>
      </c>
      <c r="B122" s="173" t="str">
        <f t="shared" ca="1" si="22"/>
        <v/>
      </c>
      <c r="C122" s="173"/>
      <c r="D122" s="173"/>
      <c r="E122" s="173"/>
      <c r="F122" s="173"/>
      <c r="G122" s="173"/>
      <c r="H122" s="177" t="str">
        <f t="shared" ca="1" si="23"/>
        <v/>
      </c>
      <c r="I122" s="177"/>
      <c r="J122" s="177"/>
      <c r="K122" s="177"/>
      <c r="L122" s="177"/>
      <c r="M122" s="177"/>
      <c r="N122" s="177"/>
      <c r="O122" s="177"/>
      <c r="P122" s="13">
        <f t="shared" si="18"/>
        <v>0</v>
      </c>
      <c r="Q122" s="8" t="str">
        <f t="shared" si="24"/>
        <v/>
      </c>
      <c r="R122" s="22">
        <v>117</v>
      </c>
      <c r="S122" s="14" t="str">
        <f ca="1">IF(LEFT(AG122,1)="G","",IF(LEFT(P122,1)="D","",IF(H122="","",COUNTIF($T$6:T122,T122))))</f>
        <v/>
      </c>
      <c r="T122" s="14" t="str">
        <f t="shared" ca="1" si="19"/>
        <v/>
      </c>
      <c r="U122" s="15" t="str">
        <f t="shared" ca="1" si="25"/>
        <v/>
      </c>
      <c r="V122" s="14">
        <f t="shared" si="20"/>
        <v>117</v>
      </c>
      <c r="W122" s="14" t="str">
        <f t="shared" ca="1" si="26"/>
        <v/>
      </c>
      <c r="X122" s="14" t="str">
        <f>IF(Home!J122=0,"",Home!J122)</f>
        <v/>
      </c>
      <c r="Y122" s="16" t="str">
        <f t="shared" ca="1" si="31"/>
        <v/>
      </c>
      <c r="Z122" s="16" t="str">
        <f t="shared" ca="1" si="31"/>
        <v/>
      </c>
      <c r="AA122" s="16" t="str">
        <f t="shared" ca="1" si="31"/>
        <v/>
      </c>
      <c r="AB122" s="16" t="str">
        <f t="shared" ca="1" si="31"/>
        <v/>
      </c>
      <c r="AC122" s="16" t="str">
        <f t="shared" ca="1" si="21"/>
        <v/>
      </c>
      <c r="AD122" s="14" t="str">
        <f t="shared" ca="1" si="27"/>
        <v/>
      </c>
      <c r="AE122" s="17" t="str">
        <f t="shared" ca="1" si="28"/>
        <v/>
      </c>
      <c r="AF122" s="18" t="str">
        <f t="shared" ca="1" si="29"/>
        <v/>
      </c>
      <c r="AG122" s="12"/>
      <c r="AH122" s="19"/>
    </row>
    <row r="123" spans="1:34" s="10" customFormat="1" ht="15" customHeight="1" x14ac:dyDescent="0.2">
      <c r="A123" s="10">
        <f t="shared" si="17"/>
        <v>118</v>
      </c>
      <c r="B123" s="173" t="str">
        <f t="shared" ca="1" si="22"/>
        <v/>
      </c>
      <c r="C123" s="173"/>
      <c r="D123" s="173"/>
      <c r="E123" s="173"/>
      <c r="F123" s="173"/>
      <c r="G123" s="173"/>
      <c r="H123" s="177" t="str">
        <f t="shared" ca="1" si="23"/>
        <v/>
      </c>
      <c r="I123" s="177"/>
      <c r="J123" s="177"/>
      <c r="K123" s="177"/>
      <c r="L123" s="177"/>
      <c r="M123" s="177"/>
      <c r="N123" s="177"/>
      <c r="O123" s="177"/>
      <c r="P123" s="13">
        <f t="shared" si="18"/>
        <v>0</v>
      </c>
      <c r="Q123" s="8" t="str">
        <f t="shared" si="24"/>
        <v/>
      </c>
      <c r="R123" s="22">
        <v>118</v>
      </c>
      <c r="S123" s="14" t="str">
        <f ca="1">IF(LEFT(AG123,1)="G","",IF(LEFT(P123,1)="D","",IF(H123="","",COUNTIF($T$6:T123,T123))))</f>
        <v/>
      </c>
      <c r="T123" s="14" t="str">
        <f t="shared" ca="1" si="19"/>
        <v/>
      </c>
      <c r="U123" s="15" t="str">
        <f t="shared" ca="1" si="25"/>
        <v/>
      </c>
      <c r="V123" s="14">
        <f t="shared" si="20"/>
        <v>118</v>
      </c>
      <c r="W123" s="14" t="str">
        <f t="shared" ca="1" si="26"/>
        <v/>
      </c>
      <c r="X123" s="14" t="str">
        <f>IF(Home!J123=0,"",Home!J123)</f>
        <v/>
      </c>
      <c r="Y123" s="16" t="str">
        <f t="shared" ca="1" si="31"/>
        <v/>
      </c>
      <c r="Z123" s="16" t="str">
        <f t="shared" ca="1" si="31"/>
        <v/>
      </c>
      <c r="AA123" s="16" t="str">
        <f t="shared" ca="1" si="31"/>
        <v/>
      </c>
      <c r="AB123" s="16" t="str">
        <f t="shared" ca="1" si="31"/>
        <v/>
      </c>
      <c r="AC123" s="16" t="str">
        <f t="shared" ca="1" si="21"/>
        <v/>
      </c>
      <c r="AD123" s="14" t="str">
        <f t="shared" ca="1" si="27"/>
        <v/>
      </c>
      <c r="AE123" s="17" t="str">
        <f t="shared" ca="1" si="28"/>
        <v/>
      </c>
      <c r="AF123" s="18" t="str">
        <f t="shared" ca="1" si="29"/>
        <v/>
      </c>
      <c r="AG123" s="12"/>
      <c r="AH123" s="19"/>
    </row>
    <row r="124" spans="1:34" s="10" customFormat="1" ht="15" customHeight="1" x14ac:dyDescent="0.2">
      <c r="A124" s="10">
        <f t="shared" si="17"/>
        <v>119</v>
      </c>
      <c r="B124" s="173" t="str">
        <f t="shared" ca="1" si="22"/>
        <v/>
      </c>
      <c r="C124" s="173"/>
      <c r="D124" s="173"/>
      <c r="E124" s="173"/>
      <c r="F124" s="173"/>
      <c r="G124" s="173"/>
      <c r="H124" s="177" t="str">
        <f t="shared" ca="1" si="23"/>
        <v/>
      </c>
      <c r="I124" s="177"/>
      <c r="J124" s="177"/>
      <c r="K124" s="177"/>
      <c r="L124" s="177"/>
      <c r="M124" s="177"/>
      <c r="N124" s="177"/>
      <c r="O124" s="177"/>
      <c r="P124" s="13">
        <f t="shared" si="18"/>
        <v>0</v>
      </c>
      <c r="Q124" s="8" t="str">
        <f t="shared" si="24"/>
        <v/>
      </c>
      <c r="R124" s="22">
        <v>119</v>
      </c>
      <c r="S124" s="14" t="str">
        <f ca="1">IF(LEFT(AG124,1)="G","",IF(LEFT(P124,1)="D","",IF(H124="","",COUNTIF($T$6:T124,T124))))</f>
        <v/>
      </c>
      <c r="T124" s="14" t="str">
        <f t="shared" ca="1" si="19"/>
        <v/>
      </c>
      <c r="U124" s="15" t="str">
        <f t="shared" ca="1" si="25"/>
        <v/>
      </c>
      <c r="V124" s="14">
        <f t="shared" si="20"/>
        <v>119</v>
      </c>
      <c r="W124" s="14" t="str">
        <f t="shared" ca="1" si="26"/>
        <v/>
      </c>
      <c r="X124" s="14" t="str">
        <f>IF(Home!J124=0,"",Home!J124)</f>
        <v/>
      </c>
      <c r="Y124" s="16" t="str">
        <f t="shared" ca="1" si="31"/>
        <v/>
      </c>
      <c r="Z124" s="16" t="str">
        <f t="shared" ca="1" si="31"/>
        <v/>
      </c>
      <c r="AA124" s="16" t="str">
        <f t="shared" ca="1" si="31"/>
        <v/>
      </c>
      <c r="AB124" s="16" t="str">
        <f t="shared" ca="1" si="31"/>
        <v/>
      </c>
      <c r="AC124" s="16" t="str">
        <f t="shared" ca="1" si="21"/>
        <v/>
      </c>
      <c r="AD124" s="14" t="str">
        <f t="shared" ca="1" si="27"/>
        <v/>
      </c>
      <c r="AE124" s="17" t="str">
        <f t="shared" ca="1" si="28"/>
        <v/>
      </c>
      <c r="AF124" s="18" t="str">
        <f t="shared" ca="1" si="29"/>
        <v/>
      </c>
      <c r="AG124" s="12"/>
      <c r="AH124" s="19"/>
    </row>
    <row r="125" spans="1:34" s="10" customFormat="1" ht="15" customHeight="1" x14ac:dyDescent="0.2">
      <c r="A125" s="10">
        <f t="shared" si="17"/>
        <v>120</v>
      </c>
      <c r="B125" s="173" t="str">
        <f t="shared" ca="1" si="22"/>
        <v/>
      </c>
      <c r="C125" s="173"/>
      <c r="D125" s="173"/>
      <c r="E125" s="173"/>
      <c r="F125" s="173"/>
      <c r="G125" s="173"/>
      <c r="H125" s="177" t="str">
        <f t="shared" ca="1" si="23"/>
        <v/>
      </c>
      <c r="I125" s="177"/>
      <c r="J125" s="177"/>
      <c r="K125" s="177"/>
      <c r="L125" s="177"/>
      <c r="M125" s="177"/>
      <c r="N125" s="177"/>
      <c r="O125" s="177"/>
      <c r="P125" s="13">
        <f t="shared" si="18"/>
        <v>0</v>
      </c>
      <c r="Q125" s="8" t="str">
        <f t="shared" si="24"/>
        <v/>
      </c>
      <c r="R125" s="22">
        <v>120</v>
      </c>
      <c r="S125" s="14" t="str">
        <f ca="1">IF(LEFT(AG125,1)="G","",IF(LEFT(P125,1)="D","",IF(H125="","",COUNTIF($T$6:T125,T125))))</f>
        <v/>
      </c>
      <c r="T125" s="14" t="str">
        <f t="shared" ca="1" si="19"/>
        <v/>
      </c>
      <c r="U125" s="15" t="str">
        <f t="shared" ca="1" si="25"/>
        <v/>
      </c>
      <c r="V125" s="14">
        <f t="shared" si="20"/>
        <v>120</v>
      </c>
      <c r="W125" s="14" t="str">
        <f t="shared" ca="1" si="26"/>
        <v/>
      </c>
      <c r="X125" s="14" t="str">
        <f>IF(Home!J125=0,"",Home!J125)</f>
        <v/>
      </c>
      <c r="Y125" s="16" t="str">
        <f t="shared" ca="1" si="31"/>
        <v/>
      </c>
      <c r="Z125" s="16" t="str">
        <f t="shared" ca="1" si="31"/>
        <v/>
      </c>
      <c r="AA125" s="16" t="str">
        <f t="shared" ca="1" si="31"/>
        <v/>
      </c>
      <c r="AB125" s="16" t="str">
        <f t="shared" ca="1" si="31"/>
        <v/>
      </c>
      <c r="AC125" s="16" t="str">
        <f t="shared" ca="1" si="21"/>
        <v/>
      </c>
      <c r="AD125" s="14" t="str">
        <f t="shared" ca="1" si="27"/>
        <v/>
      </c>
      <c r="AE125" s="17" t="str">
        <f t="shared" ca="1" si="28"/>
        <v/>
      </c>
      <c r="AF125" s="18" t="str">
        <f t="shared" ca="1" si="29"/>
        <v/>
      </c>
      <c r="AG125" s="12"/>
      <c r="AH125" s="19"/>
    </row>
    <row r="126" spans="1:34" s="10" customFormat="1" ht="15" customHeight="1" x14ac:dyDescent="0.2">
      <c r="A126" s="10">
        <f t="shared" si="17"/>
        <v>121</v>
      </c>
      <c r="B126" s="173" t="str">
        <f t="shared" ca="1" si="22"/>
        <v/>
      </c>
      <c r="C126" s="173"/>
      <c r="D126" s="173"/>
      <c r="E126" s="173"/>
      <c r="F126" s="173"/>
      <c r="G126" s="173"/>
      <c r="H126" s="177" t="str">
        <f t="shared" ca="1" si="23"/>
        <v/>
      </c>
      <c r="I126" s="177"/>
      <c r="J126" s="177"/>
      <c r="K126" s="177"/>
      <c r="L126" s="177"/>
      <c r="M126" s="177"/>
      <c r="N126" s="177"/>
      <c r="O126" s="177"/>
      <c r="P126" s="13">
        <f t="shared" si="18"/>
        <v>0</v>
      </c>
      <c r="Q126" s="8" t="str">
        <f t="shared" si="24"/>
        <v/>
      </c>
      <c r="R126" s="22">
        <v>121</v>
      </c>
      <c r="S126" s="14" t="str">
        <f ca="1">IF(LEFT(AG126,1)="G","",IF(LEFT(P126,1)="D","",IF(H126="","",COUNTIF($T$6:T126,T126))))</f>
        <v/>
      </c>
      <c r="T126" s="14" t="str">
        <f t="shared" ca="1" si="19"/>
        <v/>
      </c>
      <c r="U126" s="15" t="str">
        <f t="shared" ca="1" si="25"/>
        <v/>
      </c>
      <c r="V126" s="14">
        <f t="shared" si="20"/>
        <v>121</v>
      </c>
      <c r="W126" s="14" t="str">
        <f t="shared" ca="1" si="26"/>
        <v/>
      </c>
      <c r="X126" s="14" t="str">
        <f>IF(Home!J126=0,"",Home!J126)</f>
        <v/>
      </c>
      <c r="Y126" s="16" t="str">
        <f t="shared" ref="Y126:AB145" ca="1" si="32">IFERROR(VLOOKUP(CONCATENATE($X126,Y$5),$U$6:$V$255,2,0),"")</f>
        <v/>
      </c>
      <c r="Z126" s="16" t="str">
        <f t="shared" ca="1" si="32"/>
        <v/>
      </c>
      <c r="AA126" s="16" t="str">
        <f t="shared" ca="1" si="32"/>
        <v/>
      </c>
      <c r="AB126" s="16" t="str">
        <f t="shared" ca="1" si="32"/>
        <v/>
      </c>
      <c r="AC126" s="16" t="str">
        <f t="shared" ca="1" si="21"/>
        <v/>
      </c>
      <c r="AD126" s="14" t="str">
        <f t="shared" ca="1" si="27"/>
        <v/>
      </c>
      <c r="AE126" s="17" t="str">
        <f t="shared" ca="1" si="28"/>
        <v/>
      </c>
      <c r="AF126" s="18" t="str">
        <f t="shared" ca="1" si="29"/>
        <v/>
      </c>
      <c r="AG126" s="12"/>
      <c r="AH126" s="19"/>
    </row>
    <row r="127" spans="1:34" s="10" customFormat="1" ht="15" customHeight="1" x14ac:dyDescent="0.2">
      <c r="A127" s="10">
        <f t="shared" si="17"/>
        <v>122</v>
      </c>
      <c r="B127" s="173" t="str">
        <f t="shared" ca="1" si="22"/>
        <v/>
      </c>
      <c r="C127" s="173"/>
      <c r="D127" s="173"/>
      <c r="E127" s="173"/>
      <c r="F127" s="173"/>
      <c r="G127" s="173"/>
      <c r="H127" s="177" t="str">
        <f t="shared" ca="1" si="23"/>
        <v/>
      </c>
      <c r="I127" s="177"/>
      <c r="J127" s="177"/>
      <c r="K127" s="177"/>
      <c r="L127" s="177"/>
      <c r="M127" s="177"/>
      <c r="N127" s="177"/>
      <c r="O127" s="177"/>
      <c r="P127" s="13">
        <f t="shared" si="18"/>
        <v>0</v>
      </c>
      <c r="Q127" s="8" t="str">
        <f t="shared" si="24"/>
        <v/>
      </c>
      <c r="R127" s="22">
        <v>122</v>
      </c>
      <c r="S127" s="14" t="str">
        <f ca="1">IF(LEFT(AG127,1)="G","",IF(LEFT(P127,1)="D","",IF(H127="","",COUNTIF($T$6:T127,T127))))</f>
        <v/>
      </c>
      <c r="T127" s="14" t="str">
        <f t="shared" ca="1" si="19"/>
        <v/>
      </c>
      <c r="U127" s="15" t="str">
        <f t="shared" ca="1" si="25"/>
        <v/>
      </c>
      <c r="V127" s="14">
        <f t="shared" si="20"/>
        <v>122</v>
      </c>
      <c r="W127" s="14" t="str">
        <f t="shared" ca="1" si="26"/>
        <v/>
      </c>
      <c r="X127" s="14" t="str">
        <f>IF(Home!J127=0,"",Home!J127)</f>
        <v/>
      </c>
      <c r="Y127" s="16" t="str">
        <f t="shared" ca="1" si="32"/>
        <v/>
      </c>
      <c r="Z127" s="16" t="str">
        <f t="shared" ca="1" si="32"/>
        <v/>
      </c>
      <c r="AA127" s="16" t="str">
        <f t="shared" ca="1" si="32"/>
        <v/>
      </c>
      <c r="AB127" s="16" t="str">
        <f t="shared" ca="1" si="32"/>
        <v/>
      </c>
      <c r="AC127" s="16" t="str">
        <f t="shared" ca="1" si="21"/>
        <v/>
      </c>
      <c r="AD127" s="14" t="str">
        <f t="shared" ca="1" si="27"/>
        <v/>
      </c>
      <c r="AE127" s="17" t="str">
        <f t="shared" ca="1" si="28"/>
        <v/>
      </c>
      <c r="AF127" s="18" t="str">
        <f t="shared" ca="1" si="29"/>
        <v/>
      </c>
      <c r="AG127" s="12"/>
      <c r="AH127" s="19"/>
    </row>
    <row r="128" spans="1:34" s="10" customFormat="1" ht="15" customHeight="1" x14ac:dyDescent="0.2">
      <c r="A128" s="10">
        <f t="shared" si="17"/>
        <v>123</v>
      </c>
      <c r="B128" s="173" t="str">
        <f t="shared" ca="1" si="22"/>
        <v/>
      </c>
      <c r="C128" s="173"/>
      <c r="D128" s="173"/>
      <c r="E128" s="173"/>
      <c r="F128" s="173"/>
      <c r="G128" s="173"/>
      <c r="H128" s="177" t="str">
        <f t="shared" ca="1" si="23"/>
        <v/>
      </c>
      <c r="I128" s="177"/>
      <c r="J128" s="177"/>
      <c r="K128" s="177"/>
      <c r="L128" s="177"/>
      <c r="M128" s="177"/>
      <c r="N128" s="177"/>
      <c r="O128" s="177"/>
      <c r="P128" s="13">
        <f t="shared" si="18"/>
        <v>0</v>
      </c>
      <c r="Q128" s="8" t="str">
        <f t="shared" si="24"/>
        <v/>
      </c>
      <c r="R128" s="22">
        <v>123</v>
      </c>
      <c r="S128" s="14" t="str">
        <f ca="1">IF(LEFT(AG128,1)="G","",IF(LEFT(P128,1)="D","",IF(H128="","",COUNTIF($T$6:T128,T128))))</f>
        <v/>
      </c>
      <c r="T128" s="14" t="str">
        <f t="shared" ca="1" si="19"/>
        <v/>
      </c>
      <c r="U128" s="15" t="str">
        <f t="shared" ca="1" si="25"/>
        <v/>
      </c>
      <c r="V128" s="14">
        <f t="shared" si="20"/>
        <v>123</v>
      </c>
      <c r="W128" s="14" t="str">
        <f t="shared" ca="1" si="26"/>
        <v/>
      </c>
      <c r="X128" s="14" t="str">
        <f>IF(Home!J128=0,"",Home!J128)</f>
        <v/>
      </c>
      <c r="Y128" s="16" t="str">
        <f t="shared" ca="1" si="32"/>
        <v/>
      </c>
      <c r="Z128" s="16" t="str">
        <f t="shared" ca="1" si="32"/>
        <v/>
      </c>
      <c r="AA128" s="16" t="str">
        <f t="shared" ca="1" si="32"/>
        <v/>
      </c>
      <c r="AB128" s="16" t="str">
        <f t="shared" ca="1" si="32"/>
        <v/>
      </c>
      <c r="AC128" s="16" t="str">
        <f t="shared" ca="1" si="21"/>
        <v/>
      </c>
      <c r="AD128" s="14" t="str">
        <f t="shared" ca="1" si="27"/>
        <v/>
      </c>
      <c r="AE128" s="17" t="str">
        <f t="shared" ca="1" si="28"/>
        <v/>
      </c>
      <c r="AF128" s="18" t="str">
        <f t="shared" ca="1" si="29"/>
        <v/>
      </c>
      <c r="AG128" s="12"/>
      <c r="AH128" s="19"/>
    </row>
    <row r="129" spans="1:34" s="10" customFormat="1" ht="15" customHeight="1" x14ac:dyDescent="0.2">
      <c r="A129" s="10">
        <f t="shared" si="17"/>
        <v>124</v>
      </c>
      <c r="B129" s="173" t="str">
        <f t="shared" ca="1" si="22"/>
        <v/>
      </c>
      <c r="C129" s="173"/>
      <c r="D129" s="173"/>
      <c r="E129" s="173"/>
      <c r="F129" s="173"/>
      <c r="G129" s="173"/>
      <c r="H129" s="177" t="str">
        <f t="shared" ca="1" si="23"/>
        <v/>
      </c>
      <c r="I129" s="177"/>
      <c r="J129" s="177"/>
      <c r="K129" s="177"/>
      <c r="L129" s="177"/>
      <c r="M129" s="177"/>
      <c r="N129" s="177"/>
      <c r="O129" s="177"/>
      <c r="P129" s="13">
        <f t="shared" si="18"/>
        <v>0</v>
      </c>
      <c r="Q129" s="8" t="str">
        <f t="shared" si="24"/>
        <v/>
      </c>
      <c r="R129" s="22">
        <v>124</v>
      </c>
      <c r="S129" s="14" t="str">
        <f ca="1">IF(LEFT(AG129,1)="G","",IF(LEFT(P129,1)="D","",IF(H129="","",COUNTIF($T$6:T129,T129))))</f>
        <v/>
      </c>
      <c r="T129" s="14" t="str">
        <f t="shared" ca="1" si="19"/>
        <v/>
      </c>
      <c r="U129" s="15" t="str">
        <f t="shared" ca="1" si="25"/>
        <v/>
      </c>
      <c r="V129" s="14">
        <f t="shared" si="20"/>
        <v>124</v>
      </c>
      <c r="W129" s="14" t="str">
        <f t="shared" ca="1" si="26"/>
        <v/>
      </c>
      <c r="X129" s="14" t="str">
        <f>IF(Home!J129=0,"",Home!J129)</f>
        <v/>
      </c>
      <c r="Y129" s="16" t="str">
        <f t="shared" ca="1" si="32"/>
        <v/>
      </c>
      <c r="Z129" s="16" t="str">
        <f t="shared" ca="1" si="32"/>
        <v/>
      </c>
      <c r="AA129" s="16" t="str">
        <f t="shared" ca="1" si="32"/>
        <v/>
      </c>
      <c r="AB129" s="16" t="str">
        <f t="shared" ca="1" si="32"/>
        <v/>
      </c>
      <c r="AC129" s="16" t="str">
        <f t="shared" ca="1" si="21"/>
        <v/>
      </c>
      <c r="AD129" s="14" t="str">
        <f t="shared" ca="1" si="27"/>
        <v/>
      </c>
      <c r="AE129" s="17" t="str">
        <f t="shared" ca="1" si="28"/>
        <v/>
      </c>
      <c r="AF129" s="18" t="str">
        <f t="shared" ca="1" si="29"/>
        <v/>
      </c>
      <c r="AG129" s="12"/>
      <c r="AH129" s="19"/>
    </row>
    <row r="130" spans="1:34" s="10" customFormat="1" ht="15" customHeight="1" x14ac:dyDescent="0.2">
      <c r="A130" s="10">
        <f t="shared" si="17"/>
        <v>125</v>
      </c>
      <c r="B130" s="173" t="str">
        <f t="shared" ca="1" si="22"/>
        <v/>
      </c>
      <c r="C130" s="173"/>
      <c r="D130" s="173"/>
      <c r="E130" s="173"/>
      <c r="F130" s="173"/>
      <c r="G130" s="173"/>
      <c r="H130" s="177" t="str">
        <f t="shared" ca="1" si="23"/>
        <v/>
      </c>
      <c r="I130" s="177"/>
      <c r="J130" s="177"/>
      <c r="K130" s="177"/>
      <c r="L130" s="177"/>
      <c r="M130" s="177"/>
      <c r="N130" s="177"/>
      <c r="O130" s="177"/>
      <c r="P130" s="13">
        <f t="shared" si="18"/>
        <v>0</v>
      </c>
      <c r="Q130" s="8" t="str">
        <f t="shared" si="24"/>
        <v/>
      </c>
      <c r="R130" s="22">
        <v>125</v>
      </c>
      <c r="S130" s="14" t="str">
        <f ca="1">IF(LEFT(AG130,1)="G","",IF(LEFT(P130,1)="D","",IF(H130="","",COUNTIF($T$6:T130,T130))))</f>
        <v/>
      </c>
      <c r="T130" s="14" t="str">
        <f t="shared" ca="1" si="19"/>
        <v/>
      </c>
      <c r="U130" s="15" t="str">
        <f t="shared" ca="1" si="25"/>
        <v/>
      </c>
      <c r="V130" s="14">
        <f t="shared" si="20"/>
        <v>125</v>
      </c>
      <c r="W130" s="14" t="str">
        <f t="shared" ca="1" si="26"/>
        <v/>
      </c>
      <c r="X130" s="14" t="str">
        <f>IF(Home!J130=0,"",Home!J130)</f>
        <v/>
      </c>
      <c r="Y130" s="16" t="str">
        <f t="shared" ca="1" si="32"/>
        <v/>
      </c>
      <c r="Z130" s="16" t="str">
        <f t="shared" ca="1" si="32"/>
        <v/>
      </c>
      <c r="AA130" s="16" t="str">
        <f t="shared" ca="1" si="32"/>
        <v/>
      </c>
      <c r="AB130" s="16" t="str">
        <f t="shared" ca="1" si="32"/>
        <v/>
      </c>
      <c r="AC130" s="16" t="str">
        <f t="shared" ca="1" si="21"/>
        <v/>
      </c>
      <c r="AD130" s="14" t="str">
        <f t="shared" ca="1" si="27"/>
        <v/>
      </c>
      <c r="AE130" s="17" t="str">
        <f t="shared" ca="1" si="28"/>
        <v/>
      </c>
      <c r="AF130" s="18" t="str">
        <f t="shared" ca="1" si="29"/>
        <v/>
      </c>
      <c r="AG130" s="12"/>
      <c r="AH130" s="19"/>
    </row>
    <row r="131" spans="1:34" s="10" customFormat="1" ht="15" customHeight="1" x14ac:dyDescent="0.2">
      <c r="A131" s="10">
        <f t="shared" si="17"/>
        <v>126</v>
      </c>
      <c r="B131" s="173" t="str">
        <f t="shared" ca="1" si="22"/>
        <v/>
      </c>
      <c r="C131" s="173"/>
      <c r="D131" s="173"/>
      <c r="E131" s="173"/>
      <c r="F131" s="173"/>
      <c r="G131" s="173"/>
      <c r="H131" s="177" t="str">
        <f t="shared" ca="1" si="23"/>
        <v/>
      </c>
      <c r="I131" s="177"/>
      <c r="J131" s="177"/>
      <c r="K131" s="177"/>
      <c r="L131" s="177"/>
      <c r="M131" s="177"/>
      <c r="N131" s="177"/>
      <c r="O131" s="177"/>
      <c r="P131" s="13">
        <f t="shared" si="18"/>
        <v>0</v>
      </c>
      <c r="Q131" s="8" t="str">
        <f t="shared" si="24"/>
        <v/>
      </c>
      <c r="R131" s="22">
        <v>126</v>
      </c>
      <c r="S131" s="14" t="str">
        <f ca="1">IF(LEFT(AG131,1)="G","",IF(LEFT(P131,1)="D","",IF(H131="","",COUNTIF($T$6:T131,T131))))</f>
        <v/>
      </c>
      <c r="T131" s="14" t="str">
        <f t="shared" ca="1" si="19"/>
        <v/>
      </c>
      <c r="U131" s="15" t="str">
        <f t="shared" ca="1" si="25"/>
        <v/>
      </c>
      <c r="V131" s="14">
        <f t="shared" si="20"/>
        <v>126</v>
      </c>
      <c r="W131" s="14" t="str">
        <f t="shared" ca="1" si="26"/>
        <v/>
      </c>
      <c r="X131" s="14" t="str">
        <f>IF(Home!J131=0,"",Home!J131)</f>
        <v/>
      </c>
      <c r="Y131" s="16" t="str">
        <f t="shared" ca="1" si="32"/>
        <v/>
      </c>
      <c r="Z131" s="16" t="str">
        <f t="shared" ca="1" si="32"/>
        <v/>
      </c>
      <c r="AA131" s="16" t="str">
        <f t="shared" ca="1" si="32"/>
        <v/>
      </c>
      <c r="AB131" s="16" t="str">
        <f t="shared" ca="1" si="32"/>
        <v/>
      </c>
      <c r="AC131" s="16" t="str">
        <f t="shared" ca="1" si="21"/>
        <v/>
      </c>
      <c r="AD131" s="14" t="str">
        <f t="shared" ca="1" si="27"/>
        <v/>
      </c>
      <c r="AE131" s="17" t="str">
        <f t="shared" ca="1" si="28"/>
        <v/>
      </c>
      <c r="AF131" s="18" t="str">
        <f t="shared" ca="1" si="29"/>
        <v/>
      </c>
      <c r="AG131" s="12"/>
      <c r="AH131" s="19"/>
    </row>
    <row r="132" spans="1:34" s="10" customFormat="1" ht="15" customHeight="1" x14ac:dyDescent="0.2">
      <c r="A132" s="10">
        <f t="shared" si="17"/>
        <v>127</v>
      </c>
      <c r="B132" s="173" t="str">
        <f t="shared" ca="1" si="22"/>
        <v/>
      </c>
      <c r="C132" s="173"/>
      <c r="D132" s="173"/>
      <c r="E132" s="173"/>
      <c r="F132" s="173"/>
      <c r="G132" s="173"/>
      <c r="H132" s="177" t="str">
        <f t="shared" ca="1" si="23"/>
        <v/>
      </c>
      <c r="I132" s="177"/>
      <c r="J132" s="177"/>
      <c r="K132" s="177"/>
      <c r="L132" s="177"/>
      <c r="M132" s="177"/>
      <c r="N132" s="177"/>
      <c r="O132" s="177"/>
      <c r="P132" s="13">
        <f t="shared" si="18"/>
        <v>0</v>
      </c>
      <c r="Q132" s="8" t="str">
        <f t="shared" si="24"/>
        <v/>
      </c>
      <c r="R132" s="22">
        <v>127</v>
      </c>
      <c r="S132" s="14" t="str">
        <f ca="1">IF(LEFT(AG132,1)="G","",IF(LEFT(P132,1)="D","",IF(H132="","",COUNTIF($T$6:T132,T132))))</f>
        <v/>
      </c>
      <c r="T132" s="14" t="str">
        <f t="shared" ca="1" si="19"/>
        <v/>
      </c>
      <c r="U132" s="15" t="str">
        <f t="shared" ca="1" si="25"/>
        <v/>
      </c>
      <c r="V132" s="14">
        <f t="shared" si="20"/>
        <v>127</v>
      </c>
      <c r="W132" s="14" t="str">
        <f t="shared" ca="1" si="26"/>
        <v/>
      </c>
      <c r="X132" s="14" t="str">
        <f>IF(Home!J132=0,"",Home!J132)</f>
        <v/>
      </c>
      <c r="Y132" s="16" t="str">
        <f t="shared" ca="1" si="32"/>
        <v/>
      </c>
      <c r="Z132" s="16" t="str">
        <f t="shared" ca="1" si="32"/>
        <v/>
      </c>
      <c r="AA132" s="16" t="str">
        <f t="shared" ca="1" si="32"/>
        <v/>
      </c>
      <c r="AB132" s="16" t="str">
        <f t="shared" ca="1" si="32"/>
        <v/>
      </c>
      <c r="AC132" s="16" t="str">
        <f t="shared" ca="1" si="21"/>
        <v/>
      </c>
      <c r="AD132" s="14" t="str">
        <f t="shared" ca="1" si="27"/>
        <v/>
      </c>
      <c r="AE132" s="17" t="str">
        <f t="shared" ca="1" si="28"/>
        <v/>
      </c>
      <c r="AF132" s="18" t="str">
        <f t="shared" ca="1" si="29"/>
        <v/>
      </c>
      <c r="AG132" s="12"/>
      <c r="AH132" s="19"/>
    </row>
    <row r="133" spans="1:34" s="10" customFormat="1" ht="15" customHeight="1" x14ac:dyDescent="0.2">
      <c r="A133" s="10">
        <f t="shared" si="17"/>
        <v>128</v>
      </c>
      <c r="B133" s="173" t="str">
        <f t="shared" ca="1" si="22"/>
        <v/>
      </c>
      <c r="C133" s="173"/>
      <c r="D133" s="173"/>
      <c r="E133" s="173"/>
      <c r="F133" s="173"/>
      <c r="G133" s="173"/>
      <c r="H133" s="177" t="str">
        <f t="shared" ca="1" si="23"/>
        <v/>
      </c>
      <c r="I133" s="177"/>
      <c r="J133" s="177"/>
      <c r="K133" s="177"/>
      <c r="L133" s="177"/>
      <c r="M133" s="177"/>
      <c r="N133" s="177"/>
      <c r="O133" s="177"/>
      <c r="P133" s="13">
        <f t="shared" si="18"/>
        <v>0</v>
      </c>
      <c r="Q133" s="8" t="str">
        <f t="shared" si="24"/>
        <v/>
      </c>
      <c r="R133" s="22">
        <v>128</v>
      </c>
      <c r="S133" s="14" t="str">
        <f ca="1">IF(LEFT(AG133,1)="G","",IF(LEFT(P133,1)="D","",IF(H133="","",COUNTIF($T$6:T133,T133))))</f>
        <v/>
      </c>
      <c r="T133" s="14" t="str">
        <f t="shared" ca="1" si="19"/>
        <v/>
      </c>
      <c r="U133" s="15" t="str">
        <f t="shared" ca="1" si="25"/>
        <v/>
      </c>
      <c r="V133" s="14">
        <f t="shared" si="20"/>
        <v>128</v>
      </c>
      <c r="W133" s="14" t="str">
        <f t="shared" ca="1" si="26"/>
        <v/>
      </c>
      <c r="X133" s="14" t="str">
        <f>IF(Home!J133=0,"",Home!J133)</f>
        <v/>
      </c>
      <c r="Y133" s="16" t="str">
        <f t="shared" ca="1" si="32"/>
        <v/>
      </c>
      <c r="Z133" s="16" t="str">
        <f t="shared" ca="1" si="32"/>
        <v/>
      </c>
      <c r="AA133" s="16" t="str">
        <f t="shared" ca="1" si="32"/>
        <v/>
      </c>
      <c r="AB133" s="16" t="str">
        <f t="shared" ca="1" si="32"/>
        <v/>
      </c>
      <c r="AC133" s="16" t="str">
        <f t="shared" ca="1" si="21"/>
        <v/>
      </c>
      <c r="AD133" s="14" t="str">
        <f t="shared" ca="1" si="27"/>
        <v/>
      </c>
      <c r="AE133" s="17" t="str">
        <f t="shared" ca="1" si="28"/>
        <v/>
      </c>
      <c r="AF133" s="18" t="str">
        <f t="shared" ca="1" si="29"/>
        <v/>
      </c>
      <c r="AG133" s="12"/>
      <c r="AH133" s="19"/>
    </row>
    <row r="134" spans="1:34" s="10" customFormat="1" ht="15" customHeight="1" x14ac:dyDescent="0.2">
      <c r="A134" s="10">
        <f t="shared" ref="A134:A197" si="33">IF(LEFT(P134,1)="D","",R134)</f>
        <v>129</v>
      </c>
      <c r="B134" s="173" t="str">
        <f t="shared" ca="1" si="22"/>
        <v/>
      </c>
      <c r="C134" s="173"/>
      <c r="D134" s="173"/>
      <c r="E134" s="173"/>
      <c r="F134" s="173"/>
      <c r="G134" s="173"/>
      <c r="H134" s="177" t="str">
        <f t="shared" ca="1" si="23"/>
        <v/>
      </c>
      <c r="I134" s="177"/>
      <c r="J134" s="177"/>
      <c r="K134" s="177"/>
      <c r="L134" s="177"/>
      <c r="M134" s="177"/>
      <c r="N134" s="177"/>
      <c r="O134" s="177"/>
      <c r="P134" s="13">
        <f t="shared" ref="P134:P197" si="34">IF(AH134="",0,IF(LEFT(AH134,1)="D",AH134,(INT(AH134)*60+(AH134-INT(AH134))*100)/86400))</f>
        <v>0</v>
      </c>
      <c r="Q134" s="8" t="str">
        <f t="shared" si="24"/>
        <v/>
      </c>
      <c r="R134" s="22">
        <v>129</v>
      </c>
      <c r="S134" s="14" t="str">
        <f ca="1">IF(LEFT(AG134,1)="G","",IF(LEFT(P134,1)="D","",IF(H134="","",COUNTIF($T$6:T134,T134))))</f>
        <v/>
      </c>
      <c r="T134" s="14" t="str">
        <f t="shared" ref="T134:T197" ca="1" si="35">IF(LEFT(AG134,1)="G","",IF(LEFT(P134,1)="D","",H134))</f>
        <v/>
      </c>
      <c r="U134" s="15" t="str">
        <f t="shared" ca="1" si="25"/>
        <v/>
      </c>
      <c r="V134" s="14">
        <f t="shared" ref="V134:V197" si="36">A134</f>
        <v>129</v>
      </c>
      <c r="W134" s="14" t="str">
        <f t="shared" ca="1" si="26"/>
        <v/>
      </c>
      <c r="X134" s="14" t="str">
        <f>IF(Home!J134=0,"",Home!J134)</f>
        <v/>
      </c>
      <c r="Y134" s="16" t="str">
        <f t="shared" ca="1" si="32"/>
        <v/>
      </c>
      <c r="Z134" s="16" t="str">
        <f t="shared" ca="1" si="32"/>
        <v/>
      </c>
      <c r="AA134" s="16" t="str">
        <f t="shared" ca="1" si="32"/>
        <v/>
      </c>
      <c r="AB134" s="16" t="str">
        <f t="shared" ca="1" si="32"/>
        <v/>
      </c>
      <c r="AC134" s="16" t="str">
        <f t="shared" ref="AC134:AC197" ca="1" si="37">IF(AB134="","",SUM(Y134:AB134))</f>
        <v/>
      </c>
      <c r="AD134" s="14" t="str">
        <f t="shared" ca="1" si="27"/>
        <v/>
      </c>
      <c r="AE134" s="17" t="str">
        <f t="shared" ca="1" si="28"/>
        <v/>
      </c>
      <c r="AF134" s="18" t="str">
        <f t="shared" ca="1" si="29"/>
        <v/>
      </c>
      <c r="AG134" s="12"/>
      <c r="AH134" s="19"/>
    </row>
    <row r="135" spans="1:34" s="10" customFormat="1" ht="15" customHeight="1" x14ac:dyDescent="0.2">
      <c r="A135" s="10">
        <f t="shared" si="33"/>
        <v>130</v>
      </c>
      <c r="B135" s="173" t="str">
        <f t="shared" ref="B135:B198" ca="1" si="38">IFERROR(VLOOKUP(AG135,INDIRECT($U$1),2,0),"")</f>
        <v/>
      </c>
      <c r="C135" s="173"/>
      <c r="D135" s="173"/>
      <c r="E135" s="173"/>
      <c r="F135" s="173"/>
      <c r="G135" s="173"/>
      <c r="H135" s="177" t="str">
        <f t="shared" ref="H135:H198" ca="1" si="39">IFERROR(VLOOKUP(AG135,INDIRECT($U$1),3,0),"")</f>
        <v/>
      </c>
      <c r="I135" s="177"/>
      <c r="J135" s="177"/>
      <c r="K135" s="177"/>
      <c r="L135" s="177"/>
      <c r="M135" s="177"/>
      <c r="N135" s="177"/>
      <c r="O135" s="177"/>
      <c r="P135" s="13">
        <f t="shared" si="34"/>
        <v>0</v>
      </c>
      <c r="Q135" s="8" t="str">
        <f t="shared" ref="Q135:Q198" si="40">IF(AG135="","",1)</f>
        <v/>
      </c>
      <c r="R135" s="22">
        <v>130</v>
      </c>
      <c r="S135" s="14" t="str">
        <f ca="1">IF(LEFT(AG135,1)="G","",IF(LEFT(P135,1)="D","",IF(H135="","",COUNTIF($T$6:T135,T135))))</f>
        <v/>
      </c>
      <c r="T135" s="14" t="str">
        <f t="shared" ca="1" si="35"/>
        <v/>
      </c>
      <c r="U135" s="15" t="str">
        <f t="shared" ref="U135:U198" ca="1" si="41">CONCATENATE(T135,S135)</f>
        <v/>
      </c>
      <c r="V135" s="14">
        <f t="shared" si="36"/>
        <v>130</v>
      </c>
      <c r="W135" s="14" t="str">
        <f t="shared" ref="W135:W198" ca="1" si="42">IF($AF135="","",RANK($AF135,$AF$6:$AF$255,1))</f>
        <v/>
      </c>
      <c r="X135" s="14" t="str">
        <f>IF(Home!J135=0,"",Home!J135)</f>
        <v/>
      </c>
      <c r="Y135" s="16" t="str">
        <f t="shared" ca="1" si="32"/>
        <v/>
      </c>
      <c r="Z135" s="16" t="str">
        <f t="shared" ca="1" si="32"/>
        <v/>
      </c>
      <c r="AA135" s="16" t="str">
        <f t="shared" ca="1" si="32"/>
        <v/>
      </c>
      <c r="AB135" s="16" t="str">
        <f t="shared" ca="1" si="32"/>
        <v/>
      </c>
      <c r="AC135" s="16" t="str">
        <f t="shared" ca="1" si="37"/>
        <v/>
      </c>
      <c r="AD135" s="14" t="str">
        <f t="shared" ref="AD135:AD198" ca="1" si="43">IF($AC135="","",RANK($AC135,$AC$6:$AC$255,1))</f>
        <v/>
      </c>
      <c r="AE135" s="17" t="str">
        <f t="shared" ref="AE135:AE198" ca="1" si="44">IF($Y135="","",RANK($Y135,$Y$6:$Y$255,1)/100)</f>
        <v/>
      </c>
      <c r="AF135" s="18" t="str">
        <f t="shared" ref="AF135:AF198" ca="1" si="45">IF(AD135="","",AD135+AE135)</f>
        <v/>
      </c>
      <c r="AG135" s="12"/>
      <c r="AH135" s="19"/>
    </row>
    <row r="136" spans="1:34" s="10" customFormat="1" ht="15" customHeight="1" x14ac:dyDescent="0.2">
      <c r="A136" s="10">
        <f t="shared" si="33"/>
        <v>131</v>
      </c>
      <c r="B136" s="173" t="str">
        <f t="shared" ca="1" si="38"/>
        <v/>
      </c>
      <c r="C136" s="173"/>
      <c r="D136" s="173"/>
      <c r="E136" s="173"/>
      <c r="F136" s="173"/>
      <c r="G136" s="173"/>
      <c r="H136" s="177" t="str">
        <f t="shared" ca="1" si="39"/>
        <v/>
      </c>
      <c r="I136" s="177"/>
      <c r="J136" s="177"/>
      <c r="K136" s="177"/>
      <c r="L136" s="177"/>
      <c r="M136" s="177"/>
      <c r="N136" s="177"/>
      <c r="O136" s="177"/>
      <c r="P136" s="13">
        <f t="shared" si="34"/>
        <v>0</v>
      </c>
      <c r="Q136" s="8" t="str">
        <f t="shared" si="40"/>
        <v/>
      </c>
      <c r="R136" s="22">
        <v>131</v>
      </c>
      <c r="S136" s="14" t="str">
        <f ca="1">IF(LEFT(AG136,1)="G","",IF(LEFT(P136,1)="D","",IF(H136="","",COUNTIF($T$6:T136,T136))))</f>
        <v/>
      </c>
      <c r="T136" s="14" t="str">
        <f t="shared" ca="1" si="35"/>
        <v/>
      </c>
      <c r="U136" s="15" t="str">
        <f t="shared" ca="1" si="41"/>
        <v/>
      </c>
      <c r="V136" s="14">
        <f t="shared" si="36"/>
        <v>131</v>
      </c>
      <c r="W136" s="14" t="str">
        <f t="shared" ca="1" si="42"/>
        <v/>
      </c>
      <c r="X136" s="14" t="str">
        <f>IF(Home!J136=0,"",Home!J136)</f>
        <v/>
      </c>
      <c r="Y136" s="16" t="str">
        <f t="shared" ca="1" si="32"/>
        <v/>
      </c>
      <c r="Z136" s="16" t="str">
        <f t="shared" ca="1" si="32"/>
        <v/>
      </c>
      <c r="AA136" s="16" t="str">
        <f t="shared" ca="1" si="32"/>
        <v/>
      </c>
      <c r="AB136" s="16" t="str">
        <f t="shared" ca="1" si="32"/>
        <v/>
      </c>
      <c r="AC136" s="16" t="str">
        <f t="shared" ca="1" si="37"/>
        <v/>
      </c>
      <c r="AD136" s="14" t="str">
        <f t="shared" ca="1" si="43"/>
        <v/>
      </c>
      <c r="AE136" s="17" t="str">
        <f t="shared" ca="1" si="44"/>
        <v/>
      </c>
      <c r="AF136" s="18" t="str">
        <f t="shared" ca="1" si="45"/>
        <v/>
      </c>
      <c r="AG136" s="12"/>
      <c r="AH136" s="19"/>
    </row>
    <row r="137" spans="1:34" s="10" customFormat="1" ht="15" customHeight="1" x14ac:dyDescent="0.2">
      <c r="A137" s="10">
        <f t="shared" si="33"/>
        <v>132</v>
      </c>
      <c r="B137" s="173" t="str">
        <f t="shared" ca="1" si="38"/>
        <v/>
      </c>
      <c r="C137" s="173"/>
      <c r="D137" s="173"/>
      <c r="E137" s="173"/>
      <c r="F137" s="173"/>
      <c r="G137" s="173"/>
      <c r="H137" s="177" t="str">
        <f t="shared" ca="1" si="39"/>
        <v/>
      </c>
      <c r="I137" s="177"/>
      <c r="J137" s="177"/>
      <c r="K137" s="177"/>
      <c r="L137" s="177"/>
      <c r="M137" s="177"/>
      <c r="N137" s="177"/>
      <c r="O137" s="177"/>
      <c r="P137" s="13">
        <f t="shared" si="34"/>
        <v>0</v>
      </c>
      <c r="Q137" s="8" t="str">
        <f t="shared" si="40"/>
        <v/>
      </c>
      <c r="R137" s="22">
        <v>132</v>
      </c>
      <c r="S137" s="14" t="str">
        <f ca="1">IF(LEFT(AG137,1)="G","",IF(LEFT(P137,1)="D","",IF(H137="","",COUNTIF($T$6:T137,T137))))</f>
        <v/>
      </c>
      <c r="T137" s="14" t="str">
        <f t="shared" ca="1" si="35"/>
        <v/>
      </c>
      <c r="U137" s="15" t="str">
        <f t="shared" ca="1" si="41"/>
        <v/>
      </c>
      <c r="V137" s="14">
        <f t="shared" si="36"/>
        <v>132</v>
      </c>
      <c r="W137" s="14" t="str">
        <f t="shared" ca="1" si="42"/>
        <v/>
      </c>
      <c r="X137" s="14" t="str">
        <f>IF(Home!J137=0,"",Home!J137)</f>
        <v/>
      </c>
      <c r="Y137" s="16" t="str">
        <f t="shared" ca="1" si="32"/>
        <v/>
      </c>
      <c r="Z137" s="16" t="str">
        <f t="shared" ca="1" si="32"/>
        <v/>
      </c>
      <c r="AA137" s="16" t="str">
        <f t="shared" ca="1" si="32"/>
        <v/>
      </c>
      <c r="AB137" s="16" t="str">
        <f t="shared" ca="1" si="32"/>
        <v/>
      </c>
      <c r="AC137" s="16" t="str">
        <f t="shared" ca="1" si="37"/>
        <v/>
      </c>
      <c r="AD137" s="14" t="str">
        <f t="shared" ca="1" si="43"/>
        <v/>
      </c>
      <c r="AE137" s="17" t="str">
        <f t="shared" ca="1" si="44"/>
        <v/>
      </c>
      <c r="AF137" s="18" t="str">
        <f t="shared" ca="1" si="45"/>
        <v/>
      </c>
      <c r="AG137" s="12"/>
      <c r="AH137" s="19"/>
    </row>
    <row r="138" spans="1:34" s="10" customFormat="1" ht="15" customHeight="1" x14ac:dyDescent="0.2">
      <c r="A138" s="10">
        <f t="shared" si="33"/>
        <v>133</v>
      </c>
      <c r="B138" s="173" t="str">
        <f t="shared" ca="1" si="38"/>
        <v/>
      </c>
      <c r="C138" s="173"/>
      <c r="D138" s="173"/>
      <c r="E138" s="173"/>
      <c r="F138" s="173"/>
      <c r="G138" s="173"/>
      <c r="H138" s="177" t="str">
        <f t="shared" ca="1" si="39"/>
        <v/>
      </c>
      <c r="I138" s="177"/>
      <c r="J138" s="177"/>
      <c r="K138" s="177"/>
      <c r="L138" s="177"/>
      <c r="M138" s="177"/>
      <c r="N138" s="177"/>
      <c r="O138" s="177"/>
      <c r="P138" s="13">
        <f t="shared" si="34"/>
        <v>0</v>
      </c>
      <c r="Q138" s="8" t="str">
        <f t="shared" si="40"/>
        <v/>
      </c>
      <c r="R138" s="22">
        <v>133</v>
      </c>
      <c r="S138" s="14" t="str">
        <f ca="1">IF(LEFT(AG138,1)="G","",IF(LEFT(P138,1)="D","",IF(H138="","",COUNTIF($T$6:T138,T138))))</f>
        <v/>
      </c>
      <c r="T138" s="14" t="str">
        <f t="shared" ca="1" si="35"/>
        <v/>
      </c>
      <c r="U138" s="15" t="str">
        <f t="shared" ca="1" si="41"/>
        <v/>
      </c>
      <c r="V138" s="14">
        <f t="shared" si="36"/>
        <v>133</v>
      </c>
      <c r="W138" s="14" t="str">
        <f t="shared" ca="1" si="42"/>
        <v/>
      </c>
      <c r="X138" s="14" t="str">
        <f>IF(Home!J138=0,"",Home!J138)</f>
        <v/>
      </c>
      <c r="Y138" s="16" t="str">
        <f t="shared" ca="1" si="32"/>
        <v/>
      </c>
      <c r="Z138" s="16" t="str">
        <f t="shared" ca="1" si="32"/>
        <v/>
      </c>
      <c r="AA138" s="16" t="str">
        <f t="shared" ca="1" si="32"/>
        <v/>
      </c>
      <c r="AB138" s="16" t="str">
        <f t="shared" ca="1" si="32"/>
        <v/>
      </c>
      <c r="AC138" s="16" t="str">
        <f t="shared" ca="1" si="37"/>
        <v/>
      </c>
      <c r="AD138" s="14" t="str">
        <f t="shared" ca="1" si="43"/>
        <v/>
      </c>
      <c r="AE138" s="17" t="str">
        <f t="shared" ca="1" si="44"/>
        <v/>
      </c>
      <c r="AF138" s="18" t="str">
        <f t="shared" ca="1" si="45"/>
        <v/>
      </c>
      <c r="AG138" s="12"/>
      <c r="AH138" s="19"/>
    </row>
    <row r="139" spans="1:34" s="10" customFormat="1" ht="15" customHeight="1" x14ac:dyDescent="0.2">
      <c r="A139" s="10">
        <f t="shared" si="33"/>
        <v>134</v>
      </c>
      <c r="B139" s="173" t="str">
        <f t="shared" ca="1" si="38"/>
        <v/>
      </c>
      <c r="C139" s="173"/>
      <c r="D139" s="173"/>
      <c r="E139" s="173"/>
      <c r="F139" s="173"/>
      <c r="G139" s="173"/>
      <c r="H139" s="177" t="str">
        <f t="shared" ca="1" si="39"/>
        <v/>
      </c>
      <c r="I139" s="177"/>
      <c r="J139" s="177"/>
      <c r="K139" s="177"/>
      <c r="L139" s="177"/>
      <c r="M139" s="177"/>
      <c r="N139" s="177"/>
      <c r="O139" s="177"/>
      <c r="P139" s="13">
        <f t="shared" si="34"/>
        <v>0</v>
      </c>
      <c r="Q139" s="8" t="str">
        <f t="shared" si="40"/>
        <v/>
      </c>
      <c r="R139" s="22">
        <v>134</v>
      </c>
      <c r="S139" s="14" t="str">
        <f ca="1">IF(LEFT(AG139,1)="G","",IF(LEFT(P139,1)="D","",IF(H139="","",COUNTIF($T$6:T139,T139))))</f>
        <v/>
      </c>
      <c r="T139" s="14" t="str">
        <f t="shared" ca="1" si="35"/>
        <v/>
      </c>
      <c r="U139" s="15" t="str">
        <f t="shared" ca="1" si="41"/>
        <v/>
      </c>
      <c r="V139" s="14">
        <f t="shared" si="36"/>
        <v>134</v>
      </c>
      <c r="W139" s="14" t="str">
        <f t="shared" ca="1" si="42"/>
        <v/>
      </c>
      <c r="X139" s="14" t="str">
        <f>IF(Home!J139=0,"",Home!J139)</f>
        <v/>
      </c>
      <c r="Y139" s="16" t="str">
        <f t="shared" ca="1" si="32"/>
        <v/>
      </c>
      <c r="Z139" s="16" t="str">
        <f t="shared" ca="1" si="32"/>
        <v/>
      </c>
      <c r="AA139" s="16" t="str">
        <f t="shared" ca="1" si="32"/>
        <v/>
      </c>
      <c r="AB139" s="16" t="str">
        <f t="shared" ca="1" si="32"/>
        <v/>
      </c>
      <c r="AC139" s="16" t="str">
        <f t="shared" ca="1" si="37"/>
        <v/>
      </c>
      <c r="AD139" s="14" t="str">
        <f t="shared" ca="1" si="43"/>
        <v/>
      </c>
      <c r="AE139" s="17" t="str">
        <f t="shared" ca="1" si="44"/>
        <v/>
      </c>
      <c r="AF139" s="18" t="str">
        <f t="shared" ca="1" si="45"/>
        <v/>
      </c>
      <c r="AG139" s="12"/>
      <c r="AH139" s="19"/>
    </row>
    <row r="140" spans="1:34" s="10" customFormat="1" ht="15" customHeight="1" x14ac:dyDescent="0.2">
      <c r="A140" s="10">
        <f t="shared" si="33"/>
        <v>135</v>
      </c>
      <c r="B140" s="173" t="str">
        <f t="shared" ca="1" si="38"/>
        <v/>
      </c>
      <c r="C140" s="173"/>
      <c r="D140" s="173"/>
      <c r="E140" s="173"/>
      <c r="F140" s="173"/>
      <c r="G140" s="173"/>
      <c r="H140" s="177" t="str">
        <f t="shared" ca="1" si="39"/>
        <v/>
      </c>
      <c r="I140" s="177"/>
      <c r="J140" s="177"/>
      <c r="K140" s="177"/>
      <c r="L140" s="177"/>
      <c r="M140" s="177"/>
      <c r="N140" s="177"/>
      <c r="O140" s="177"/>
      <c r="P140" s="13">
        <f t="shared" si="34"/>
        <v>0</v>
      </c>
      <c r="Q140" s="8" t="str">
        <f t="shared" si="40"/>
        <v/>
      </c>
      <c r="R140" s="22">
        <v>135</v>
      </c>
      <c r="S140" s="14" t="str">
        <f ca="1">IF(LEFT(AG140,1)="G","",IF(LEFT(P140,1)="D","",IF(H140="","",COUNTIF($T$6:T140,T140))))</f>
        <v/>
      </c>
      <c r="T140" s="14" t="str">
        <f t="shared" ca="1" si="35"/>
        <v/>
      </c>
      <c r="U140" s="15" t="str">
        <f t="shared" ca="1" si="41"/>
        <v/>
      </c>
      <c r="V140" s="14">
        <f t="shared" si="36"/>
        <v>135</v>
      </c>
      <c r="W140" s="14" t="str">
        <f t="shared" ca="1" si="42"/>
        <v/>
      </c>
      <c r="X140" s="14" t="str">
        <f>IF(Home!J140=0,"",Home!J140)</f>
        <v/>
      </c>
      <c r="Y140" s="16" t="str">
        <f t="shared" ca="1" si="32"/>
        <v/>
      </c>
      <c r="Z140" s="16" t="str">
        <f t="shared" ca="1" si="32"/>
        <v/>
      </c>
      <c r="AA140" s="16" t="str">
        <f t="shared" ca="1" si="32"/>
        <v/>
      </c>
      <c r="AB140" s="16" t="str">
        <f t="shared" ca="1" si="32"/>
        <v/>
      </c>
      <c r="AC140" s="16" t="str">
        <f t="shared" ca="1" si="37"/>
        <v/>
      </c>
      <c r="AD140" s="14" t="str">
        <f t="shared" ca="1" si="43"/>
        <v/>
      </c>
      <c r="AE140" s="17" t="str">
        <f t="shared" ca="1" si="44"/>
        <v/>
      </c>
      <c r="AF140" s="18" t="str">
        <f t="shared" ca="1" si="45"/>
        <v/>
      </c>
      <c r="AG140" s="12"/>
      <c r="AH140" s="19"/>
    </row>
    <row r="141" spans="1:34" s="10" customFormat="1" ht="15" customHeight="1" x14ac:dyDescent="0.2">
      <c r="A141" s="10">
        <f t="shared" si="33"/>
        <v>136</v>
      </c>
      <c r="B141" s="173" t="str">
        <f t="shared" ca="1" si="38"/>
        <v/>
      </c>
      <c r="C141" s="173"/>
      <c r="D141" s="173"/>
      <c r="E141" s="173"/>
      <c r="F141" s="173"/>
      <c r="G141" s="173"/>
      <c r="H141" s="177" t="str">
        <f t="shared" ca="1" si="39"/>
        <v/>
      </c>
      <c r="I141" s="177"/>
      <c r="J141" s="177"/>
      <c r="K141" s="177"/>
      <c r="L141" s="177"/>
      <c r="M141" s="177"/>
      <c r="N141" s="177"/>
      <c r="O141" s="177"/>
      <c r="P141" s="13">
        <f t="shared" si="34"/>
        <v>0</v>
      </c>
      <c r="Q141" s="8" t="str">
        <f t="shared" si="40"/>
        <v/>
      </c>
      <c r="R141" s="22">
        <v>136</v>
      </c>
      <c r="S141" s="14" t="str">
        <f ca="1">IF(LEFT(AG141,1)="G","",IF(LEFT(P141,1)="D","",IF(H141="","",COUNTIF($T$6:T141,T141))))</f>
        <v/>
      </c>
      <c r="T141" s="14" t="str">
        <f t="shared" ca="1" si="35"/>
        <v/>
      </c>
      <c r="U141" s="15" t="str">
        <f t="shared" ca="1" si="41"/>
        <v/>
      </c>
      <c r="V141" s="14">
        <f t="shared" si="36"/>
        <v>136</v>
      </c>
      <c r="W141" s="14" t="str">
        <f t="shared" ca="1" si="42"/>
        <v/>
      </c>
      <c r="X141" s="14" t="str">
        <f>IF(Home!J141=0,"",Home!J141)</f>
        <v/>
      </c>
      <c r="Y141" s="16" t="str">
        <f t="shared" ca="1" si="32"/>
        <v/>
      </c>
      <c r="Z141" s="16" t="str">
        <f t="shared" ca="1" si="32"/>
        <v/>
      </c>
      <c r="AA141" s="16" t="str">
        <f t="shared" ca="1" si="32"/>
        <v/>
      </c>
      <c r="AB141" s="16" t="str">
        <f t="shared" ca="1" si="32"/>
        <v/>
      </c>
      <c r="AC141" s="16" t="str">
        <f t="shared" ca="1" si="37"/>
        <v/>
      </c>
      <c r="AD141" s="14" t="str">
        <f t="shared" ca="1" si="43"/>
        <v/>
      </c>
      <c r="AE141" s="17" t="str">
        <f t="shared" ca="1" si="44"/>
        <v/>
      </c>
      <c r="AF141" s="18" t="str">
        <f t="shared" ca="1" si="45"/>
        <v/>
      </c>
      <c r="AG141" s="12"/>
      <c r="AH141" s="19"/>
    </row>
    <row r="142" spans="1:34" s="10" customFormat="1" ht="15" customHeight="1" x14ac:dyDescent="0.2">
      <c r="A142" s="10">
        <f t="shared" si="33"/>
        <v>137</v>
      </c>
      <c r="B142" s="173" t="str">
        <f t="shared" ca="1" si="38"/>
        <v/>
      </c>
      <c r="C142" s="173"/>
      <c r="D142" s="173"/>
      <c r="E142" s="173"/>
      <c r="F142" s="173"/>
      <c r="G142" s="173"/>
      <c r="H142" s="177" t="str">
        <f t="shared" ca="1" si="39"/>
        <v/>
      </c>
      <c r="I142" s="177"/>
      <c r="J142" s="177"/>
      <c r="K142" s="177"/>
      <c r="L142" s="177"/>
      <c r="M142" s="177"/>
      <c r="N142" s="177"/>
      <c r="O142" s="177"/>
      <c r="P142" s="13">
        <f t="shared" si="34"/>
        <v>0</v>
      </c>
      <c r="Q142" s="8" t="str">
        <f t="shared" si="40"/>
        <v/>
      </c>
      <c r="R142" s="22">
        <v>137</v>
      </c>
      <c r="S142" s="14" t="str">
        <f ca="1">IF(LEFT(AG142,1)="G","",IF(LEFT(P142,1)="D","",IF(H142="","",COUNTIF($T$6:T142,T142))))</f>
        <v/>
      </c>
      <c r="T142" s="14" t="str">
        <f t="shared" ca="1" si="35"/>
        <v/>
      </c>
      <c r="U142" s="15" t="str">
        <f t="shared" ca="1" si="41"/>
        <v/>
      </c>
      <c r="V142" s="14">
        <f t="shared" si="36"/>
        <v>137</v>
      </c>
      <c r="W142" s="14" t="str">
        <f t="shared" ca="1" si="42"/>
        <v/>
      </c>
      <c r="X142" s="14" t="str">
        <f>IF(Home!J142=0,"",Home!J142)</f>
        <v/>
      </c>
      <c r="Y142" s="16" t="str">
        <f t="shared" ca="1" si="32"/>
        <v/>
      </c>
      <c r="Z142" s="16" t="str">
        <f t="shared" ca="1" si="32"/>
        <v/>
      </c>
      <c r="AA142" s="16" t="str">
        <f t="shared" ca="1" si="32"/>
        <v/>
      </c>
      <c r="AB142" s="16" t="str">
        <f t="shared" ca="1" si="32"/>
        <v/>
      </c>
      <c r="AC142" s="16" t="str">
        <f t="shared" ca="1" si="37"/>
        <v/>
      </c>
      <c r="AD142" s="14" t="str">
        <f t="shared" ca="1" si="43"/>
        <v/>
      </c>
      <c r="AE142" s="17" t="str">
        <f t="shared" ca="1" si="44"/>
        <v/>
      </c>
      <c r="AF142" s="18" t="str">
        <f t="shared" ca="1" si="45"/>
        <v/>
      </c>
      <c r="AG142" s="12"/>
      <c r="AH142" s="19"/>
    </row>
    <row r="143" spans="1:34" s="10" customFormat="1" ht="15" customHeight="1" x14ac:dyDescent="0.2">
      <c r="A143" s="10">
        <f t="shared" si="33"/>
        <v>138</v>
      </c>
      <c r="B143" s="173" t="str">
        <f t="shared" ca="1" si="38"/>
        <v/>
      </c>
      <c r="C143" s="173"/>
      <c r="D143" s="173"/>
      <c r="E143" s="173"/>
      <c r="F143" s="173"/>
      <c r="G143" s="173"/>
      <c r="H143" s="177" t="str">
        <f t="shared" ca="1" si="39"/>
        <v/>
      </c>
      <c r="I143" s="177"/>
      <c r="J143" s="177"/>
      <c r="K143" s="177"/>
      <c r="L143" s="177"/>
      <c r="M143" s="177"/>
      <c r="N143" s="177"/>
      <c r="O143" s="177"/>
      <c r="P143" s="13">
        <f t="shared" si="34"/>
        <v>0</v>
      </c>
      <c r="Q143" s="8" t="str">
        <f t="shared" si="40"/>
        <v/>
      </c>
      <c r="R143" s="22">
        <v>138</v>
      </c>
      <c r="S143" s="14" t="str">
        <f ca="1">IF(LEFT(AG143,1)="G","",IF(LEFT(P143,1)="D","",IF(H143="","",COUNTIF($T$6:T143,T143))))</f>
        <v/>
      </c>
      <c r="T143" s="14" t="str">
        <f t="shared" ca="1" si="35"/>
        <v/>
      </c>
      <c r="U143" s="15" t="str">
        <f t="shared" ca="1" si="41"/>
        <v/>
      </c>
      <c r="V143" s="14">
        <f t="shared" si="36"/>
        <v>138</v>
      </c>
      <c r="W143" s="14" t="str">
        <f t="shared" ca="1" si="42"/>
        <v/>
      </c>
      <c r="X143" s="14" t="str">
        <f>IF(Home!J143=0,"",Home!J143)</f>
        <v/>
      </c>
      <c r="Y143" s="16" t="str">
        <f t="shared" ca="1" si="32"/>
        <v/>
      </c>
      <c r="Z143" s="16" t="str">
        <f t="shared" ca="1" si="32"/>
        <v/>
      </c>
      <c r="AA143" s="16" t="str">
        <f t="shared" ca="1" si="32"/>
        <v/>
      </c>
      <c r="AB143" s="16" t="str">
        <f t="shared" ca="1" si="32"/>
        <v/>
      </c>
      <c r="AC143" s="16" t="str">
        <f t="shared" ca="1" si="37"/>
        <v/>
      </c>
      <c r="AD143" s="14" t="str">
        <f t="shared" ca="1" si="43"/>
        <v/>
      </c>
      <c r="AE143" s="17" t="str">
        <f t="shared" ca="1" si="44"/>
        <v/>
      </c>
      <c r="AF143" s="18" t="str">
        <f t="shared" ca="1" si="45"/>
        <v/>
      </c>
      <c r="AG143" s="12"/>
      <c r="AH143" s="19"/>
    </row>
    <row r="144" spans="1:34" s="10" customFormat="1" ht="15" customHeight="1" x14ac:dyDescent="0.2">
      <c r="A144" s="10">
        <f t="shared" si="33"/>
        <v>139</v>
      </c>
      <c r="B144" s="173" t="str">
        <f t="shared" ca="1" si="38"/>
        <v/>
      </c>
      <c r="C144" s="173"/>
      <c r="D144" s="173"/>
      <c r="E144" s="173"/>
      <c r="F144" s="173"/>
      <c r="G144" s="173"/>
      <c r="H144" s="177" t="str">
        <f t="shared" ca="1" si="39"/>
        <v/>
      </c>
      <c r="I144" s="177"/>
      <c r="J144" s="177"/>
      <c r="K144" s="177"/>
      <c r="L144" s="177"/>
      <c r="M144" s="177"/>
      <c r="N144" s="177"/>
      <c r="O144" s="177"/>
      <c r="P144" s="13">
        <f t="shared" si="34"/>
        <v>0</v>
      </c>
      <c r="Q144" s="8" t="str">
        <f t="shared" si="40"/>
        <v/>
      </c>
      <c r="R144" s="22">
        <v>139</v>
      </c>
      <c r="S144" s="14" t="str">
        <f ca="1">IF(LEFT(AG144,1)="G","",IF(LEFT(P144,1)="D","",IF(H144="","",COUNTIF($T$6:T144,T144))))</f>
        <v/>
      </c>
      <c r="T144" s="14" t="str">
        <f t="shared" ca="1" si="35"/>
        <v/>
      </c>
      <c r="U144" s="15" t="str">
        <f t="shared" ca="1" si="41"/>
        <v/>
      </c>
      <c r="V144" s="14">
        <f t="shared" si="36"/>
        <v>139</v>
      </c>
      <c r="W144" s="14" t="str">
        <f t="shared" ca="1" si="42"/>
        <v/>
      </c>
      <c r="X144" s="14" t="str">
        <f>IF(Home!J144=0,"",Home!J144)</f>
        <v/>
      </c>
      <c r="Y144" s="16" t="str">
        <f t="shared" ca="1" si="32"/>
        <v/>
      </c>
      <c r="Z144" s="16" t="str">
        <f t="shared" ca="1" si="32"/>
        <v/>
      </c>
      <c r="AA144" s="16" t="str">
        <f t="shared" ca="1" si="32"/>
        <v/>
      </c>
      <c r="AB144" s="16" t="str">
        <f t="shared" ca="1" si="32"/>
        <v/>
      </c>
      <c r="AC144" s="16" t="str">
        <f t="shared" ca="1" si="37"/>
        <v/>
      </c>
      <c r="AD144" s="14" t="str">
        <f t="shared" ca="1" si="43"/>
        <v/>
      </c>
      <c r="AE144" s="17" t="str">
        <f t="shared" ca="1" si="44"/>
        <v/>
      </c>
      <c r="AF144" s="18" t="str">
        <f t="shared" ca="1" si="45"/>
        <v/>
      </c>
      <c r="AG144" s="12"/>
      <c r="AH144" s="19"/>
    </row>
    <row r="145" spans="1:34" s="10" customFormat="1" ht="15" customHeight="1" x14ac:dyDescent="0.2">
      <c r="A145" s="10">
        <f t="shared" si="33"/>
        <v>140</v>
      </c>
      <c r="B145" s="173" t="str">
        <f t="shared" ca="1" si="38"/>
        <v/>
      </c>
      <c r="C145" s="173"/>
      <c r="D145" s="173"/>
      <c r="E145" s="173"/>
      <c r="F145" s="173"/>
      <c r="G145" s="173"/>
      <c r="H145" s="177" t="str">
        <f t="shared" ca="1" si="39"/>
        <v/>
      </c>
      <c r="I145" s="177"/>
      <c r="J145" s="177"/>
      <c r="K145" s="177"/>
      <c r="L145" s="177"/>
      <c r="M145" s="177"/>
      <c r="N145" s="177"/>
      <c r="O145" s="177"/>
      <c r="P145" s="13">
        <f t="shared" si="34"/>
        <v>0</v>
      </c>
      <c r="Q145" s="8" t="str">
        <f t="shared" si="40"/>
        <v/>
      </c>
      <c r="R145" s="22">
        <v>140</v>
      </c>
      <c r="S145" s="14" t="str">
        <f ca="1">IF(LEFT(AG145,1)="G","",IF(LEFT(P145,1)="D","",IF(H145="","",COUNTIF($T$6:T145,T145))))</f>
        <v/>
      </c>
      <c r="T145" s="14" t="str">
        <f t="shared" ca="1" si="35"/>
        <v/>
      </c>
      <c r="U145" s="15" t="str">
        <f t="shared" ca="1" si="41"/>
        <v/>
      </c>
      <c r="V145" s="14">
        <f t="shared" si="36"/>
        <v>140</v>
      </c>
      <c r="W145" s="14" t="str">
        <f t="shared" ca="1" si="42"/>
        <v/>
      </c>
      <c r="X145" s="14" t="str">
        <f>IF(Home!J145=0,"",Home!J145)</f>
        <v/>
      </c>
      <c r="Y145" s="16" t="str">
        <f t="shared" ca="1" si="32"/>
        <v/>
      </c>
      <c r="Z145" s="16" t="str">
        <f t="shared" ca="1" si="32"/>
        <v/>
      </c>
      <c r="AA145" s="16" t="str">
        <f t="shared" ca="1" si="32"/>
        <v/>
      </c>
      <c r="AB145" s="16" t="str">
        <f t="shared" ca="1" si="32"/>
        <v/>
      </c>
      <c r="AC145" s="16" t="str">
        <f t="shared" ca="1" si="37"/>
        <v/>
      </c>
      <c r="AD145" s="14" t="str">
        <f t="shared" ca="1" si="43"/>
        <v/>
      </c>
      <c r="AE145" s="17" t="str">
        <f t="shared" ca="1" si="44"/>
        <v/>
      </c>
      <c r="AF145" s="18" t="str">
        <f t="shared" ca="1" si="45"/>
        <v/>
      </c>
      <c r="AG145" s="12"/>
      <c r="AH145" s="19"/>
    </row>
    <row r="146" spans="1:34" s="10" customFormat="1" ht="15" customHeight="1" x14ac:dyDescent="0.2">
      <c r="A146" s="10">
        <f t="shared" si="33"/>
        <v>141</v>
      </c>
      <c r="B146" s="173" t="str">
        <f t="shared" ca="1" si="38"/>
        <v/>
      </c>
      <c r="C146" s="173"/>
      <c r="D146" s="173"/>
      <c r="E146" s="173"/>
      <c r="F146" s="173"/>
      <c r="G146" s="173"/>
      <c r="H146" s="177" t="str">
        <f t="shared" ca="1" si="39"/>
        <v/>
      </c>
      <c r="I146" s="177"/>
      <c r="J146" s="177"/>
      <c r="K146" s="177"/>
      <c r="L146" s="177"/>
      <c r="M146" s="177"/>
      <c r="N146" s="177"/>
      <c r="O146" s="177"/>
      <c r="P146" s="13">
        <f t="shared" si="34"/>
        <v>0</v>
      </c>
      <c r="Q146" s="8" t="str">
        <f t="shared" si="40"/>
        <v/>
      </c>
      <c r="R146" s="22">
        <v>141</v>
      </c>
      <c r="S146" s="14" t="str">
        <f ca="1">IF(LEFT(AG146,1)="G","",IF(LEFT(P146,1)="D","",IF(H146="","",COUNTIF($T$6:T146,T146))))</f>
        <v/>
      </c>
      <c r="T146" s="14" t="str">
        <f t="shared" ca="1" si="35"/>
        <v/>
      </c>
      <c r="U146" s="15" t="str">
        <f t="shared" ca="1" si="41"/>
        <v/>
      </c>
      <c r="V146" s="14">
        <f t="shared" si="36"/>
        <v>141</v>
      </c>
      <c r="W146" s="14" t="str">
        <f t="shared" ca="1" si="42"/>
        <v/>
      </c>
      <c r="X146" s="14" t="str">
        <f>IF(Home!J146=0,"",Home!J146)</f>
        <v/>
      </c>
      <c r="Y146" s="16" t="str">
        <f t="shared" ref="Y146:AB165" ca="1" si="46">IFERROR(VLOOKUP(CONCATENATE($X146,Y$5),$U$6:$V$255,2,0),"")</f>
        <v/>
      </c>
      <c r="Z146" s="16" t="str">
        <f t="shared" ca="1" si="46"/>
        <v/>
      </c>
      <c r="AA146" s="16" t="str">
        <f t="shared" ca="1" si="46"/>
        <v/>
      </c>
      <c r="AB146" s="16" t="str">
        <f t="shared" ca="1" si="46"/>
        <v/>
      </c>
      <c r="AC146" s="16" t="str">
        <f t="shared" ca="1" si="37"/>
        <v/>
      </c>
      <c r="AD146" s="14" t="str">
        <f t="shared" ca="1" si="43"/>
        <v/>
      </c>
      <c r="AE146" s="17" t="str">
        <f t="shared" ca="1" si="44"/>
        <v/>
      </c>
      <c r="AF146" s="18" t="str">
        <f t="shared" ca="1" si="45"/>
        <v/>
      </c>
      <c r="AG146" s="12"/>
      <c r="AH146" s="19"/>
    </row>
    <row r="147" spans="1:34" s="10" customFormat="1" ht="15" customHeight="1" x14ac:dyDescent="0.2">
      <c r="A147" s="10">
        <f t="shared" si="33"/>
        <v>142</v>
      </c>
      <c r="B147" s="173" t="str">
        <f t="shared" ca="1" si="38"/>
        <v/>
      </c>
      <c r="C147" s="173"/>
      <c r="D147" s="173"/>
      <c r="E147" s="173"/>
      <c r="F147" s="173"/>
      <c r="G147" s="173"/>
      <c r="H147" s="177" t="str">
        <f t="shared" ca="1" si="39"/>
        <v/>
      </c>
      <c r="I147" s="177"/>
      <c r="J147" s="177"/>
      <c r="K147" s="177"/>
      <c r="L147" s="177"/>
      <c r="M147" s="177"/>
      <c r="N147" s="177"/>
      <c r="O147" s="177"/>
      <c r="P147" s="13">
        <f t="shared" si="34"/>
        <v>0</v>
      </c>
      <c r="Q147" s="8" t="str">
        <f t="shared" si="40"/>
        <v/>
      </c>
      <c r="R147" s="22">
        <v>142</v>
      </c>
      <c r="S147" s="14" t="str">
        <f ca="1">IF(LEFT(AG147,1)="G","",IF(LEFT(P147,1)="D","",IF(H147="","",COUNTIF($T$6:T147,T147))))</f>
        <v/>
      </c>
      <c r="T147" s="14" t="str">
        <f t="shared" ca="1" si="35"/>
        <v/>
      </c>
      <c r="U147" s="15" t="str">
        <f t="shared" ca="1" si="41"/>
        <v/>
      </c>
      <c r="V147" s="14">
        <f t="shared" si="36"/>
        <v>142</v>
      </c>
      <c r="W147" s="14" t="str">
        <f t="shared" ca="1" si="42"/>
        <v/>
      </c>
      <c r="X147" s="14" t="str">
        <f>IF(Home!J147=0,"",Home!J147)</f>
        <v/>
      </c>
      <c r="Y147" s="16" t="str">
        <f t="shared" ca="1" si="46"/>
        <v/>
      </c>
      <c r="Z147" s="16" t="str">
        <f t="shared" ca="1" si="46"/>
        <v/>
      </c>
      <c r="AA147" s="16" t="str">
        <f t="shared" ca="1" si="46"/>
        <v/>
      </c>
      <c r="AB147" s="16" t="str">
        <f t="shared" ca="1" si="46"/>
        <v/>
      </c>
      <c r="AC147" s="16" t="str">
        <f t="shared" ca="1" si="37"/>
        <v/>
      </c>
      <c r="AD147" s="14" t="str">
        <f t="shared" ca="1" si="43"/>
        <v/>
      </c>
      <c r="AE147" s="17" t="str">
        <f t="shared" ca="1" si="44"/>
        <v/>
      </c>
      <c r="AF147" s="18" t="str">
        <f t="shared" ca="1" si="45"/>
        <v/>
      </c>
      <c r="AG147" s="12"/>
      <c r="AH147" s="19"/>
    </row>
    <row r="148" spans="1:34" s="10" customFormat="1" ht="15" customHeight="1" x14ac:dyDescent="0.2">
      <c r="A148" s="10">
        <f t="shared" si="33"/>
        <v>143</v>
      </c>
      <c r="B148" s="173" t="str">
        <f t="shared" ca="1" si="38"/>
        <v/>
      </c>
      <c r="C148" s="173"/>
      <c r="D148" s="173"/>
      <c r="E148" s="173"/>
      <c r="F148" s="173"/>
      <c r="G148" s="173"/>
      <c r="H148" s="177" t="str">
        <f t="shared" ca="1" si="39"/>
        <v/>
      </c>
      <c r="I148" s="177"/>
      <c r="J148" s="177"/>
      <c r="K148" s="177"/>
      <c r="L148" s="177"/>
      <c r="M148" s="177"/>
      <c r="N148" s="177"/>
      <c r="O148" s="177"/>
      <c r="P148" s="13">
        <f t="shared" si="34"/>
        <v>0</v>
      </c>
      <c r="Q148" s="8" t="str">
        <f t="shared" si="40"/>
        <v/>
      </c>
      <c r="R148" s="22">
        <v>143</v>
      </c>
      <c r="S148" s="14" t="str">
        <f ca="1">IF(LEFT(AG148,1)="G","",IF(LEFT(P148,1)="D","",IF(H148="","",COUNTIF($T$6:T148,T148))))</f>
        <v/>
      </c>
      <c r="T148" s="14" t="str">
        <f t="shared" ca="1" si="35"/>
        <v/>
      </c>
      <c r="U148" s="15" t="str">
        <f t="shared" ca="1" si="41"/>
        <v/>
      </c>
      <c r="V148" s="14">
        <f t="shared" si="36"/>
        <v>143</v>
      </c>
      <c r="W148" s="14" t="str">
        <f t="shared" ca="1" si="42"/>
        <v/>
      </c>
      <c r="X148" s="14" t="str">
        <f>IF(Home!J148=0,"",Home!J148)</f>
        <v/>
      </c>
      <c r="Y148" s="16" t="str">
        <f t="shared" ca="1" si="46"/>
        <v/>
      </c>
      <c r="Z148" s="16" t="str">
        <f t="shared" ca="1" si="46"/>
        <v/>
      </c>
      <c r="AA148" s="16" t="str">
        <f t="shared" ca="1" si="46"/>
        <v/>
      </c>
      <c r="AB148" s="16" t="str">
        <f t="shared" ca="1" si="46"/>
        <v/>
      </c>
      <c r="AC148" s="16" t="str">
        <f t="shared" ca="1" si="37"/>
        <v/>
      </c>
      <c r="AD148" s="14" t="str">
        <f t="shared" ca="1" si="43"/>
        <v/>
      </c>
      <c r="AE148" s="17" t="str">
        <f t="shared" ca="1" si="44"/>
        <v/>
      </c>
      <c r="AF148" s="18" t="str">
        <f t="shared" ca="1" si="45"/>
        <v/>
      </c>
      <c r="AG148" s="12"/>
      <c r="AH148" s="19"/>
    </row>
    <row r="149" spans="1:34" s="10" customFormat="1" ht="15" customHeight="1" x14ac:dyDescent="0.2">
      <c r="A149" s="10">
        <f t="shared" si="33"/>
        <v>144</v>
      </c>
      <c r="B149" s="173" t="str">
        <f t="shared" ca="1" si="38"/>
        <v/>
      </c>
      <c r="C149" s="173"/>
      <c r="D149" s="173"/>
      <c r="E149" s="173"/>
      <c r="F149" s="173"/>
      <c r="G149" s="173"/>
      <c r="H149" s="177" t="str">
        <f t="shared" ca="1" si="39"/>
        <v/>
      </c>
      <c r="I149" s="177"/>
      <c r="J149" s="177"/>
      <c r="K149" s="177"/>
      <c r="L149" s="177"/>
      <c r="M149" s="177"/>
      <c r="N149" s="177"/>
      <c r="O149" s="177"/>
      <c r="P149" s="13">
        <f t="shared" si="34"/>
        <v>0</v>
      </c>
      <c r="Q149" s="8" t="str">
        <f t="shared" si="40"/>
        <v/>
      </c>
      <c r="R149" s="22">
        <v>144</v>
      </c>
      <c r="S149" s="14" t="str">
        <f ca="1">IF(LEFT(AG149,1)="G","",IF(LEFT(P149,1)="D","",IF(H149="","",COUNTIF($T$6:T149,T149))))</f>
        <v/>
      </c>
      <c r="T149" s="14" t="str">
        <f t="shared" ca="1" si="35"/>
        <v/>
      </c>
      <c r="U149" s="15" t="str">
        <f t="shared" ca="1" si="41"/>
        <v/>
      </c>
      <c r="V149" s="14">
        <f t="shared" si="36"/>
        <v>144</v>
      </c>
      <c r="W149" s="14" t="str">
        <f t="shared" ca="1" si="42"/>
        <v/>
      </c>
      <c r="X149" s="14" t="str">
        <f>IF(Home!J149=0,"",Home!J149)</f>
        <v/>
      </c>
      <c r="Y149" s="16" t="str">
        <f t="shared" ca="1" si="46"/>
        <v/>
      </c>
      <c r="Z149" s="16" t="str">
        <f t="shared" ca="1" si="46"/>
        <v/>
      </c>
      <c r="AA149" s="16" t="str">
        <f t="shared" ca="1" si="46"/>
        <v/>
      </c>
      <c r="AB149" s="16" t="str">
        <f t="shared" ca="1" si="46"/>
        <v/>
      </c>
      <c r="AC149" s="16" t="str">
        <f t="shared" ca="1" si="37"/>
        <v/>
      </c>
      <c r="AD149" s="14" t="str">
        <f t="shared" ca="1" si="43"/>
        <v/>
      </c>
      <c r="AE149" s="17" t="str">
        <f t="shared" ca="1" si="44"/>
        <v/>
      </c>
      <c r="AF149" s="18" t="str">
        <f t="shared" ca="1" si="45"/>
        <v/>
      </c>
      <c r="AG149" s="12"/>
      <c r="AH149" s="19"/>
    </row>
    <row r="150" spans="1:34" s="10" customFormat="1" ht="15" customHeight="1" x14ac:dyDescent="0.2">
      <c r="A150" s="10">
        <f t="shared" si="33"/>
        <v>145</v>
      </c>
      <c r="B150" s="173" t="str">
        <f t="shared" ca="1" si="38"/>
        <v/>
      </c>
      <c r="C150" s="173"/>
      <c r="D150" s="173"/>
      <c r="E150" s="173"/>
      <c r="F150" s="173"/>
      <c r="G150" s="173"/>
      <c r="H150" s="177" t="str">
        <f t="shared" ca="1" si="39"/>
        <v/>
      </c>
      <c r="I150" s="177"/>
      <c r="J150" s="177"/>
      <c r="K150" s="177"/>
      <c r="L150" s="177"/>
      <c r="M150" s="177"/>
      <c r="N150" s="177"/>
      <c r="O150" s="177"/>
      <c r="P150" s="13">
        <f t="shared" si="34"/>
        <v>0</v>
      </c>
      <c r="Q150" s="8" t="str">
        <f t="shared" si="40"/>
        <v/>
      </c>
      <c r="R150" s="22">
        <v>145</v>
      </c>
      <c r="S150" s="14" t="str">
        <f ca="1">IF(LEFT(AG150,1)="G","",IF(LEFT(P150,1)="D","",IF(H150="","",COUNTIF($T$6:T150,T150))))</f>
        <v/>
      </c>
      <c r="T150" s="14" t="str">
        <f t="shared" ca="1" si="35"/>
        <v/>
      </c>
      <c r="U150" s="15" t="str">
        <f t="shared" ca="1" si="41"/>
        <v/>
      </c>
      <c r="V150" s="14">
        <f t="shared" si="36"/>
        <v>145</v>
      </c>
      <c r="W150" s="14" t="str">
        <f t="shared" ca="1" si="42"/>
        <v/>
      </c>
      <c r="X150" s="14" t="str">
        <f>IF(Home!J150=0,"",Home!J150)</f>
        <v/>
      </c>
      <c r="Y150" s="16" t="str">
        <f t="shared" ca="1" si="46"/>
        <v/>
      </c>
      <c r="Z150" s="16" t="str">
        <f t="shared" ca="1" si="46"/>
        <v/>
      </c>
      <c r="AA150" s="16" t="str">
        <f t="shared" ca="1" si="46"/>
        <v/>
      </c>
      <c r="AB150" s="16" t="str">
        <f t="shared" ca="1" si="46"/>
        <v/>
      </c>
      <c r="AC150" s="16" t="str">
        <f t="shared" ca="1" si="37"/>
        <v/>
      </c>
      <c r="AD150" s="14" t="str">
        <f t="shared" ca="1" si="43"/>
        <v/>
      </c>
      <c r="AE150" s="17" t="str">
        <f t="shared" ca="1" si="44"/>
        <v/>
      </c>
      <c r="AF150" s="18" t="str">
        <f t="shared" ca="1" si="45"/>
        <v/>
      </c>
      <c r="AG150" s="12"/>
      <c r="AH150" s="19"/>
    </row>
    <row r="151" spans="1:34" s="10" customFormat="1" ht="15" customHeight="1" x14ac:dyDescent="0.2">
      <c r="A151" s="10">
        <f t="shared" si="33"/>
        <v>146</v>
      </c>
      <c r="B151" s="173" t="str">
        <f t="shared" ca="1" si="38"/>
        <v/>
      </c>
      <c r="C151" s="173"/>
      <c r="D151" s="173"/>
      <c r="E151" s="173"/>
      <c r="F151" s="173"/>
      <c r="G151" s="173"/>
      <c r="H151" s="177" t="str">
        <f t="shared" ca="1" si="39"/>
        <v/>
      </c>
      <c r="I151" s="177"/>
      <c r="J151" s="177"/>
      <c r="K151" s="177"/>
      <c r="L151" s="177"/>
      <c r="M151" s="177"/>
      <c r="N151" s="177"/>
      <c r="O151" s="177"/>
      <c r="P151" s="13">
        <f t="shared" si="34"/>
        <v>0</v>
      </c>
      <c r="Q151" s="8" t="str">
        <f t="shared" si="40"/>
        <v/>
      </c>
      <c r="R151" s="22">
        <v>146</v>
      </c>
      <c r="S151" s="14" t="str">
        <f ca="1">IF(LEFT(AG151,1)="G","",IF(LEFT(P151,1)="D","",IF(H151="","",COUNTIF($T$6:T151,T151))))</f>
        <v/>
      </c>
      <c r="T151" s="14" t="str">
        <f t="shared" ca="1" si="35"/>
        <v/>
      </c>
      <c r="U151" s="15" t="str">
        <f t="shared" ca="1" si="41"/>
        <v/>
      </c>
      <c r="V151" s="14">
        <f t="shared" si="36"/>
        <v>146</v>
      </c>
      <c r="W151" s="14" t="str">
        <f t="shared" ca="1" si="42"/>
        <v/>
      </c>
      <c r="X151" s="14" t="str">
        <f>IF(Home!J151=0,"",Home!J151)</f>
        <v/>
      </c>
      <c r="Y151" s="16" t="str">
        <f t="shared" ca="1" si="46"/>
        <v/>
      </c>
      <c r="Z151" s="16" t="str">
        <f t="shared" ca="1" si="46"/>
        <v/>
      </c>
      <c r="AA151" s="16" t="str">
        <f t="shared" ca="1" si="46"/>
        <v/>
      </c>
      <c r="AB151" s="16" t="str">
        <f t="shared" ca="1" si="46"/>
        <v/>
      </c>
      <c r="AC151" s="16" t="str">
        <f t="shared" ca="1" si="37"/>
        <v/>
      </c>
      <c r="AD151" s="14" t="str">
        <f t="shared" ca="1" si="43"/>
        <v/>
      </c>
      <c r="AE151" s="17" t="str">
        <f t="shared" ca="1" si="44"/>
        <v/>
      </c>
      <c r="AF151" s="18" t="str">
        <f t="shared" ca="1" si="45"/>
        <v/>
      </c>
      <c r="AG151" s="12"/>
      <c r="AH151" s="19"/>
    </row>
    <row r="152" spans="1:34" s="10" customFormat="1" ht="15" customHeight="1" x14ac:dyDescent="0.2">
      <c r="A152" s="10">
        <f t="shared" si="33"/>
        <v>147</v>
      </c>
      <c r="B152" s="173" t="str">
        <f t="shared" ca="1" si="38"/>
        <v/>
      </c>
      <c r="C152" s="173"/>
      <c r="D152" s="173"/>
      <c r="E152" s="173"/>
      <c r="F152" s="173"/>
      <c r="G152" s="173"/>
      <c r="H152" s="177" t="str">
        <f t="shared" ca="1" si="39"/>
        <v/>
      </c>
      <c r="I152" s="177"/>
      <c r="J152" s="177"/>
      <c r="K152" s="177"/>
      <c r="L152" s="177"/>
      <c r="M152" s="177"/>
      <c r="N152" s="177"/>
      <c r="O152" s="177"/>
      <c r="P152" s="13">
        <f t="shared" si="34"/>
        <v>0</v>
      </c>
      <c r="Q152" s="8" t="str">
        <f t="shared" si="40"/>
        <v/>
      </c>
      <c r="R152" s="22">
        <v>147</v>
      </c>
      <c r="S152" s="14" t="str">
        <f ca="1">IF(LEFT(AG152,1)="G","",IF(LEFT(P152,1)="D","",IF(H152="","",COUNTIF($T$6:T152,T152))))</f>
        <v/>
      </c>
      <c r="T152" s="14" t="str">
        <f t="shared" ca="1" si="35"/>
        <v/>
      </c>
      <c r="U152" s="15" t="str">
        <f t="shared" ca="1" si="41"/>
        <v/>
      </c>
      <c r="V152" s="14">
        <f t="shared" si="36"/>
        <v>147</v>
      </c>
      <c r="W152" s="14" t="str">
        <f t="shared" ca="1" si="42"/>
        <v/>
      </c>
      <c r="X152" s="14" t="str">
        <f>IF(Home!J152=0,"",Home!J152)</f>
        <v/>
      </c>
      <c r="Y152" s="16" t="str">
        <f t="shared" ca="1" si="46"/>
        <v/>
      </c>
      <c r="Z152" s="16" t="str">
        <f t="shared" ca="1" si="46"/>
        <v/>
      </c>
      <c r="AA152" s="16" t="str">
        <f t="shared" ca="1" si="46"/>
        <v/>
      </c>
      <c r="AB152" s="16" t="str">
        <f t="shared" ca="1" si="46"/>
        <v/>
      </c>
      <c r="AC152" s="16" t="str">
        <f t="shared" ca="1" si="37"/>
        <v/>
      </c>
      <c r="AD152" s="14" t="str">
        <f t="shared" ca="1" si="43"/>
        <v/>
      </c>
      <c r="AE152" s="17" t="str">
        <f t="shared" ca="1" si="44"/>
        <v/>
      </c>
      <c r="AF152" s="18" t="str">
        <f t="shared" ca="1" si="45"/>
        <v/>
      </c>
      <c r="AG152" s="12"/>
      <c r="AH152" s="19"/>
    </row>
    <row r="153" spans="1:34" s="10" customFormat="1" ht="15" customHeight="1" x14ac:dyDescent="0.2">
      <c r="A153" s="10">
        <f t="shared" si="33"/>
        <v>148</v>
      </c>
      <c r="B153" s="173" t="str">
        <f t="shared" ca="1" si="38"/>
        <v/>
      </c>
      <c r="C153" s="173"/>
      <c r="D153" s="173"/>
      <c r="E153" s="173"/>
      <c r="F153" s="173"/>
      <c r="G153" s="173"/>
      <c r="H153" s="177" t="str">
        <f t="shared" ca="1" si="39"/>
        <v/>
      </c>
      <c r="I153" s="177"/>
      <c r="J153" s="177"/>
      <c r="K153" s="177"/>
      <c r="L153" s="177"/>
      <c r="M153" s="177"/>
      <c r="N153" s="177"/>
      <c r="O153" s="177"/>
      <c r="P153" s="13">
        <f t="shared" si="34"/>
        <v>0</v>
      </c>
      <c r="Q153" s="8" t="str">
        <f t="shared" si="40"/>
        <v/>
      </c>
      <c r="R153" s="22">
        <v>148</v>
      </c>
      <c r="S153" s="14" t="str">
        <f ca="1">IF(LEFT(AG153,1)="G","",IF(LEFT(P153,1)="D","",IF(H153="","",COUNTIF($T$6:T153,T153))))</f>
        <v/>
      </c>
      <c r="T153" s="14" t="str">
        <f t="shared" ca="1" si="35"/>
        <v/>
      </c>
      <c r="U153" s="15" t="str">
        <f t="shared" ca="1" si="41"/>
        <v/>
      </c>
      <c r="V153" s="14">
        <f t="shared" si="36"/>
        <v>148</v>
      </c>
      <c r="W153" s="14" t="str">
        <f t="shared" ca="1" si="42"/>
        <v/>
      </c>
      <c r="X153" s="14" t="str">
        <f>IF(Home!J153=0,"",Home!J153)</f>
        <v/>
      </c>
      <c r="Y153" s="16" t="str">
        <f t="shared" ca="1" si="46"/>
        <v/>
      </c>
      <c r="Z153" s="16" t="str">
        <f t="shared" ca="1" si="46"/>
        <v/>
      </c>
      <c r="AA153" s="16" t="str">
        <f t="shared" ca="1" si="46"/>
        <v/>
      </c>
      <c r="AB153" s="16" t="str">
        <f t="shared" ca="1" si="46"/>
        <v/>
      </c>
      <c r="AC153" s="16" t="str">
        <f t="shared" ca="1" si="37"/>
        <v/>
      </c>
      <c r="AD153" s="14" t="str">
        <f t="shared" ca="1" si="43"/>
        <v/>
      </c>
      <c r="AE153" s="17" t="str">
        <f t="shared" ca="1" si="44"/>
        <v/>
      </c>
      <c r="AF153" s="18" t="str">
        <f t="shared" ca="1" si="45"/>
        <v/>
      </c>
      <c r="AG153" s="12"/>
      <c r="AH153" s="19"/>
    </row>
    <row r="154" spans="1:34" s="10" customFormat="1" ht="15" customHeight="1" x14ac:dyDescent="0.2">
      <c r="A154" s="10">
        <f t="shared" si="33"/>
        <v>149</v>
      </c>
      <c r="B154" s="173" t="str">
        <f t="shared" ca="1" si="38"/>
        <v/>
      </c>
      <c r="C154" s="173"/>
      <c r="D154" s="173"/>
      <c r="E154" s="173"/>
      <c r="F154" s="173"/>
      <c r="G154" s="173"/>
      <c r="H154" s="177" t="str">
        <f t="shared" ca="1" si="39"/>
        <v/>
      </c>
      <c r="I154" s="177"/>
      <c r="J154" s="177"/>
      <c r="K154" s="177"/>
      <c r="L154" s="177"/>
      <c r="M154" s="177"/>
      <c r="N154" s="177"/>
      <c r="O154" s="177"/>
      <c r="P154" s="13">
        <f t="shared" si="34"/>
        <v>0</v>
      </c>
      <c r="Q154" s="8" t="str">
        <f t="shared" si="40"/>
        <v/>
      </c>
      <c r="R154" s="22">
        <v>149</v>
      </c>
      <c r="S154" s="14" t="str">
        <f ca="1">IF(LEFT(AG154,1)="G","",IF(LEFT(P154,1)="D","",IF(H154="","",COUNTIF($T$6:T154,T154))))</f>
        <v/>
      </c>
      <c r="T154" s="14" t="str">
        <f t="shared" ca="1" si="35"/>
        <v/>
      </c>
      <c r="U154" s="15" t="str">
        <f t="shared" ca="1" si="41"/>
        <v/>
      </c>
      <c r="V154" s="14">
        <f t="shared" si="36"/>
        <v>149</v>
      </c>
      <c r="W154" s="14" t="str">
        <f t="shared" ca="1" si="42"/>
        <v/>
      </c>
      <c r="X154" s="14" t="str">
        <f>IF(Home!J154=0,"",Home!J154)</f>
        <v/>
      </c>
      <c r="Y154" s="16" t="str">
        <f t="shared" ca="1" si="46"/>
        <v/>
      </c>
      <c r="Z154" s="16" t="str">
        <f t="shared" ca="1" si="46"/>
        <v/>
      </c>
      <c r="AA154" s="16" t="str">
        <f t="shared" ca="1" si="46"/>
        <v/>
      </c>
      <c r="AB154" s="16" t="str">
        <f t="shared" ca="1" si="46"/>
        <v/>
      </c>
      <c r="AC154" s="16" t="str">
        <f t="shared" ca="1" si="37"/>
        <v/>
      </c>
      <c r="AD154" s="14" t="str">
        <f t="shared" ca="1" si="43"/>
        <v/>
      </c>
      <c r="AE154" s="17" t="str">
        <f t="shared" ca="1" si="44"/>
        <v/>
      </c>
      <c r="AF154" s="18" t="str">
        <f t="shared" ca="1" si="45"/>
        <v/>
      </c>
      <c r="AG154" s="12"/>
      <c r="AH154" s="19"/>
    </row>
    <row r="155" spans="1:34" s="10" customFormat="1" ht="15" customHeight="1" x14ac:dyDescent="0.2">
      <c r="A155" s="10">
        <f t="shared" si="33"/>
        <v>150</v>
      </c>
      <c r="B155" s="173" t="str">
        <f t="shared" ca="1" si="38"/>
        <v/>
      </c>
      <c r="C155" s="173"/>
      <c r="D155" s="173"/>
      <c r="E155" s="173"/>
      <c r="F155" s="173"/>
      <c r="G155" s="173"/>
      <c r="H155" s="177" t="str">
        <f t="shared" ca="1" si="39"/>
        <v/>
      </c>
      <c r="I155" s="177"/>
      <c r="J155" s="177"/>
      <c r="K155" s="177"/>
      <c r="L155" s="177"/>
      <c r="M155" s="177"/>
      <c r="N155" s="177"/>
      <c r="O155" s="177"/>
      <c r="P155" s="13">
        <f t="shared" si="34"/>
        <v>0</v>
      </c>
      <c r="Q155" s="8" t="str">
        <f t="shared" si="40"/>
        <v/>
      </c>
      <c r="R155" s="22">
        <v>150</v>
      </c>
      <c r="S155" s="14" t="str">
        <f ca="1">IF(LEFT(AG155,1)="G","",IF(LEFT(P155,1)="D","",IF(H155="","",COUNTIF($T$6:T155,T155))))</f>
        <v/>
      </c>
      <c r="T155" s="14" t="str">
        <f t="shared" ca="1" si="35"/>
        <v/>
      </c>
      <c r="U155" s="15" t="str">
        <f t="shared" ca="1" si="41"/>
        <v/>
      </c>
      <c r="V155" s="14">
        <f t="shared" si="36"/>
        <v>150</v>
      </c>
      <c r="W155" s="14" t="str">
        <f t="shared" ca="1" si="42"/>
        <v/>
      </c>
      <c r="X155" s="14" t="str">
        <f>IF(Home!J155=0,"",Home!J155)</f>
        <v/>
      </c>
      <c r="Y155" s="16" t="str">
        <f t="shared" ca="1" si="46"/>
        <v/>
      </c>
      <c r="Z155" s="16" t="str">
        <f t="shared" ca="1" si="46"/>
        <v/>
      </c>
      <c r="AA155" s="16" t="str">
        <f t="shared" ca="1" si="46"/>
        <v/>
      </c>
      <c r="AB155" s="16" t="str">
        <f t="shared" ca="1" si="46"/>
        <v/>
      </c>
      <c r="AC155" s="16" t="str">
        <f t="shared" ca="1" si="37"/>
        <v/>
      </c>
      <c r="AD155" s="14" t="str">
        <f t="shared" ca="1" si="43"/>
        <v/>
      </c>
      <c r="AE155" s="17" t="str">
        <f t="shared" ca="1" si="44"/>
        <v/>
      </c>
      <c r="AF155" s="18" t="str">
        <f t="shared" ca="1" si="45"/>
        <v/>
      </c>
      <c r="AG155" s="12"/>
      <c r="AH155" s="19"/>
    </row>
    <row r="156" spans="1:34" s="10" customFormat="1" ht="15" customHeight="1" x14ac:dyDescent="0.2">
      <c r="A156" s="10">
        <f t="shared" si="33"/>
        <v>151</v>
      </c>
      <c r="B156" s="173" t="str">
        <f t="shared" ca="1" si="38"/>
        <v/>
      </c>
      <c r="C156" s="173"/>
      <c r="D156" s="173"/>
      <c r="E156" s="173"/>
      <c r="F156" s="173"/>
      <c r="G156" s="173"/>
      <c r="H156" s="177" t="str">
        <f t="shared" ca="1" si="39"/>
        <v/>
      </c>
      <c r="I156" s="177"/>
      <c r="J156" s="177"/>
      <c r="K156" s="177"/>
      <c r="L156" s="177"/>
      <c r="M156" s="177"/>
      <c r="N156" s="177"/>
      <c r="O156" s="177"/>
      <c r="P156" s="13">
        <f t="shared" si="34"/>
        <v>0</v>
      </c>
      <c r="Q156" s="8" t="str">
        <f t="shared" si="40"/>
        <v/>
      </c>
      <c r="R156" s="22">
        <v>151</v>
      </c>
      <c r="S156" s="14" t="str">
        <f ca="1">IF(LEFT(AG156,1)="G","",IF(LEFT(P156,1)="D","",IF(H156="","",COUNTIF($T$6:T156,T156))))</f>
        <v/>
      </c>
      <c r="T156" s="14" t="str">
        <f t="shared" ca="1" si="35"/>
        <v/>
      </c>
      <c r="U156" s="15" t="str">
        <f t="shared" ca="1" si="41"/>
        <v/>
      </c>
      <c r="V156" s="14">
        <f t="shared" si="36"/>
        <v>151</v>
      </c>
      <c r="W156" s="14" t="str">
        <f t="shared" ca="1" si="42"/>
        <v/>
      </c>
      <c r="X156" s="14" t="str">
        <f>IF(Home!J156=0,"",Home!J156)</f>
        <v/>
      </c>
      <c r="Y156" s="16" t="str">
        <f t="shared" ca="1" si="46"/>
        <v/>
      </c>
      <c r="Z156" s="16" t="str">
        <f t="shared" ca="1" si="46"/>
        <v/>
      </c>
      <c r="AA156" s="16" t="str">
        <f t="shared" ca="1" si="46"/>
        <v/>
      </c>
      <c r="AB156" s="16" t="str">
        <f t="shared" ca="1" si="46"/>
        <v/>
      </c>
      <c r="AC156" s="16" t="str">
        <f t="shared" ca="1" si="37"/>
        <v/>
      </c>
      <c r="AD156" s="14" t="str">
        <f t="shared" ca="1" si="43"/>
        <v/>
      </c>
      <c r="AE156" s="17" t="str">
        <f t="shared" ca="1" si="44"/>
        <v/>
      </c>
      <c r="AF156" s="18" t="str">
        <f t="shared" ca="1" si="45"/>
        <v/>
      </c>
      <c r="AG156" s="12"/>
      <c r="AH156" s="19"/>
    </row>
    <row r="157" spans="1:34" s="10" customFormat="1" ht="15" customHeight="1" x14ac:dyDescent="0.2">
      <c r="A157" s="10">
        <f t="shared" si="33"/>
        <v>152</v>
      </c>
      <c r="B157" s="173" t="str">
        <f t="shared" ca="1" si="38"/>
        <v/>
      </c>
      <c r="C157" s="173"/>
      <c r="D157" s="173"/>
      <c r="E157" s="173"/>
      <c r="F157" s="173"/>
      <c r="G157" s="173"/>
      <c r="H157" s="177" t="str">
        <f t="shared" ca="1" si="39"/>
        <v/>
      </c>
      <c r="I157" s="177"/>
      <c r="J157" s="177"/>
      <c r="K157" s="177"/>
      <c r="L157" s="177"/>
      <c r="M157" s="177"/>
      <c r="N157" s="177"/>
      <c r="O157" s="177"/>
      <c r="P157" s="13">
        <f t="shared" si="34"/>
        <v>0</v>
      </c>
      <c r="Q157" s="8" t="str">
        <f t="shared" si="40"/>
        <v/>
      </c>
      <c r="R157" s="22">
        <v>152</v>
      </c>
      <c r="S157" s="14" t="str">
        <f ca="1">IF(LEFT(AG157,1)="G","",IF(LEFT(P157,1)="D","",IF(H157="","",COUNTIF($T$6:T157,T157))))</f>
        <v/>
      </c>
      <c r="T157" s="14" t="str">
        <f t="shared" ca="1" si="35"/>
        <v/>
      </c>
      <c r="U157" s="15" t="str">
        <f t="shared" ca="1" si="41"/>
        <v/>
      </c>
      <c r="V157" s="14">
        <f t="shared" si="36"/>
        <v>152</v>
      </c>
      <c r="W157" s="14" t="str">
        <f t="shared" ca="1" si="42"/>
        <v/>
      </c>
      <c r="X157" s="14" t="str">
        <f>IF(Home!J157=0,"",Home!J157)</f>
        <v/>
      </c>
      <c r="Y157" s="16" t="str">
        <f t="shared" ca="1" si="46"/>
        <v/>
      </c>
      <c r="Z157" s="16" t="str">
        <f t="shared" ca="1" si="46"/>
        <v/>
      </c>
      <c r="AA157" s="16" t="str">
        <f t="shared" ca="1" si="46"/>
        <v/>
      </c>
      <c r="AB157" s="16" t="str">
        <f t="shared" ca="1" si="46"/>
        <v/>
      </c>
      <c r="AC157" s="16" t="str">
        <f t="shared" ca="1" si="37"/>
        <v/>
      </c>
      <c r="AD157" s="14" t="str">
        <f t="shared" ca="1" si="43"/>
        <v/>
      </c>
      <c r="AE157" s="17" t="str">
        <f t="shared" ca="1" si="44"/>
        <v/>
      </c>
      <c r="AF157" s="18" t="str">
        <f t="shared" ca="1" si="45"/>
        <v/>
      </c>
      <c r="AG157" s="12"/>
      <c r="AH157" s="19"/>
    </row>
    <row r="158" spans="1:34" s="10" customFormat="1" ht="15" customHeight="1" x14ac:dyDescent="0.2">
      <c r="A158" s="10">
        <f t="shared" si="33"/>
        <v>153</v>
      </c>
      <c r="B158" s="173" t="str">
        <f t="shared" ca="1" si="38"/>
        <v/>
      </c>
      <c r="C158" s="173"/>
      <c r="D158" s="173"/>
      <c r="E158" s="173"/>
      <c r="F158" s="173"/>
      <c r="G158" s="173"/>
      <c r="H158" s="177" t="str">
        <f t="shared" ca="1" si="39"/>
        <v/>
      </c>
      <c r="I158" s="177"/>
      <c r="J158" s="177"/>
      <c r="K158" s="177"/>
      <c r="L158" s="177"/>
      <c r="M158" s="177"/>
      <c r="N158" s="177"/>
      <c r="O158" s="177"/>
      <c r="P158" s="13">
        <f t="shared" si="34"/>
        <v>0</v>
      </c>
      <c r="Q158" s="8" t="str">
        <f t="shared" si="40"/>
        <v/>
      </c>
      <c r="R158" s="22">
        <v>153</v>
      </c>
      <c r="S158" s="14" t="str">
        <f ca="1">IF(LEFT(AG158,1)="G","",IF(LEFT(P158,1)="D","",IF(H158="","",COUNTIF($T$6:T158,T158))))</f>
        <v/>
      </c>
      <c r="T158" s="14" t="str">
        <f t="shared" ca="1" si="35"/>
        <v/>
      </c>
      <c r="U158" s="15" t="str">
        <f t="shared" ca="1" si="41"/>
        <v/>
      </c>
      <c r="V158" s="14">
        <f t="shared" si="36"/>
        <v>153</v>
      </c>
      <c r="W158" s="14" t="str">
        <f t="shared" ca="1" si="42"/>
        <v/>
      </c>
      <c r="X158" s="14" t="str">
        <f>IF(Home!J158=0,"",Home!J158)</f>
        <v/>
      </c>
      <c r="Y158" s="16" t="str">
        <f t="shared" ca="1" si="46"/>
        <v/>
      </c>
      <c r="Z158" s="16" t="str">
        <f t="shared" ca="1" si="46"/>
        <v/>
      </c>
      <c r="AA158" s="16" t="str">
        <f t="shared" ca="1" si="46"/>
        <v/>
      </c>
      <c r="AB158" s="16" t="str">
        <f t="shared" ca="1" si="46"/>
        <v/>
      </c>
      <c r="AC158" s="16" t="str">
        <f t="shared" ca="1" si="37"/>
        <v/>
      </c>
      <c r="AD158" s="14" t="str">
        <f t="shared" ca="1" si="43"/>
        <v/>
      </c>
      <c r="AE158" s="17" t="str">
        <f t="shared" ca="1" si="44"/>
        <v/>
      </c>
      <c r="AF158" s="18" t="str">
        <f t="shared" ca="1" si="45"/>
        <v/>
      </c>
      <c r="AG158" s="12"/>
      <c r="AH158" s="19"/>
    </row>
    <row r="159" spans="1:34" s="10" customFormat="1" ht="15" customHeight="1" x14ac:dyDescent="0.2">
      <c r="A159" s="10">
        <f t="shared" si="33"/>
        <v>154</v>
      </c>
      <c r="B159" s="173" t="str">
        <f t="shared" ca="1" si="38"/>
        <v/>
      </c>
      <c r="C159" s="173"/>
      <c r="D159" s="173"/>
      <c r="E159" s="173"/>
      <c r="F159" s="173"/>
      <c r="G159" s="173"/>
      <c r="H159" s="177" t="str">
        <f t="shared" ca="1" si="39"/>
        <v/>
      </c>
      <c r="I159" s="177"/>
      <c r="J159" s="177"/>
      <c r="K159" s="177"/>
      <c r="L159" s="177"/>
      <c r="M159" s="177"/>
      <c r="N159" s="177"/>
      <c r="O159" s="177"/>
      <c r="P159" s="13">
        <f t="shared" si="34"/>
        <v>0</v>
      </c>
      <c r="Q159" s="8" t="str">
        <f t="shared" si="40"/>
        <v/>
      </c>
      <c r="R159" s="22">
        <v>154</v>
      </c>
      <c r="S159" s="14" t="str">
        <f ca="1">IF(LEFT(AG159,1)="G","",IF(LEFT(P159,1)="D","",IF(H159="","",COUNTIF($T$6:T159,T159))))</f>
        <v/>
      </c>
      <c r="T159" s="14" t="str">
        <f t="shared" ca="1" si="35"/>
        <v/>
      </c>
      <c r="U159" s="15" t="str">
        <f t="shared" ca="1" si="41"/>
        <v/>
      </c>
      <c r="V159" s="14">
        <f t="shared" si="36"/>
        <v>154</v>
      </c>
      <c r="W159" s="14" t="str">
        <f t="shared" ca="1" si="42"/>
        <v/>
      </c>
      <c r="X159" s="14" t="str">
        <f>IF(Home!J159=0,"",Home!J159)</f>
        <v/>
      </c>
      <c r="Y159" s="16" t="str">
        <f t="shared" ca="1" si="46"/>
        <v/>
      </c>
      <c r="Z159" s="16" t="str">
        <f t="shared" ca="1" si="46"/>
        <v/>
      </c>
      <c r="AA159" s="16" t="str">
        <f t="shared" ca="1" si="46"/>
        <v/>
      </c>
      <c r="AB159" s="16" t="str">
        <f t="shared" ca="1" si="46"/>
        <v/>
      </c>
      <c r="AC159" s="16" t="str">
        <f t="shared" ca="1" si="37"/>
        <v/>
      </c>
      <c r="AD159" s="14" t="str">
        <f t="shared" ca="1" si="43"/>
        <v/>
      </c>
      <c r="AE159" s="17" t="str">
        <f t="shared" ca="1" si="44"/>
        <v/>
      </c>
      <c r="AF159" s="18" t="str">
        <f t="shared" ca="1" si="45"/>
        <v/>
      </c>
      <c r="AG159" s="12"/>
      <c r="AH159" s="19"/>
    </row>
    <row r="160" spans="1:34" s="10" customFormat="1" ht="15" customHeight="1" x14ac:dyDescent="0.2">
      <c r="A160" s="10">
        <f t="shared" si="33"/>
        <v>155</v>
      </c>
      <c r="B160" s="173" t="str">
        <f t="shared" ca="1" si="38"/>
        <v/>
      </c>
      <c r="C160" s="173"/>
      <c r="D160" s="173"/>
      <c r="E160" s="173"/>
      <c r="F160" s="173"/>
      <c r="G160" s="173"/>
      <c r="H160" s="177" t="str">
        <f t="shared" ca="1" si="39"/>
        <v/>
      </c>
      <c r="I160" s="177"/>
      <c r="J160" s="177"/>
      <c r="K160" s="177"/>
      <c r="L160" s="177"/>
      <c r="M160" s="177"/>
      <c r="N160" s="177"/>
      <c r="O160" s="177"/>
      <c r="P160" s="13">
        <f t="shared" si="34"/>
        <v>0</v>
      </c>
      <c r="Q160" s="8" t="str">
        <f t="shared" si="40"/>
        <v/>
      </c>
      <c r="R160" s="22">
        <v>155</v>
      </c>
      <c r="S160" s="14" t="str">
        <f ca="1">IF(LEFT(AG160,1)="G","",IF(LEFT(P160,1)="D","",IF(H160="","",COUNTIF($T$6:T160,T160))))</f>
        <v/>
      </c>
      <c r="T160" s="14" t="str">
        <f t="shared" ca="1" si="35"/>
        <v/>
      </c>
      <c r="U160" s="15" t="str">
        <f t="shared" ca="1" si="41"/>
        <v/>
      </c>
      <c r="V160" s="14">
        <f t="shared" si="36"/>
        <v>155</v>
      </c>
      <c r="W160" s="14" t="str">
        <f t="shared" ca="1" si="42"/>
        <v/>
      </c>
      <c r="X160" s="14" t="str">
        <f>IF(Home!J160=0,"",Home!J160)</f>
        <v/>
      </c>
      <c r="Y160" s="16" t="str">
        <f t="shared" ca="1" si="46"/>
        <v/>
      </c>
      <c r="Z160" s="16" t="str">
        <f t="shared" ca="1" si="46"/>
        <v/>
      </c>
      <c r="AA160" s="16" t="str">
        <f t="shared" ca="1" si="46"/>
        <v/>
      </c>
      <c r="AB160" s="16" t="str">
        <f t="shared" ca="1" si="46"/>
        <v/>
      </c>
      <c r="AC160" s="16" t="str">
        <f t="shared" ca="1" si="37"/>
        <v/>
      </c>
      <c r="AD160" s="14" t="str">
        <f t="shared" ca="1" si="43"/>
        <v/>
      </c>
      <c r="AE160" s="17" t="str">
        <f t="shared" ca="1" si="44"/>
        <v/>
      </c>
      <c r="AF160" s="18" t="str">
        <f t="shared" ca="1" si="45"/>
        <v/>
      </c>
      <c r="AG160" s="12"/>
      <c r="AH160" s="19"/>
    </row>
    <row r="161" spans="1:34" s="10" customFormat="1" ht="15" customHeight="1" x14ac:dyDescent="0.2">
      <c r="A161" s="10">
        <f t="shared" si="33"/>
        <v>156</v>
      </c>
      <c r="B161" s="173" t="str">
        <f t="shared" ca="1" si="38"/>
        <v/>
      </c>
      <c r="C161" s="173"/>
      <c r="D161" s="173"/>
      <c r="E161" s="173"/>
      <c r="F161" s="173"/>
      <c r="G161" s="173"/>
      <c r="H161" s="177" t="str">
        <f t="shared" ca="1" si="39"/>
        <v/>
      </c>
      <c r="I161" s="177"/>
      <c r="J161" s="177"/>
      <c r="K161" s="177"/>
      <c r="L161" s="177"/>
      <c r="M161" s="177"/>
      <c r="N161" s="177"/>
      <c r="O161" s="177"/>
      <c r="P161" s="13">
        <f t="shared" si="34"/>
        <v>0</v>
      </c>
      <c r="Q161" s="8" t="str">
        <f t="shared" si="40"/>
        <v/>
      </c>
      <c r="R161" s="22">
        <v>156</v>
      </c>
      <c r="S161" s="14" t="str">
        <f ca="1">IF(LEFT(AG161,1)="G","",IF(LEFT(P161,1)="D","",IF(H161="","",COUNTIF($T$6:T161,T161))))</f>
        <v/>
      </c>
      <c r="T161" s="14" t="str">
        <f t="shared" ca="1" si="35"/>
        <v/>
      </c>
      <c r="U161" s="15" t="str">
        <f t="shared" ca="1" si="41"/>
        <v/>
      </c>
      <c r="V161" s="14">
        <f t="shared" si="36"/>
        <v>156</v>
      </c>
      <c r="W161" s="14" t="str">
        <f t="shared" ca="1" si="42"/>
        <v/>
      </c>
      <c r="X161" s="14" t="str">
        <f>IF(Home!J161=0,"",Home!J161)</f>
        <v/>
      </c>
      <c r="Y161" s="16" t="str">
        <f t="shared" ca="1" si="46"/>
        <v/>
      </c>
      <c r="Z161" s="16" t="str">
        <f t="shared" ca="1" si="46"/>
        <v/>
      </c>
      <c r="AA161" s="16" t="str">
        <f t="shared" ca="1" si="46"/>
        <v/>
      </c>
      <c r="AB161" s="16" t="str">
        <f t="shared" ca="1" si="46"/>
        <v/>
      </c>
      <c r="AC161" s="16" t="str">
        <f t="shared" ca="1" si="37"/>
        <v/>
      </c>
      <c r="AD161" s="14" t="str">
        <f t="shared" ca="1" si="43"/>
        <v/>
      </c>
      <c r="AE161" s="17" t="str">
        <f t="shared" ca="1" si="44"/>
        <v/>
      </c>
      <c r="AF161" s="18" t="str">
        <f t="shared" ca="1" si="45"/>
        <v/>
      </c>
      <c r="AG161" s="12"/>
      <c r="AH161" s="19"/>
    </row>
    <row r="162" spans="1:34" s="10" customFormat="1" ht="15" customHeight="1" x14ac:dyDescent="0.2">
      <c r="A162" s="10">
        <f t="shared" si="33"/>
        <v>157</v>
      </c>
      <c r="B162" s="173" t="str">
        <f t="shared" ca="1" si="38"/>
        <v/>
      </c>
      <c r="C162" s="173"/>
      <c r="D162" s="173"/>
      <c r="E162" s="173"/>
      <c r="F162" s="173"/>
      <c r="G162" s="173"/>
      <c r="H162" s="177" t="str">
        <f t="shared" ca="1" si="39"/>
        <v/>
      </c>
      <c r="I162" s="177"/>
      <c r="J162" s="177"/>
      <c r="K162" s="177"/>
      <c r="L162" s="177"/>
      <c r="M162" s="177"/>
      <c r="N162" s="177"/>
      <c r="O162" s="177"/>
      <c r="P162" s="13">
        <f t="shared" si="34"/>
        <v>0</v>
      </c>
      <c r="Q162" s="8" t="str">
        <f t="shared" si="40"/>
        <v/>
      </c>
      <c r="R162" s="22">
        <v>157</v>
      </c>
      <c r="S162" s="14" t="str">
        <f ca="1">IF(LEFT(AG162,1)="G","",IF(LEFT(P162,1)="D","",IF(H162="","",COUNTIF($T$6:T162,T162))))</f>
        <v/>
      </c>
      <c r="T162" s="14" t="str">
        <f t="shared" ca="1" si="35"/>
        <v/>
      </c>
      <c r="U162" s="15" t="str">
        <f t="shared" ca="1" si="41"/>
        <v/>
      </c>
      <c r="V162" s="14">
        <f t="shared" si="36"/>
        <v>157</v>
      </c>
      <c r="W162" s="14" t="str">
        <f t="shared" ca="1" si="42"/>
        <v/>
      </c>
      <c r="X162" s="14" t="str">
        <f>IF(Home!J162=0,"",Home!J162)</f>
        <v/>
      </c>
      <c r="Y162" s="16" t="str">
        <f t="shared" ca="1" si="46"/>
        <v/>
      </c>
      <c r="Z162" s="16" t="str">
        <f t="shared" ca="1" si="46"/>
        <v/>
      </c>
      <c r="AA162" s="16" t="str">
        <f t="shared" ca="1" si="46"/>
        <v/>
      </c>
      <c r="AB162" s="16" t="str">
        <f t="shared" ca="1" si="46"/>
        <v/>
      </c>
      <c r="AC162" s="16" t="str">
        <f t="shared" ca="1" si="37"/>
        <v/>
      </c>
      <c r="AD162" s="14" t="str">
        <f t="shared" ca="1" si="43"/>
        <v/>
      </c>
      <c r="AE162" s="17" t="str">
        <f t="shared" ca="1" si="44"/>
        <v/>
      </c>
      <c r="AF162" s="18" t="str">
        <f t="shared" ca="1" si="45"/>
        <v/>
      </c>
      <c r="AG162" s="12"/>
      <c r="AH162" s="19"/>
    </row>
    <row r="163" spans="1:34" s="10" customFormat="1" ht="15" customHeight="1" x14ac:dyDescent="0.2">
      <c r="A163" s="10">
        <f t="shared" si="33"/>
        <v>158</v>
      </c>
      <c r="B163" s="173" t="str">
        <f t="shared" ca="1" si="38"/>
        <v/>
      </c>
      <c r="C163" s="173"/>
      <c r="D163" s="173"/>
      <c r="E163" s="173"/>
      <c r="F163" s="173"/>
      <c r="G163" s="173"/>
      <c r="H163" s="177" t="str">
        <f t="shared" ca="1" si="39"/>
        <v/>
      </c>
      <c r="I163" s="177"/>
      <c r="J163" s="177"/>
      <c r="K163" s="177"/>
      <c r="L163" s="177"/>
      <c r="M163" s="177"/>
      <c r="N163" s="177"/>
      <c r="O163" s="177"/>
      <c r="P163" s="13">
        <f t="shared" si="34"/>
        <v>0</v>
      </c>
      <c r="Q163" s="8" t="str">
        <f t="shared" si="40"/>
        <v/>
      </c>
      <c r="R163" s="22">
        <v>158</v>
      </c>
      <c r="S163" s="14" t="str">
        <f ca="1">IF(LEFT(AG163,1)="G","",IF(LEFT(P163,1)="D","",IF(H163="","",COUNTIF($T$6:T163,T163))))</f>
        <v/>
      </c>
      <c r="T163" s="14" t="str">
        <f t="shared" ca="1" si="35"/>
        <v/>
      </c>
      <c r="U163" s="15" t="str">
        <f t="shared" ca="1" si="41"/>
        <v/>
      </c>
      <c r="V163" s="14">
        <f t="shared" si="36"/>
        <v>158</v>
      </c>
      <c r="W163" s="14" t="str">
        <f t="shared" ca="1" si="42"/>
        <v/>
      </c>
      <c r="X163" s="14" t="str">
        <f>IF(Home!J163=0,"",Home!J163)</f>
        <v/>
      </c>
      <c r="Y163" s="16" t="str">
        <f t="shared" ca="1" si="46"/>
        <v/>
      </c>
      <c r="Z163" s="16" t="str">
        <f t="shared" ca="1" si="46"/>
        <v/>
      </c>
      <c r="AA163" s="16" t="str">
        <f t="shared" ca="1" si="46"/>
        <v/>
      </c>
      <c r="AB163" s="16" t="str">
        <f t="shared" ca="1" si="46"/>
        <v/>
      </c>
      <c r="AC163" s="16" t="str">
        <f t="shared" ca="1" si="37"/>
        <v/>
      </c>
      <c r="AD163" s="14" t="str">
        <f t="shared" ca="1" si="43"/>
        <v/>
      </c>
      <c r="AE163" s="17" t="str">
        <f t="shared" ca="1" si="44"/>
        <v/>
      </c>
      <c r="AF163" s="18" t="str">
        <f t="shared" ca="1" si="45"/>
        <v/>
      </c>
      <c r="AG163" s="12"/>
      <c r="AH163" s="19"/>
    </row>
    <row r="164" spans="1:34" s="10" customFormat="1" ht="15" customHeight="1" x14ac:dyDescent="0.2">
      <c r="A164" s="10">
        <f t="shared" si="33"/>
        <v>159</v>
      </c>
      <c r="B164" s="173" t="str">
        <f t="shared" ca="1" si="38"/>
        <v/>
      </c>
      <c r="C164" s="173"/>
      <c r="D164" s="173"/>
      <c r="E164" s="173"/>
      <c r="F164" s="173"/>
      <c r="G164" s="173"/>
      <c r="H164" s="177" t="str">
        <f t="shared" ca="1" si="39"/>
        <v/>
      </c>
      <c r="I164" s="177"/>
      <c r="J164" s="177"/>
      <c r="K164" s="177"/>
      <c r="L164" s="177"/>
      <c r="M164" s="177"/>
      <c r="N164" s="177"/>
      <c r="O164" s="177"/>
      <c r="P164" s="13">
        <f t="shared" si="34"/>
        <v>0</v>
      </c>
      <c r="Q164" s="8" t="str">
        <f t="shared" si="40"/>
        <v/>
      </c>
      <c r="R164" s="22">
        <v>159</v>
      </c>
      <c r="S164" s="14" t="str">
        <f ca="1">IF(LEFT(AG164,1)="G","",IF(LEFT(P164,1)="D","",IF(H164="","",COUNTIF($T$6:T164,T164))))</f>
        <v/>
      </c>
      <c r="T164" s="14" t="str">
        <f t="shared" ca="1" si="35"/>
        <v/>
      </c>
      <c r="U164" s="15" t="str">
        <f t="shared" ca="1" si="41"/>
        <v/>
      </c>
      <c r="V164" s="14">
        <f t="shared" si="36"/>
        <v>159</v>
      </c>
      <c r="W164" s="14" t="str">
        <f t="shared" ca="1" si="42"/>
        <v/>
      </c>
      <c r="X164" s="14" t="str">
        <f>IF(Home!J164=0,"",Home!J164)</f>
        <v/>
      </c>
      <c r="Y164" s="16" t="str">
        <f t="shared" ca="1" si="46"/>
        <v/>
      </c>
      <c r="Z164" s="16" t="str">
        <f t="shared" ca="1" si="46"/>
        <v/>
      </c>
      <c r="AA164" s="16" t="str">
        <f t="shared" ca="1" si="46"/>
        <v/>
      </c>
      <c r="AB164" s="16" t="str">
        <f t="shared" ca="1" si="46"/>
        <v/>
      </c>
      <c r="AC164" s="16" t="str">
        <f t="shared" ca="1" si="37"/>
        <v/>
      </c>
      <c r="AD164" s="14" t="str">
        <f t="shared" ca="1" si="43"/>
        <v/>
      </c>
      <c r="AE164" s="17" t="str">
        <f t="shared" ca="1" si="44"/>
        <v/>
      </c>
      <c r="AF164" s="18" t="str">
        <f t="shared" ca="1" si="45"/>
        <v/>
      </c>
      <c r="AG164" s="12"/>
      <c r="AH164" s="19"/>
    </row>
    <row r="165" spans="1:34" s="10" customFormat="1" ht="15" customHeight="1" x14ac:dyDescent="0.2">
      <c r="A165" s="10">
        <f t="shared" si="33"/>
        <v>160</v>
      </c>
      <c r="B165" s="173" t="str">
        <f t="shared" ca="1" si="38"/>
        <v/>
      </c>
      <c r="C165" s="173"/>
      <c r="D165" s="173"/>
      <c r="E165" s="173"/>
      <c r="F165" s="173"/>
      <c r="G165" s="173"/>
      <c r="H165" s="177" t="str">
        <f t="shared" ca="1" si="39"/>
        <v/>
      </c>
      <c r="I165" s="177"/>
      <c r="J165" s="177"/>
      <c r="K165" s="177"/>
      <c r="L165" s="177"/>
      <c r="M165" s="177"/>
      <c r="N165" s="177"/>
      <c r="O165" s="177"/>
      <c r="P165" s="13">
        <f t="shared" si="34"/>
        <v>0</v>
      </c>
      <c r="Q165" s="8" t="str">
        <f t="shared" si="40"/>
        <v/>
      </c>
      <c r="R165" s="22">
        <v>160</v>
      </c>
      <c r="S165" s="14" t="str">
        <f ca="1">IF(LEFT(AG165,1)="G","",IF(LEFT(P165,1)="D","",IF(H165="","",COUNTIF($T$6:T165,T165))))</f>
        <v/>
      </c>
      <c r="T165" s="14" t="str">
        <f t="shared" ca="1" si="35"/>
        <v/>
      </c>
      <c r="U165" s="15" t="str">
        <f t="shared" ca="1" si="41"/>
        <v/>
      </c>
      <c r="V165" s="14">
        <f t="shared" si="36"/>
        <v>160</v>
      </c>
      <c r="W165" s="14" t="str">
        <f t="shared" ca="1" si="42"/>
        <v/>
      </c>
      <c r="X165" s="14" t="str">
        <f>IF(Home!J165=0,"",Home!J165)</f>
        <v/>
      </c>
      <c r="Y165" s="16" t="str">
        <f t="shared" ca="1" si="46"/>
        <v/>
      </c>
      <c r="Z165" s="16" t="str">
        <f t="shared" ca="1" si="46"/>
        <v/>
      </c>
      <c r="AA165" s="16" t="str">
        <f t="shared" ca="1" si="46"/>
        <v/>
      </c>
      <c r="AB165" s="16" t="str">
        <f t="shared" ca="1" si="46"/>
        <v/>
      </c>
      <c r="AC165" s="16" t="str">
        <f t="shared" ca="1" si="37"/>
        <v/>
      </c>
      <c r="AD165" s="14" t="str">
        <f t="shared" ca="1" si="43"/>
        <v/>
      </c>
      <c r="AE165" s="17" t="str">
        <f t="shared" ca="1" si="44"/>
        <v/>
      </c>
      <c r="AF165" s="18" t="str">
        <f t="shared" ca="1" si="45"/>
        <v/>
      </c>
      <c r="AG165" s="12"/>
      <c r="AH165" s="19"/>
    </row>
    <row r="166" spans="1:34" s="10" customFormat="1" ht="15" customHeight="1" x14ac:dyDescent="0.2">
      <c r="A166" s="10">
        <f t="shared" si="33"/>
        <v>161</v>
      </c>
      <c r="B166" s="173" t="str">
        <f t="shared" ca="1" si="38"/>
        <v/>
      </c>
      <c r="C166" s="173"/>
      <c r="D166" s="173"/>
      <c r="E166" s="173"/>
      <c r="F166" s="173"/>
      <c r="G166" s="173"/>
      <c r="H166" s="177" t="str">
        <f t="shared" ca="1" si="39"/>
        <v/>
      </c>
      <c r="I166" s="177"/>
      <c r="J166" s="177"/>
      <c r="K166" s="177"/>
      <c r="L166" s="177"/>
      <c r="M166" s="177"/>
      <c r="N166" s="177"/>
      <c r="O166" s="177"/>
      <c r="P166" s="13">
        <f t="shared" si="34"/>
        <v>0</v>
      </c>
      <c r="Q166" s="8" t="str">
        <f t="shared" si="40"/>
        <v/>
      </c>
      <c r="R166" s="22">
        <v>161</v>
      </c>
      <c r="S166" s="14" t="str">
        <f ca="1">IF(LEFT(AG166,1)="G","",IF(LEFT(P166,1)="D","",IF(H166="","",COUNTIF($T$6:T166,T166))))</f>
        <v/>
      </c>
      <c r="T166" s="14" t="str">
        <f t="shared" ca="1" si="35"/>
        <v/>
      </c>
      <c r="U166" s="15" t="str">
        <f t="shared" ca="1" si="41"/>
        <v/>
      </c>
      <c r="V166" s="14">
        <f t="shared" si="36"/>
        <v>161</v>
      </c>
      <c r="W166" s="14" t="str">
        <f t="shared" ca="1" si="42"/>
        <v/>
      </c>
      <c r="X166" s="14" t="str">
        <f>IF(Home!J166=0,"",Home!J166)</f>
        <v/>
      </c>
      <c r="Y166" s="16" t="str">
        <f t="shared" ref="Y166:AB185" ca="1" si="47">IFERROR(VLOOKUP(CONCATENATE($X166,Y$5),$U$6:$V$255,2,0),"")</f>
        <v/>
      </c>
      <c r="Z166" s="16" t="str">
        <f t="shared" ca="1" si="47"/>
        <v/>
      </c>
      <c r="AA166" s="16" t="str">
        <f t="shared" ca="1" si="47"/>
        <v/>
      </c>
      <c r="AB166" s="16" t="str">
        <f t="shared" ca="1" si="47"/>
        <v/>
      </c>
      <c r="AC166" s="16" t="str">
        <f t="shared" ca="1" si="37"/>
        <v/>
      </c>
      <c r="AD166" s="14" t="str">
        <f t="shared" ca="1" si="43"/>
        <v/>
      </c>
      <c r="AE166" s="17" t="str">
        <f t="shared" ca="1" si="44"/>
        <v/>
      </c>
      <c r="AF166" s="18" t="str">
        <f t="shared" ca="1" si="45"/>
        <v/>
      </c>
      <c r="AG166" s="12"/>
      <c r="AH166" s="19"/>
    </row>
    <row r="167" spans="1:34" s="10" customFormat="1" ht="15" customHeight="1" x14ac:dyDescent="0.2">
      <c r="A167" s="10">
        <f t="shared" si="33"/>
        <v>162</v>
      </c>
      <c r="B167" s="173" t="str">
        <f t="shared" ca="1" si="38"/>
        <v/>
      </c>
      <c r="C167" s="173"/>
      <c r="D167" s="173"/>
      <c r="E167" s="173"/>
      <c r="F167" s="173"/>
      <c r="G167" s="173"/>
      <c r="H167" s="177" t="str">
        <f t="shared" ca="1" si="39"/>
        <v/>
      </c>
      <c r="I167" s="177"/>
      <c r="J167" s="177"/>
      <c r="K167" s="177"/>
      <c r="L167" s="177"/>
      <c r="M167" s="177"/>
      <c r="N167" s="177"/>
      <c r="O167" s="177"/>
      <c r="P167" s="13">
        <f t="shared" si="34"/>
        <v>0</v>
      </c>
      <c r="Q167" s="8" t="str">
        <f t="shared" si="40"/>
        <v/>
      </c>
      <c r="R167" s="22">
        <v>162</v>
      </c>
      <c r="S167" s="14" t="str">
        <f ca="1">IF(LEFT(AG167,1)="G","",IF(LEFT(P167,1)="D","",IF(H167="","",COUNTIF($T$6:T167,T167))))</f>
        <v/>
      </c>
      <c r="T167" s="14" t="str">
        <f t="shared" ca="1" si="35"/>
        <v/>
      </c>
      <c r="U167" s="15" t="str">
        <f t="shared" ca="1" si="41"/>
        <v/>
      </c>
      <c r="V167" s="14">
        <f t="shared" si="36"/>
        <v>162</v>
      </c>
      <c r="W167" s="14" t="str">
        <f t="shared" ca="1" si="42"/>
        <v/>
      </c>
      <c r="X167" s="14" t="str">
        <f>IF(Home!J167=0,"",Home!J167)</f>
        <v/>
      </c>
      <c r="Y167" s="16" t="str">
        <f t="shared" ca="1" si="47"/>
        <v/>
      </c>
      <c r="Z167" s="16" t="str">
        <f t="shared" ca="1" si="47"/>
        <v/>
      </c>
      <c r="AA167" s="16" t="str">
        <f t="shared" ca="1" si="47"/>
        <v/>
      </c>
      <c r="AB167" s="16" t="str">
        <f t="shared" ca="1" si="47"/>
        <v/>
      </c>
      <c r="AC167" s="16" t="str">
        <f t="shared" ca="1" si="37"/>
        <v/>
      </c>
      <c r="AD167" s="14" t="str">
        <f t="shared" ca="1" si="43"/>
        <v/>
      </c>
      <c r="AE167" s="17" t="str">
        <f t="shared" ca="1" si="44"/>
        <v/>
      </c>
      <c r="AF167" s="18" t="str">
        <f t="shared" ca="1" si="45"/>
        <v/>
      </c>
      <c r="AG167" s="12"/>
      <c r="AH167" s="19"/>
    </row>
    <row r="168" spans="1:34" s="10" customFormat="1" ht="15" customHeight="1" x14ac:dyDescent="0.2">
      <c r="A168" s="10">
        <f t="shared" si="33"/>
        <v>163</v>
      </c>
      <c r="B168" s="173" t="str">
        <f t="shared" ca="1" si="38"/>
        <v/>
      </c>
      <c r="C168" s="173"/>
      <c r="D168" s="173"/>
      <c r="E168" s="173"/>
      <c r="F168" s="173"/>
      <c r="G168" s="173"/>
      <c r="H168" s="177" t="str">
        <f t="shared" ca="1" si="39"/>
        <v/>
      </c>
      <c r="I168" s="177"/>
      <c r="J168" s="177"/>
      <c r="K168" s="177"/>
      <c r="L168" s="177"/>
      <c r="M168" s="177"/>
      <c r="N168" s="177"/>
      <c r="O168" s="177"/>
      <c r="P168" s="13">
        <f t="shared" si="34"/>
        <v>0</v>
      </c>
      <c r="Q168" s="8" t="str">
        <f t="shared" si="40"/>
        <v/>
      </c>
      <c r="R168" s="22">
        <v>163</v>
      </c>
      <c r="S168" s="14" t="str">
        <f ca="1">IF(LEFT(AG168,1)="G","",IF(LEFT(P168,1)="D","",IF(H168="","",COUNTIF($T$6:T168,T168))))</f>
        <v/>
      </c>
      <c r="T168" s="14" t="str">
        <f t="shared" ca="1" si="35"/>
        <v/>
      </c>
      <c r="U168" s="15" t="str">
        <f t="shared" ca="1" si="41"/>
        <v/>
      </c>
      <c r="V168" s="14">
        <f t="shared" si="36"/>
        <v>163</v>
      </c>
      <c r="W168" s="14" t="str">
        <f t="shared" ca="1" si="42"/>
        <v/>
      </c>
      <c r="X168" s="14" t="str">
        <f>IF(Home!J168=0,"",Home!J168)</f>
        <v/>
      </c>
      <c r="Y168" s="16" t="str">
        <f t="shared" ca="1" si="47"/>
        <v/>
      </c>
      <c r="Z168" s="16" t="str">
        <f t="shared" ca="1" si="47"/>
        <v/>
      </c>
      <c r="AA168" s="16" t="str">
        <f t="shared" ca="1" si="47"/>
        <v/>
      </c>
      <c r="AB168" s="16" t="str">
        <f t="shared" ca="1" si="47"/>
        <v/>
      </c>
      <c r="AC168" s="16" t="str">
        <f t="shared" ca="1" si="37"/>
        <v/>
      </c>
      <c r="AD168" s="14" t="str">
        <f t="shared" ca="1" si="43"/>
        <v/>
      </c>
      <c r="AE168" s="17" t="str">
        <f t="shared" ca="1" si="44"/>
        <v/>
      </c>
      <c r="AF168" s="18" t="str">
        <f t="shared" ca="1" si="45"/>
        <v/>
      </c>
      <c r="AG168" s="12"/>
      <c r="AH168" s="19"/>
    </row>
    <row r="169" spans="1:34" s="10" customFormat="1" ht="15" customHeight="1" x14ac:dyDescent="0.2">
      <c r="A169" s="10">
        <f t="shared" si="33"/>
        <v>164</v>
      </c>
      <c r="B169" s="173" t="str">
        <f t="shared" ca="1" si="38"/>
        <v/>
      </c>
      <c r="C169" s="173"/>
      <c r="D169" s="173"/>
      <c r="E169" s="173"/>
      <c r="F169" s="173"/>
      <c r="G169" s="173"/>
      <c r="H169" s="177" t="str">
        <f t="shared" ca="1" si="39"/>
        <v/>
      </c>
      <c r="I169" s="177"/>
      <c r="J169" s="177"/>
      <c r="K169" s="177"/>
      <c r="L169" s="177"/>
      <c r="M169" s="177"/>
      <c r="N169" s="177"/>
      <c r="O169" s="177"/>
      <c r="P169" s="13">
        <f t="shared" si="34"/>
        <v>0</v>
      </c>
      <c r="Q169" s="8" t="str">
        <f t="shared" si="40"/>
        <v/>
      </c>
      <c r="R169" s="22">
        <v>164</v>
      </c>
      <c r="S169" s="14" t="str">
        <f ca="1">IF(LEFT(AG169,1)="G","",IF(LEFT(P169,1)="D","",IF(H169="","",COUNTIF($T$6:T169,T169))))</f>
        <v/>
      </c>
      <c r="T169" s="14" t="str">
        <f t="shared" ca="1" si="35"/>
        <v/>
      </c>
      <c r="U169" s="15" t="str">
        <f t="shared" ca="1" si="41"/>
        <v/>
      </c>
      <c r="V169" s="14">
        <f t="shared" si="36"/>
        <v>164</v>
      </c>
      <c r="W169" s="14" t="str">
        <f t="shared" ca="1" si="42"/>
        <v/>
      </c>
      <c r="X169" s="14" t="str">
        <f>IF(Home!J169=0,"",Home!J169)</f>
        <v/>
      </c>
      <c r="Y169" s="16" t="str">
        <f t="shared" ca="1" si="47"/>
        <v/>
      </c>
      <c r="Z169" s="16" t="str">
        <f t="shared" ca="1" si="47"/>
        <v/>
      </c>
      <c r="AA169" s="16" t="str">
        <f t="shared" ca="1" si="47"/>
        <v/>
      </c>
      <c r="AB169" s="16" t="str">
        <f t="shared" ca="1" si="47"/>
        <v/>
      </c>
      <c r="AC169" s="16" t="str">
        <f t="shared" ca="1" si="37"/>
        <v/>
      </c>
      <c r="AD169" s="14" t="str">
        <f t="shared" ca="1" si="43"/>
        <v/>
      </c>
      <c r="AE169" s="17" t="str">
        <f t="shared" ca="1" si="44"/>
        <v/>
      </c>
      <c r="AF169" s="18" t="str">
        <f t="shared" ca="1" si="45"/>
        <v/>
      </c>
      <c r="AG169" s="12"/>
      <c r="AH169" s="19"/>
    </row>
    <row r="170" spans="1:34" s="10" customFormat="1" ht="15" customHeight="1" x14ac:dyDescent="0.2">
      <c r="A170" s="10">
        <f t="shared" si="33"/>
        <v>165</v>
      </c>
      <c r="B170" s="173" t="str">
        <f t="shared" ca="1" si="38"/>
        <v/>
      </c>
      <c r="C170" s="173"/>
      <c r="D170" s="173"/>
      <c r="E170" s="173"/>
      <c r="F170" s="173"/>
      <c r="G170" s="173"/>
      <c r="H170" s="177" t="str">
        <f t="shared" ca="1" si="39"/>
        <v/>
      </c>
      <c r="I170" s="177"/>
      <c r="J170" s="177"/>
      <c r="K170" s="177"/>
      <c r="L170" s="177"/>
      <c r="M170" s="177"/>
      <c r="N170" s="177"/>
      <c r="O170" s="177"/>
      <c r="P170" s="13">
        <f t="shared" si="34"/>
        <v>0</v>
      </c>
      <c r="Q170" s="8" t="str">
        <f t="shared" si="40"/>
        <v/>
      </c>
      <c r="R170" s="22">
        <v>165</v>
      </c>
      <c r="S170" s="14" t="str">
        <f ca="1">IF(LEFT(AG170,1)="G","",IF(LEFT(P170,1)="D","",IF(H170="","",COUNTIF($T$6:T170,T170))))</f>
        <v/>
      </c>
      <c r="T170" s="14" t="str">
        <f t="shared" ca="1" si="35"/>
        <v/>
      </c>
      <c r="U170" s="15" t="str">
        <f t="shared" ca="1" si="41"/>
        <v/>
      </c>
      <c r="V170" s="14">
        <f t="shared" si="36"/>
        <v>165</v>
      </c>
      <c r="W170" s="14" t="str">
        <f t="shared" ca="1" si="42"/>
        <v/>
      </c>
      <c r="X170" s="14" t="str">
        <f>IF(Home!J170=0,"",Home!J170)</f>
        <v/>
      </c>
      <c r="Y170" s="16" t="str">
        <f t="shared" ca="1" si="47"/>
        <v/>
      </c>
      <c r="Z170" s="16" t="str">
        <f t="shared" ca="1" si="47"/>
        <v/>
      </c>
      <c r="AA170" s="16" t="str">
        <f t="shared" ca="1" si="47"/>
        <v/>
      </c>
      <c r="AB170" s="16" t="str">
        <f t="shared" ca="1" si="47"/>
        <v/>
      </c>
      <c r="AC170" s="16" t="str">
        <f t="shared" ca="1" si="37"/>
        <v/>
      </c>
      <c r="AD170" s="14" t="str">
        <f t="shared" ca="1" si="43"/>
        <v/>
      </c>
      <c r="AE170" s="17" t="str">
        <f t="shared" ca="1" si="44"/>
        <v/>
      </c>
      <c r="AF170" s="18" t="str">
        <f t="shared" ca="1" si="45"/>
        <v/>
      </c>
      <c r="AG170" s="12"/>
      <c r="AH170" s="19"/>
    </row>
    <row r="171" spans="1:34" s="10" customFormat="1" ht="15" customHeight="1" x14ac:dyDescent="0.2">
      <c r="A171" s="10">
        <f t="shared" si="33"/>
        <v>166</v>
      </c>
      <c r="B171" s="173" t="str">
        <f t="shared" ca="1" si="38"/>
        <v/>
      </c>
      <c r="C171" s="173"/>
      <c r="D171" s="173"/>
      <c r="E171" s="173"/>
      <c r="F171" s="173"/>
      <c r="G171" s="173"/>
      <c r="H171" s="177" t="str">
        <f t="shared" ca="1" si="39"/>
        <v/>
      </c>
      <c r="I171" s="177"/>
      <c r="J171" s="177"/>
      <c r="K171" s="177"/>
      <c r="L171" s="177"/>
      <c r="M171" s="177"/>
      <c r="N171" s="177"/>
      <c r="O171" s="177"/>
      <c r="P171" s="13">
        <f t="shared" si="34"/>
        <v>0</v>
      </c>
      <c r="Q171" s="8" t="str">
        <f t="shared" si="40"/>
        <v/>
      </c>
      <c r="R171" s="22">
        <v>166</v>
      </c>
      <c r="S171" s="14" t="str">
        <f ca="1">IF(LEFT(AG171,1)="G","",IF(LEFT(P171,1)="D","",IF(H171="","",COUNTIF($T$6:T171,T171))))</f>
        <v/>
      </c>
      <c r="T171" s="14" t="str">
        <f t="shared" ca="1" si="35"/>
        <v/>
      </c>
      <c r="U171" s="15" t="str">
        <f t="shared" ca="1" si="41"/>
        <v/>
      </c>
      <c r="V171" s="14">
        <f t="shared" si="36"/>
        <v>166</v>
      </c>
      <c r="W171" s="14" t="str">
        <f t="shared" ca="1" si="42"/>
        <v/>
      </c>
      <c r="X171" s="14" t="str">
        <f>IF(Home!J171=0,"",Home!J171)</f>
        <v/>
      </c>
      <c r="Y171" s="16" t="str">
        <f t="shared" ca="1" si="47"/>
        <v/>
      </c>
      <c r="Z171" s="16" t="str">
        <f t="shared" ca="1" si="47"/>
        <v/>
      </c>
      <c r="AA171" s="16" t="str">
        <f t="shared" ca="1" si="47"/>
        <v/>
      </c>
      <c r="AB171" s="16" t="str">
        <f t="shared" ca="1" si="47"/>
        <v/>
      </c>
      <c r="AC171" s="16" t="str">
        <f t="shared" ca="1" si="37"/>
        <v/>
      </c>
      <c r="AD171" s="14" t="str">
        <f t="shared" ca="1" si="43"/>
        <v/>
      </c>
      <c r="AE171" s="17" t="str">
        <f t="shared" ca="1" si="44"/>
        <v/>
      </c>
      <c r="AF171" s="18" t="str">
        <f t="shared" ca="1" si="45"/>
        <v/>
      </c>
      <c r="AG171" s="12"/>
      <c r="AH171" s="19"/>
    </row>
    <row r="172" spans="1:34" s="10" customFormat="1" ht="15" customHeight="1" x14ac:dyDescent="0.2">
      <c r="A172" s="10">
        <f t="shared" si="33"/>
        <v>167</v>
      </c>
      <c r="B172" s="173" t="str">
        <f t="shared" ca="1" si="38"/>
        <v/>
      </c>
      <c r="C172" s="173"/>
      <c r="D172" s="173"/>
      <c r="E172" s="173"/>
      <c r="F172" s="173"/>
      <c r="G172" s="173"/>
      <c r="H172" s="177" t="str">
        <f t="shared" ca="1" si="39"/>
        <v/>
      </c>
      <c r="I172" s="177"/>
      <c r="J172" s="177"/>
      <c r="K172" s="177"/>
      <c r="L172" s="177"/>
      <c r="M172" s="177"/>
      <c r="N172" s="177"/>
      <c r="O172" s="177"/>
      <c r="P172" s="13">
        <f t="shared" si="34"/>
        <v>0</v>
      </c>
      <c r="Q172" s="8" t="str">
        <f t="shared" si="40"/>
        <v/>
      </c>
      <c r="R172" s="22">
        <v>167</v>
      </c>
      <c r="S172" s="14" t="str">
        <f ca="1">IF(LEFT(AG172,1)="G","",IF(LEFT(P172,1)="D","",IF(H172="","",COUNTIF($T$6:T172,T172))))</f>
        <v/>
      </c>
      <c r="T172" s="14" t="str">
        <f t="shared" ca="1" si="35"/>
        <v/>
      </c>
      <c r="U172" s="15" t="str">
        <f t="shared" ca="1" si="41"/>
        <v/>
      </c>
      <c r="V172" s="14">
        <f t="shared" si="36"/>
        <v>167</v>
      </c>
      <c r="W172" s="14" t="str">
        <f t="shared" ca="1" si="42"/>
        <v/>
      </c>
      <c r="X172" s="14" t="str">
        <f>IF(Home!J172=0,"",Home!J172)</f>
        <v/>
      </c>
      <c r="Y172" s="16" t="str">
        <f t="shared" ca="1" si="47"/>
        <v/>
      </c>
      <c r="Z172" s="16" t="str">
        <f t="shared" ca="1" si="47"/>
        <v/>
      </c>
      <c r="AA172" s="16" t="str">
        <f t="shared" ca="1" si="47"/>
        <v/>
      </c>
      <c r="AB172" s="16" t="str">
        <f t="shared" ca="1" si="47"/>
        <v/>
      </c>
      <c r="AC172" s="16" t="str">
        <f t="shared" ca="1" si="37"/>
        <v/>
      </c>
      <c r="AD172" s="14" t="str">
        <f t="shared" ca="1" si="43"/>
        <v/>
      </c>
      <c r="AE172" s="17" t="str">
        <f t="shared" ca="1" si="44"/>
        <v/>
      </c>
      <c r="AF172" s="18" t="str">
        <f t="shared" ca="1" si="45"/>
        <v/>
      </c>
      <c r="AG172" s="12"/>
      <c r="AH172" s="19"/>
    </row>
    <row r="173" spans="1:34" s="10" customFormat="1" ht="15" customHeight="1" x14ac:dyDescent="0.2">
      <c r="A173" s="10">
        <f t="shared" si="33"/>
        <v>168</v>
      </c>
      <c r="B173" s="173" t="str">
        <f t="shared" ca="1" si="38"/>
        <v/>
      </c>
      <c r="C173" s="173"/>
      <c r="D173" s="173"/>
      <c r="E173" s="173"/>
      <c r="F173" s="173"/>
      <c r="G173" s="173"/>
      <c r="H173" s="177" t="str">
        <f t="shared" ca="1" si="39"/>
        <v/>
      </c>
      <c r="I173" s="177"/>
      <c r="J173" s="177"/>
      <c r="K173" s="177"/>
      <c r="L173" s="177"/>
      <c r="M173" s="177"/>
      <c r="N173" s="177"/>
      <c r="O173" s="177"/>
      <c r="P173" s="13">
        <f t="shared" si="34"/>
        <v>0</v>
      </c>
      <c r="Q173" s="8" t="str">
        <f t="shared" si="40"/>
        <v/>
      </c>
      <c r="R173" s="22">
        <v>168</v>
      </c>
      <c r="S173" s="14" t="str">
        <f ca="1">IF(LEFT(AG173,1)="G","",IF(LEFT(P173,1)="D","",IF(H173="","",COUNTIF($T$6:T173,T173))))</f>
        <v/>
      </c>
      <c r="T173" s="14" t="str">
        <f t="shared" ca="1" si="35"/>
        <v/>
      </c>
      <c r="U173" s="15" t="str">
        <f t="shared" ca="1" si="41"/>
        <v/>
      </c>
      <c r="V173" s="14">
        <f t="shared" si="36"/>
        <v>168</v>
      </c>
      <c r="W173" s="14" t="str">
        <f t="shared" ca="1" si="42"/>
        <v/>
      </c>
      <c r="X173" s="14" t="str">
        <f>IF(Home!J173=0,"",Home!J173)</f>
        <v/>
      </c>
      <c r="Y173" s="16" t="str">
        <f t="shared" ca="1" si="47"/>
        <v/>
      </c>
      <c r="Z173" s="16" t="str">
        <f t="shared" ca="1" si="47"/>
        <v/>
      </c>
      <c r="AA173" s="16" t="str">
        <f t="shared" ca="1" si="47"/>
        <v/>
      </c>
      <c r="AB173" s="16" t="str">
        <f t="shared" ca="1" si="47"/>
        <v/>
      </c>
      <c r="AC173" s="16" t="str">
        <f t="shared" ca="1" si="37"/>
        <v/>
      </c>
      <c r="AD173" s="14" t="str">
        <f t="shared" ca="1" si="43"/>
        <v/>
      </c>
      <c r="AE173" s="17" t="str">
        <f t="shared" ca="1" si="44"/>
        <v/>
      </c>
      <c r="AF173" s="18" t="str">
        <f t="shared" ca="1" si="45"/>
        <v/>
      </c>
      <c r="AG173" s="12"/>
      <c r="AH173" s="19"/>
    </row>
    <row r="174" spans="1:34" s="10" customFormat="1" ht="15" customHeight="1" x14ac:dyDescent="0.2">
      <c r="A174" s="10">
        <f t="shared" si="33"/>
        <v>169</v>
      </c>
      <c r="B174" s="173" t="str">
        <f t="shared" ca="1" si="38"/>
        <v/>
      </c>
      <c r="C174" s="173"/>
      <c r="D174" s="173"/>
      <c r="E174" s="173"/>
      <c r="F174" s="173"/>
      <c r="G174" s="173"/>
      <c r="H174" s="177" t="str">
        <f t="shared" ca="1" si="39"/>
        <v/>
      </c>
      <c r="I174" s="177"/>
      <c r="J174" s="177"/>
      <c r="K174" s="177"/>
      <c r="L174" s="177"/>
      <c r="M174" s="177"/>
      <c r="N174" s="177"/>
      <c r="O174" s="177"/>
      <c r="P174" s="13">
        <f t="shared" si="34"/>
        <v>0</v>
      </c>
      <c r="Q174" s="8" t="str">
        <f t="shared" si="40"/>
        <v/>
      </c>
      <c r="R174" s="22">
        <v>169</v>
      </c>
      <c r="S174" s="14" t="str">
        <f ca="1">IF(LEFT(AG174,1)="G","",IF(LEFT(P174,1)="D","",IF(H174="","",COUNTIF($T$6:T174,T174))))</f>
        <v/>
      </c>
      <c r="T174" s="14" t="str">
        <f t="shared" ca="1" si="35"/>
        <v/>
      </c>
      <c r="U174" s="15" t="str">
        <f t="shared" ca="1" si="41"/>
        <v/>
      </c>
      <c r="V174" s="14">
        <f t="shared" si="36"/>
        <v>169</v>
      </c>
      <c r="W174" s="14" t="str">
        <f t="shared" ca="1" si="42"/>
        <v/>
      </c>
      <c r="X174" s="14" t="str">
        <f>IF(Home!J174=0,"",Home!J174)</f>
        <v/>
      </c>
      <c r="Y174" s="16" t="str">
        <f t="shared" ca="1" si="47"/>
        <v/>
      </c>
      <c r="Z174" s="16" t="str">
        <f t="shared" ca="1" si="47"/>
        <v/>
      </c>
      <c r="AA174" s="16" t="str">
        <f t="shared" ca="1" si="47"/>
        <v/>
      </c>
      <c r="AB174" s="16" t="str">
        <f t="shared" ca="1" si="47"/>
        <v/>
      </c>
      <c r="AC174" s="16" t="str">
        <f t="shared" ca="1" si="37"/>
        <v/>
      </c>
      <c r="AD174" s="14" t="str">
        <f t="shared" ca="1" si="43"/>
        <v/>
      </c>
      <c r="AE174" s="17" t="str">
        <f t="shared" ca="1" si="44"/>
        <v/>
      </c>
      <c r="AF174" s="18" t="str">
        <f t="shared" ca="1" si="45"/>
        <v/>
      </c>
      <c r="AG174" s="12"/>
      <c r="AH174" s="19"/>
    </row>
    <row r="175" spans="1:34" s="10" customFormat="1" ht="15" customHeight="1" x14ac:dyDescent="0.2">
      <c r="A175" s="10">
        <f t="shared" si="33"/>
        <v>170</v>
      </c>
      <c r="B175" s="173" t="str">
        <f t="shared" ca="1" si="38"/>
        <v/>
      </c>
      <c r="C175" s="173"/>
      <c r="D175" s="173"/>
      <c r="E175" s="173"/>
      <c r="F175" s="173"/>
      <c r="G175" s="173"/>
      <c r="H175" s="177" t="str">
        <f t="shared" ca="1" si="39"/>
        <v/>
      </c>
      <c r="I175" s="177"/>
      <c r="J175" s="177"/>
      <c r="K175" s="177"/>
      <c r="L175" s="177"/>
      <c r="M175" s="177"/>
      <c r="N175" s="177"/>
      <c r="O175" s="177"/>
      <c r="P175" s="13">
        <f t="shared" si="34"/>
        <v>0</v>
      </c>
      <c r="Q175" s="8" t="str">
        <f t="shared" si="40"/>
        <v/>
      </c>
      <c r="R175" s="22">
        <v>170</v>
      </c>
      <c r="S175" s="14" t="str">
        <f ca="1">IF(LEFT(AG175,1)="G","",IF(LEFT(P175,1)="D","",IF(H175="","",COUNTIF($T$6:T175,T175))))</f>
        <v/>
      </c>
      <c r="T175" s="14" t="str">
        <f t="shared" ca="1" si="35"/>
        <v/>
      </c>
      <c r="U175" s="15" t="str">
        <f t="shared" ca="1" si="41"/>
        <v/>
      </c>
      <c r="V175" s="14">
        <f t="shared" si="36"/>
        <v>170</v>
      </c>
      <c r="W175" s="14" t="str">
        <f t="shared" ca="1" si="42"/>
        <v/>
      </c>
      <c r="X175" s="14" t="str">
        <f>IF(Home!J175=0,"",Home!J175)</f>
        <v/>
      </c>
      <c r="Y175" s="16" t="str">
        <f t="shared" ca="1" si="47"/>
        <v/>
      </c>
      <c r="Z175" s="16" t="str">
        <f t="shared" ca="1" si="47"/>
        <v/>
      </c>
      <c r="AA175" s="16" t="str">
        <f t="shared" ca="1" si="47"/>
        <v/>
      </c>
      <c r="AB175" s="16" t="str">
        <f t="shared" ca="1" si="47"/>
        <v/>
      </c>
      <c r="AC175" s="16" t="str">
        <f t="shared" ca="1" si="37"/>
        <v/>
      </c>
      <c r="AD175" s="14" t="str">
        <f t="shared" ca="1" si="43"/>
        <v/>
      </c>
      <c r="AE175" s="17" t="str">
        <f t="shared" ca="1" si="44"/>
        <v/>
      </c>
      <c r="AF175" s="18" t="str">
        <f t="shared" ca="1" si="45"/>
        <v/>
      </c>
      <c r="AG175" s="12"/>
      <c r="AH175" s="19"/>
    </row>
    <row r="176" spans="1:34" s="10" customFormat="1" ht="15" customHeight="1" x14ac:dyDescent="0.2">
      <c r="A176" s="10">
        <f t="shared" si="33"/>
        <v>171</v>
      </c>
      <c r="B176" s="173" t="str">
        <f t="shared" ca="1" si="38"/>
        <v/>
      </c>
      <c r="C176" s="173"/>
      <c r="D176" s="173"/>
      <c r="E176" s="173"/>
      <c r="F176" s="173"/>
      <c r="G176" s="173"/>
      <c r="H176" s="177" t="str">
        <f t="shared" ca="1" si="39"/>
        <v/>
      </c>
      <c r="I176" s="177"/>
      <c r="J176" s="177"/>
      <c r="K176" s="177"/>
      <c r="L176" s="177"/>
      <c r="M176" s="177"/>
      <c r="N176" s="177"/>
      <c r="O176" s="177"/>
      <c r="P176" s="13">
        <f t="shared" si="34"/>
        <v>0</v>
      </c>
      <c r="Q176" s="8" t="str">
        <f t="shared" si="40"/>
        <v/>
      </c>
      <c r="R176" s="22">
        <v>171</v>
      </c>
      <c r="S176" s="14" t="str">
        <f ca="1">IF(LEFT(AG176,1)="G","",IF(LEFT(P176,1)="D","",IF(H176="","",COUNTIF($T$6:T176,T176))))</f>
        <v/>
      </c>
      <c r="T176" s="14" t="str">
        <f t="shared" ca="1" si="35"/>
        <v/>
      </c>
      <c r="U176" s="15" t="str">
        <f t="shared" ca="1" si="41"/>
        <v/>
      </c>
      <c r="V176" s="14">
        <f t="shared" si="36"/>
        <v>171</v>
      </c>
      <c r="W176" s="14" t="str">
        <f t="shared" ca="1" si="42"/>
        <v/>
      </c>
      <c r="X176" s="14" t="str">
        <f>IF(Home!J176=0,"",Home!J176)</f>
        <v/>
      </c>
      <c r="Y176" s="16" t="str">
        <f t="shared" ca="1" si="47"/>
        <v/>
      </c>
      <c r="Z176" s="16" t="str">
        <f t="shared" ca="1" si="47"/>
        <v/>
      </c>
      <c r="AA176" s="16" t="str">
        <f t="shared" ca="1" si="47"/>
        <v/>
      </c>
      <c r="AB176" s="16" t="str">
        <f t="shared" ca="1" si="47"/>
        <v/>
      </c>
      <c r="AC176" s="16" t="str">
        <f t="shared" ca="1" si="37"/>
        <v/>
      </c>
      <c r="AD176" s="14" t="str">
        <f t="shared" ca="1" si="43"/>
        <v/>
      </c>
      <c r="AE176" s="17" t="str">
        <f t="shared" ca="1" si="44"/>
        <v/>
      </c>
      <c r="AF176" s="18" t="str">
        <f t="shared" ca="1" si="45"/>
        <v/>
      </c>
      <c r="AG176" s="12"/>
      <c r="AH176" s="19"/>
    </row>
    <row r="177" spans="1:34" s="10" customFormat="1" ht="15" customHeight="1" x14ac:dyDescent="0.2">
      <c r="A177" s="10">
        <f t="shared" si="33"/>
        <v>172</v>
      </c>
      <c r="B177" s="173" t="str">
        <f t="shared" ca="1" si="38"/>
        <v/>
      </c>
      <c r="C177" s="173"/>
      <c r="D177" s="173"/>
      <c r="E177" s="173"/>
      <c r="F177" s="173"/>
      <c r="G177" s="173"/>
      <c r="H177" s="177" t="str">
        <f t="shared" ca="1" si="39"/>
        <v/>
      </c>
      <c r="I177" s="177"/>
      <c r="J177" s="177"/>
      <c r="K177" s="177"/>
      <c r="L177" s="177"/>
      <c r="M177" s="177"/>
      <c r="N177" s="177"/>
      <c r="O177" s="177"/>
      <c r="P177" s="13">
        <f t="shared" si="34"/>
        <v>0</v>
      </c>
      <c r="Q177" s="8" t="str">
        <f t="shared" si="40"/>
        <v/>
      </c>
      <c r="R177" s="22">
        <v>172</v>
      </c>
      <c r="S177" s="14" t="str">
        <f ca="1">IF(LEFT(AG177,1)="G","",IF(LEFT(P177,1)="D","",IF(H177="","",COUNTIF($T$6:T177,T177))))</f>
        <v/>
      </c>
      <c r="T177" s="14" t="str">
        <f t="shared" ca="1" si="35"/>
        <v/>
      </c>
      <c r="U177" s="15" t="str">
        <f t="shared" ca="1" si="41"/>
        <v/>
      </c>
      <c r="V177" s="14">
        <f t="shared" si="36"/>
        <v>172</v>
      </c>
      <c r="W177" s="14" t="str">
        <f t="shared" ca="1" si="42"/>
        <v/>
      </c>
      <c r="X177" s="14" t="str">
        <f>IF(Home!J177=0,"",Home!J177)</f>
        <v/>
      </c>
      <c r="Y177" s="16" t="str">
        <f t="shared" ca="1" si="47"/>
        <v/>
      </c>
      <c r="Z177" s="16" t="str">
        <f t="shared" ca="1" si="47"/>
        <v/>
      </c>
      <c r="AA177" s="16" t="str">
        <f t="shared" ca="1" si="47"/>
        <v/>
      </c>
      <c r="AB177" s="16" t="str">
        <f t="shared" ca="1" si="47"/>
        <v/>
      </c>
      <c r="AC177" s="16" t="str">
        <f t="shared" ca="1" si="37"/>
        <v/>
      </c>
      <c r="AD177" s="14" t="str">
        <f t="shared" ca="1" si="43"/>
        <v/>
      </c>
      <c r="AE177" s="17" t="str">
        <f t="shared" ca="1" si="44"/>
        <v/>
      </c>
      <c r="AF177" s="18" t="str">
        <f t="shared" ca="1" si="45"/>
        <v/>
      </c>
      <c r="AG177" s="12"/>
      <c r="AH177" s="19"/>
    </row>
    <row r="178" spans="1:34" s="10" customFormat="1" ht="15" customHeight="1" x14ac:dyDescent="0.2">
      <c r="A178" s="10">
        <f t="shared" si="33"/>
        <v>173</v>
      </c>
      <c r="B178" s="173" t="str">
        <f t="shared" ca="1" si="38"/>
        <v/>
      </c>
      <c r="C178" s="173"/>
      <c r="D178" s="173"/>
      <c r="E178" s="173"/>
      <c r="F178" s="173"/>
      <c r="G178" s="173"/>
      <c r="H178" s="177" t="str">
        <f t="shared" ca="1" si="39"/>
        <v/>
      </c>
      <c r="I178" s="177"/>
      <c r="J178" s="177"/>
      <c r="K178" s="177"/>
      <c r="L178" s="177"/>
      <c r="M178" s="177"/>
      <c r="N178" s="177"/>
      <c r="O178" s="177"/>
      <c r="P178" s="13">
        <f t="shared" si="34"/>
        <v>0</v>
      </c>
      <c r="Q178" s="8" t="str">
        <f t="shared" si="40"/>
        <v/>
      </c>
      <c r="R178" s="22">
        <v>173</v>
      </c>
      <c r="S178" s="14" t="str">
        <f ca="1">IF(LEFT(AG178,1)="G","",IF(LEFT(P178,1)="D","",IF(H178="","",COUNTIF($T$6:T178,T178))))</f>
        <v/>
      </c>
      <c r="T178" s="14" t="str">
        <f t="shared" ca="1" si="35"/>
        <v/>
      </c>
      <c r="U178" s="15" t="str">
        <f t="shared" ca="1" si="41"/>
        <v/>
      </c>
      <c r="V178" s="14">
        <f t="shared" si="36"/>
        <v>173</v>
      </c>
      <c r="W178" s="14" t="str">
        <f t="shared" ca="1" si="42"/>
        <v/>
      </c>
      <c r="X178" s="14" t="str">
        <f>IF(Home!J178=0,"",Home!J178)</f>
        <v/>
      </c>
      <c r="Y178" s="16" t="str">
        <f t="shared" ca="1" si="47"/>
        <v/>
      </c>
      <c r="Z178" s="16" t="str">
        <f t="shared" ca="1" si="47"/>
        <v/>
      </c>
      <c r="AA178" s="16" t="str">
        <f t="shared" ca="1" si="47"/>
        <v/>
      </c>
      <c r="AB178" s="16" t="str">
        <f t="shared" ca="1" si="47"/>
        <v/>
      </c>
      <c r="AC178" s="16" t="str">
        <f t="shared" ca="1" si="37"/>
        <v/>
      </c>
      <c r="AD178" s="14" t="str">
        <f t="shared" ca="1" si="43"/>
        <v/>
      </c>
      <c r="AE178" s="17" t="str">
        <f t="shared" ca="1" si="44"/>
        <v/>
      </c>
      <c r="AF178" s="18" t="str">
        <f t="shared" ca="1" si="45"/>
        <v/>
      </c>
      <c r="AG178" s="12"/>
      <c r="AH178" s="19"/>
    </row>
    <row r="179" spans="1:34" s="10" customFormat="1" ht="15" customHeight="1" x14ac:dyDescent="0.2">
      <c r="A179" s="10">
        <f t="shared" si="33"/>
        <v>174</v>
      </c>
      <c r="B179" s="173" t="str">
        <f t="shared" ca="1" si="38"/>
        <v/>
      </c>
      <c r="C179" s="173"/>
      <c r="D179" s="173"/>
      <c r="E179" s="173"/>
      <c r="F179" s="173"/>
      <c r="G179" s="173"/>
      <c r="H179" s="177" t="str">
        <f t="shared" ca="1" si="39"/>
        <v/>
      </c>
      <c r="I179" s="177"/>
      <c r="J179" s="177"/>
      <c r="K179" s="177"/>
      <c r="L179" s="177"/>
      <c r="M179" s="177"/>
      <c r="N179" s="177"/>
      <c r="O179" s="177"/>
      <c r="P179" s="13">
        <f t="shared" si="34"/>
        <v>0</v>
      </c>
      <c r="Q179" s="8" t="str">
        <f t="shared" si="40"/>
        <v/>
      </c>
      <c r="R179" s="22">
        <v>174</v>
      </c>
      <c r="S179" s="14" t="str">
        <f ca="1">IF(LEFT(AG179,1)="G","",IF(LEFT(P179,1)="D","",IF(H179="","",COUNTIF($T$6:T179,T179))))</f>
        <v/>
      </c>
      <c r="T179" s="14" t="str">
        <f t="shared" ca="1" si="35"/>
        <v/>
      </c>
      <c r="U179" s="15" t="str">
        <f t="shared" ca="1" si="41"/>
        <v/>
      </c>
      <c r="V179" s="14">
        <f t="shared" si="36"/>
        <v>174</v>
      </c>
      <c r="W179" s="14" t="str">
        <f t="shared" ca="1" si="42"/>
        <v/>
      </c>
      <c r="X179" s="14" t="str">
        <f>IF(Home!J179=0,"",Home!J179)</f>
        <v/>
      </c>
      <c r="Y179" s="16" t="str">
        <f t="shared" ca="1" si="47"/>
        <v/>
      </c>
      <c r="Z179" s="16" t="str">
        <f t="shared" ca="1" si="47"/>
        <v/>
      </c>
      <c r="AA179" s="16" t="str">
        <f t="shared" ca="1" si="47"/>
        <v/>
      </c>
      <c r="AB179" s="16" t="str">
        <f t="shared" ca="1" si="47"/>
        <v/>
      </c>
      <c r="AC179" s="16" t="str">
        <f t="shared" ca="1" si="37"/>
        <v/>
      </c>
      <c r="AD179" s="14" t="str">
        <f t="shared" ca="1" si="43"/>
        <v/>
      </c>
      <c r="AE179" s="17" t="str">
        <f t="shared" ca="1" si="44"/>
        <v/>
      </c>
      <c r="AF179" s="18" t="str">
        <f t="shared" ca="1" si="45"/>
        <v/>
      </c>
      <c r="AG179" s="12"/>
      <c r="AH179" s="19"/>
    </row>
    <row r="180" spans="1:34" s="10" customFormat="1" ht="15" customHeight="1" x14ac:dyDescent="0.2">
      <c r="A180" s="10">
        <f t="shared" si="33"/>
        <v>175</v>
      </c>
      <c r="B180" s="173" t="str">
        <f t="shared" ca="1" si="38"/>
        <v/>
      </c>
      <c r="C180" s="173"/>
      <c r="D180" s="173"/>
      <c r="E180" s="173"/>
      <c r="F180" s="173"/>
      <c r="G180" s="173"/>
      <c r="H180" s="177" t="str">
        <f t="shared" ca="1" si="39"/>
        <v/>
      </c>
      <c r="I180" s="177"/>
      <c r="J180" s="177"/>
      <c r="K180" s="177"/>
      <c r="L180" s="177"/>
      <c r="M180" s="177"/>
      <c r="N180" s="177"/>
      <c r="O180" s="177"/>
      <c r="P180" s="13">
        <f t="shared" si="34"/>
        <v>0</v>
      </c>
      <c r="Q180" s="8" t="str">
        <f t="shared" si="40"/>
        <v/>
      </c>
      <c r="R180" s="22">
        <v>175</v>
      </c>
      <c r="S180" s="14" t="str">
        <f ca="1">IF(LEFT(AG180,1)="G","",IF(LEFT(P180,1)="D","",IF(H180="","",COUNTIF($T$6:T180,T180))))</f>
        <v/>
      </c>
      <c r="T180" s="14" t="str">
        <f t="shared" ca="1" si="35"/>
        <v/>
      </c>
      <c r="U180" s="15" t="str">
        <f t="shared" ca="1" si="41"/>
        <v/>
      </c>
      <c r="V180" s="14">
        <f t="shared" si="36"/>
        <v>175</v>
      </c>
      <c r="W180" s="14" t="str">
        <f t="shared" ca="1" si="42"/>
        <v/>
      </c>
      <c r="X180" s="14" t="str">
        <f>IF(Home!J180=0,"",Home!J180)</f>
        <v/>
      </c>
      <c r="Y180" s="16" t="str">
        <f t="shared" ca="1" si="47"/>
        <v/>
      </c>
      <c r="Z180" s="16" t="str">
        <f t="shared" ca="1" si="47"/>
        <v/>
      </c>
      <c r="AA180" s="16" t="str">
        <f t="shared" ca="1" si="47"/>
        <v/>
      </c>
      <c r="AB180" s="16" t="str">
        <f t="shared" ca="1" si="47"/>
        <v/>
      </c>
      <c r="AC180" s="16" t="str">
        <f t="shared" ca="1" si="37"/>
        <v/>
      </c>
      <c r="AD180" s="14" t="str">
        <f t="shared" ca="1" si="43"/>
        <v/>
      </c>
      <c r="AE180" s="17" t="str">
        <f t="shared" ca="1" si="44"/>
        <v/>
      </c>
      <c r="AF180" s="18" t="str">
        <f t="shared" ca="1" si="45"/>
        <v/>
      </c>
      <c r="AG180" s="12"/>
      <c r="AH180" s="19"/>
    </row>
    <row r="181" spans="1:34" s="10" customFormat="1" ht="15" customHeight="1" x14ac:dyDescent="0.2">
      <c r="A181" s="10">
        <f t="shared" si="33"/>
        <v>176</v>
      </c>
      <c r="B181" s="173" t="str">
        <f t="shared" ca="1" si="38"/>
        <v/>
      </c>
      <c r="C181" s="173"/>
      <c r="D181" s="173"/>
      <c r="E181" s="173"/>
      <c r="F181" s="173"/>
      <c r="G181" s="173"/>
      <c r="H181" s="177" t="str">
        <f t="shared" ca="1" si="39"/>
        <v/>
      </c>
      <c r="I181" s="177"/>
      <c r="J181" s="177"/>
      <c r="K181" s="177"/>
      <c r="L181" s="177"/>
      <c r="M181" s="177"/>
      <c r="N181" s="177"/>
      <c r="O181" s="177"/>
      <c r="P181" s="13">
        <f t="shared" si="34"/>
        <v>0</v>
      </c>
      <c r="Q181" s="8" t="str">
        <f t="shared" si="40"/>
        <v/>
      </c>
      <c r="R181" s="22">
        <v>176</v>
      </c>
      <c r="S181" s="14" t="str">
        <f ca="1">IF(LEFT(AG181,1)="G","",IF(LEFT(P181,1)="D","",IF(H181="","",COUNTIF($T$6:T181,T181))))</f>
        <v/>
      </c>
      <c r="T181" s="14" t="str">
        <f t="shared" ca="1" si="35"/>
        <v/>
      </c>
      <c r="U181" s="15" t="str">
        <f t="shared" ca="1" si="41"/>
        <v/>
      </c>
      <c r="V181" s="14">
        <f t="shared" si="36"/>
        <v>176</v>
      </c>
      <c r="W181" s="14" t="str">
        <f t="shared" ca="1" si="42"/>
        <v/>
      </c>
      <c r="X181" s="14" t="str">
        <f>IF(Home!J181=0,"",Home!J181)</f>
        <v/>
      </c>
      <c r="Y181" s="16" t="str">
        <f t="shared" ca="1" si="47"/>
        <v/>
      </c>
      <c r="Z181" s="16" t="str">
        <f t="shared" ca="1" si="47"/>
        <v/>
      </c>
      <c r="AA181" s="16" t="str">
        <f t="shared" ca="1" si="47"/>
        <v/>
      </c>
      <c r="AB181" s="16" t="str">
        <f t="shared" ca="1" si="47"/>
        <v/>
      </c>
      <c r="AC181" s="16" t="str">
        <f t="shared" ca="1" si="37"/>
        <v/>
      </c>
      <c r="AD181" s="14" t="str">
        <f t="shared" ca="1" si="43"/>
        <v/>
      </c>
      <c r="AE181" s="17" t="str">
        <f t="shared" ca="1" si="44"/>
        <v/>
      </c>
      <c r="AF181" s="18" t="str">
        <f t="shared" ca="1" si="45"/>
        <v/>
      </c>
      <c r="AG181" s="12"/>
      <c r="AH181" s="19"/>
    </row>
    <row r="182" spans="1:34" s="10" customFormat="1" ht="15" customHeight="1" x14ac:dyDescent="0.2">
      <c r="A182" s="10">
        <f t="shared" si="33"/>
        <v>177</v>
      </c>
      <c r="B182" s="173" t="str">
        <f t="shared" ca="1" si="38"/>
        <v/>
      </c>
      <c r="C182" s="173"/>
      <c r="D182" s="173"/>
      <c r="E182" s="173"/>
      <c r="F182" s="173"/>
      <c r="G182" s="173"/>
      <c r="H182" s="177" t="str">
        <f t="shared" ca="1" si="39"/>
        <v/>
      </c>
      <c r="I182" s="177"/>
      <c r="J182" s="177"/>
      <c r="K182" s="177"/>
      <c r="L182" s="177"/>
      <c r="M182" s="177"/>
      <c r="N182" s="177"/>
      <c r="O182" s="177"/>
      <c r="P182" s="13">
        <f t="shared" si="34"/>
        <v>0</v>
      </c>
      <c r="Q182" s="8" t="str">
        <f t="shared" si="40"/>
        <v/>
      </c>
      <c r="R182" s="22">
        <v>177</v>
      </c>
      <c r="S182" s="14" t="str">
        <f ca="1">IF(LEFT(AG182,1)="G","",IF(LEFT(P182,1)="D","",IF(H182="","",COUNTIF($T$6:T182,T182))))</f>
        <v/>
      </c>
      <c r="T182" s="14" t="str">
        <f t="shared" ca="1" si="35"/>
        <v/>
      </c>
      <c r="U182" s="15" t="str">
        <f t="shared" ca="1" si="41"/>
        <v/>
      </c>
      <c r="V182" s="14">
        <f t="shared" si="36"/>
        <v>177</v>
      </c>
      <c r="W182" s="14" t="str">
        <f t="shared" ca="1" si="42"/>
        <v/>
      </c>
      <c r="X182" s="14" t="str">
        <f>IF(Home!J182=0,"",Home!J182)</f>
        <v/>
      </c>
      <c r="Y182" s="16" t="str">
        <f t="shared" ca="1" si="47"/>
        <v/>
      </c>
      <c r="Z182" s="16" t="str">
        <f t="shared" ca="1" si="47"/>
        <v/>
      </c>
      <c r="AA182" s="16" t="str">
        <f t="shared" ca="1" si="47"/>
        <v/>
      </c>
      <c r="AB182" s="16" t="str">
        <f t="shared" ca="1" si="47"/>
        <v/>
      </c>
      <c r="AC182" s="16" t="str">
        <f t="shared" ca="1" si="37"/>
        <v/>
      </c>
      <c r="AD182" s="14" t="str">
        <f t="shared" ca="1" si="43"/>
        <v/>
      </c>
      <c r="AE182" s="17" t="str">
        <f t="shared" ca="1" si="44"/>
        <v/>
      </c>
      <c r="AF182" s="18" t="str">
        <f t="shared" ca="1" si="45"/>
        <v/>
      </c>
      <c r="AG182" s="12"/>
      <c r="AH182" s="19"/>
    </row>
    <row r="183" spans="1:34" s="10" customFormat="1" ht="15" customHeight="1" x14ac:dyDescent="0.2">
      <c r="A183" s="10">
        <f t="shared" si="33"/>
        <v>178</v>
      </c>
      <c r="B183" s="173" t="str">
        <f t="shared" ca="1" si="38"/>
        <v/>
      </c>
      <c r="C183" s="173"/>
      <c r="D183" s="173"/>
      <c r="E183" s="173"/>
      <c r="F183" s="173"/>
      <c r="G183" s="173"/>
      <c r="H183" s="177" t="str">
        <f t="shared" ca="1" si="39"/>
        <v/>
      </c>
      <c r="I183" s="177"/>
      <c r="J183" s="177"/>
      <c r="K183" s="177"/>
      <c r="L183" s="177"/>
      <c r="M183" s="177"/>
      <c r="N183" s="177"/>
      <c r="O183" s="177"/>
      <c r="P183" s="13">
        <f t="shared" si="34"/>
        <v>0</v>
      </c>
      <c r="Q183" s="8" t="str">
        <f t="shared" si="40"/>
        <v/>
      </c>
      <c r="R183" s="22">
        <v>178</v>
      </c>
      <c r="S183" s="14" t="str">
        <f ca="1">IF(LEFT(AG183,1)="G","",IF(LEFT(P183,1)="D","",IF(H183="","",COUNTIF($T$6:T183,T183))))</f>
        <v/>
      </c>
      <c r="T183" s="14" t="str">
        <f t="shared" ca="1" si="35"/>
        <v/>
      </c>
      <c r="U183" s="15" t="str">
        <f t="shared" ca="1" si="41"/>
        <v/>
      </c>
      <c r="V183" s="14">
        <f t="shared" si="36"/>
        <v>178</v>
      </c>
      <c r="W183" s="14" t="str">
        <f t="shared" ca="1" si="42"/>
        <v/>
      </c>
      <c r="X183" s="14" t="str">
        <f>IF(Home!J183=0,"",Home!J183)</f>
        <v/>
      </c>
      <c r="Y183" s="16" t="str">
        <f t="shared" ca="1" si="47"/>
        <v/>
      </c>
      <c r="Z183" s="16" t="str">
        <f t="shared" ca="1" si="47"/>
        <v/>
      </c>
      <c r="AA183" s="16" t="str">
        <f t="shared" ca="1" si="47"/>
        <v/>
      </c>
      <c r="AB183" s="16" t="str">
        <f t="shared" ca="1" si="47"/>
        <v/>
      </c>
      <c r="AC183" s="16" t="str">
        <f t="shared" ca="1" si="37"/>
        <v/>
      </c>
      <c r="AD183" s="14" t="str">
        <f t="shared" ca="1" si="43"/>
        <v/>
      </c>
      <c r="AE183" s="17" t="str">
        <f t="shared" ca="1" si="44"/>
        <v/>
      </c>
      <c r="AF183" s="18" t="str">
        <f t="shared" ca="1" si="45"/>
        <v/>
      </c>
      <c r="AG183" s="12"/>
      <c r="AH183" s="19"/>
    </row>
    <row r="184" spans="1:34" s="10" customFormat="1" ht="15" customHeight="1" x14ac:dyDescent="0.2">
      <c r="A184" s="10">
        <f t="shared" si="33"/>
        <v>179</v>
      </c>
      <c r="B184" s="173" t="str">
        <f t="shared" ca="1" si="38"/>
        <v/>
      </c>
      <c r="C184" s="173"/>
      <c r="D184" s="173"/>
      <c r="E184" s="173"/>
      <c r="F184" s="173"/>
      <c r="G184" s="173"/>
      <c r="H184" s="177" t="str">
        <f t="shared" ca="1" si="39"/>
        <v/>
      </c>
      <c r="I184" s="177"/>
      <c r="J184" s="177"/>
      <c r="K184" s="177"/>
      <c r="L184" s="177"/>
      <c r="M184" s="177"/>
      <c r="N184" s="177"/>
      <c r="O184" s="177"/>
      <c r="P184" s="13">
        <f t="shared" si="34"/>
        <v>0</v>
      </c>
      <c r="Q184" s="8" t="str">
        <f t="shared" si="40"/>
        <v/>
      </c>
      <c r="R184" s="22">
        <v>179</v>
      </c>
      <c r="S184" s="14" t="str">
        <f ca="1">IF(LEFT(AG184,1)="G","",IF(LEFT(P184,1)="D","",IF(H184="","",COUNTIF($T$6:T184,T184))))</f>
        <v/>
      </c>
      <c r="T184" s="14" t="str">
        <f t="shared" ca="1" si="35"/>
        <v/>
      </c>
      <c r="U184" s="15" t="str">
        <f t="shared" ca="1" si="41"/>
        <v/>
      </c>
      <c r="V184" s="14">
        <f t="shared" si="36"/>
        <v>179</v>
      </c>
      <c r="W184" s="14" t="str">
        <f t="shared" ca="1" si="42"/>
        <v/>
      </c>
      <c r="X184" s="14" t="str">
        <f>IF(Home!J184=0,"",Home!J184)</f>
        <v/>
      </c>
      <c r="Y184" s="16" t="str">
        <f t="shared" ca="1" si="47"/>
        <v/>
      </c>
      <c r="Z184" s="16" t="str">
        <f t="shared" ca="1" si="47"/>
        <v/>
      </c>
      <c r="AA184" s="16" t="str">
        <f t="shared" ca="1" si="47"/>
        <v/>
      </c>
      <c r="AB184" s="16" t="str">
        <f t="shared" ca="1" si="47"/>
        <v/>
      </c>
      <c r="AC184" s="16" t="str">
        <f t="shared" ca="1" si="37"/>
        <v/>
      </c>
      <c r="AD184" s="14" t="str">
        <f t="shared" ca="1" si="43"/>
        <v/>
      </c>
      <c r="AE184" s="17" t="str">
        <f t="shared" ca="1" si="44"/>
        <v/>
      </c>
      <c r="AF184" s="18" t="str">
        <f t="shared" ca="1" si="45"/>
        <v/>
      </c>
      <c r="AG184" s="12"/>
      <c r="AH184" s="19"/>
    </row>
    <row r="185" spans="1:34" s="10" customFormat="1" ht="15" customHeight="1" x14ac:dyDescent="0.2">
      <c r="A185" s="10">
        <f t="shared" si="33"/>
        <v>180</v>
      </c>
      <c r="B185" s="173" t="str">
        <f t="shared" ca="1" si="38"/>
        <v/>
      </c>
      <c r="C185" s="173"/>
      <c r="D185" s="173"/>
      <c r="E185" s="173"/>
      <c r="F185" s="173"/>
      <c r="G185" s="173"/>
      <c r="H185" s="177" t="str">
        <f t="shared" ca="1" si="39"/>
        <v/>
      </c>
      <c r="I185" s="177"/>
      <c r="J185" s="177"/>
      <c r="K185" s="177"/>
      <c r="L185" s="177"/>
      <c r="M185" s="177"/>
      <c r="N185" s="177"/>
      <c r="O185" s="177"/>
      <c r="P185" s="13">
        <f t="shared" si="34"/>
        <v>0</v>
      </c>
      <c r="Q185" s="8" t="str">
        <f t="shared" si="40"/>
        <v/>
      </c>
      <c r="R185" s="22">
        <v>180</v>
      </c>
      <c r="S185" s="14" t="str">
        <f ca="1">IF(LEFT(AG185,1)="G","",IF(LEFT(P185,1)="D","",IF(H185="","",COUNTIF($T$6:T185,T185))))</f>
        <v/>
      </c>
      <c r="T185" s="14" t="str">
        <f t="shared" ca="1" si="35"/>
        <v/>
      </c>
      <c r="U185" s="15" t="str">
        <f t="shared" ca="1" si="41"/>
        <v/>
      </c>
      <c r="V185" s="14">
        <f t="shared" si="36"/>
        <v>180</v>
      </c>
      <c r="W185" s="14" t="str">
        <f t="shared" ca="1" si="42"/>
        <v/>
      </c>
      <c r="X185" s="14" t="str">
        <f>IF(Home!J185=0,"",Home!J185)</f>
        <v/>
      </c>
      <c r="Y185" s="16" t="str">
        <f t="shared" ca="1" si="47"/>
        <v/>
      </c>
      <c r="Z185" s="16" t="str">
        <f t="shared" ca="1" si="47"/>
        <v/>
      </c>
      <c r="AA185" s="16" t="str">
        <f t="shared" ca="1" si="47"/>
        <v/>
      </c>
      <c r="AB185" s="16" t="str">
        <f t="shared" ca="1" si="47"/>
        <v/>
      </c>
      <c r="AC185" s="16" t="str">
        <f t="shared" ca="1" si="37"/>
        <v/>
      </c>
      <c r="AD185" s="14" t="str">
        <f t="shared" ca="1" si="43"/>
        <v/>
      </c>
      <c r="AE185" s="17" t="str">
        <f t="shared" ca="1" si="44"/>
        <v/>
      </c>
      <c r="AF185" s="18" t="str">
        <f t="shared" ca="1" si="45"/>
        <v/>
      </c>
      <c r="AG185" s="12"/>
      <c r="AH185" s="19"/>
    </row>
    <row r="186" spans="1:34" s="10" customFormat="1" ht="15" customHeight="1" x14ac:dyDescent="0.2">
      <c r="A186" s="10">
        <f t="shared" si="33"/>
        <v>181</v>
      </c>
      <c r="B186" s="173" t="str">
        <f t="shared" ca="1" si="38"/>
        <v/>
      </c>
      <c r="C186" s="173"/>
      <c r="D186" s="173"/>
      <c r="E186" s="173"/>
      <c r="F186" s="173"/>
      <c r="G186" s="173"/>
      <c r="H186" s="177" t="str">
        <f t="shared" ca="1" si="39"/>
        <v/>
      </c>
      <c r="I186" s="177"/>
      <c r="J186" s="177"/>
      <c r="K186" s="177"/>
      <c r="L186" s="177"/>
      <c r="M186" s="177"/>
      <c r="N186" s="177"/>
      <c r="O186" s="177"/>
      <c r="P186" s="13">
        <f t="shared" si="34"/>
        <v>0</v>
      </c>
      <c r="Q186" s="8" t="str">
        <f t="shared" si="40"/>
        <v/>
      </c>
      <c r="R186" s="22">
        <v>181</v>
      </c>
      <c r="S186" s="14" t="str">
        <f ca="1">IF(LEFT(AG186,1)="G","",IF(LEFT(P186,1)="D","",IF(H186="","",COUNTIF($T$6:T186,T186))))</f>
        <v/>
      </c>
      <c r="T186" s="14" t="str">
        <f t="shared" ca="1" si="35"/>
        <v/>
      </c>
      <c r="U186" s="15" t="str">
        <f t="shared" ca="1" si="41"/>
        <v/>
      </c>
      <c r="V186" s="14">
        <f t="shared" si="36"/>
        <v>181</v>
      </c>
      <c r="W186" s="14" t="str">
        <f t="shared" ca="1" si="42"/>
        <v/>
      </c>
      <c r="X186" s="14" t="str">
        <f>IF(Home!J186=0,"",Home!J186)</f>
        <v/>
      </c>
      <c r="Y186" s="16" t="str">
        <f t="shared" ref="Y186:AB205" ca="1" si="48">IFERROR(VLOOKUP(CONCATENATE($X186,Y$5),$U$6:$V$255,2,0),"")</f>
        <v/>
      </c>
      <c r="Z186" s="16" t="str">
        <f t="shared" ca="1" si="48"/>
        <v/>
      </c>
      <c r="AA186" s="16" t="str">
        <f t="shared" ca="1" si="48"/>
        <v/>
      </c>
      <c r="AB186" s="16" t="str">
        <f t="shared" ca="1" si="48"/>
        <v/>
      </c>
      <c r="AC186" s="16" t="str">
        <f t="shared" ca="1" si="37"/>
        <v/>
      </c>
      <c r="AD186" s="14" t="str">
        <f t="shared" ca="1" si="43"/>
        <v/>
      </c>
      <c r="AE186" s="17" t="str">
        <f t="shared" ca="1" si="44"/>
        <v/>
      </c>
      <c r="AF186" s="18" t="str">
        <f t="shared" ca="1" si="45"/>
        <v/>
      </c>
      <c r="AG186" s="12"/>
      <c r="AH186" s="19"/>
    </row>
    <row r="187" spans="1:34" s="10" customFormat="1" ht="15" customHeight="1" x14ac:dyDescent="0.2">
      <c r="A187" s="10">
        <f t="shared" si="33"/>
        <v>182</v>
      </c>
      <c r="B187" s="173" t="str">
        <f t="shared" ca="1" si="38"/>
        <v/>
      </c>
      <c r="C187" s="173"/>
      <c r="D187" s="173"/>
      <c r="E187" s="173"/>
      <c r="F187" s="173"/>
      <c r="G187" s="173"/>
      <c r="H187" s="177" t="str">
        <f t="shared" ca="1" si="39"/>
        <v/>
      </c>
      <c r="I187" s="177"/>
      <c r="J187" s="177"/>
      <c r="K187" s="177"/>
      <c r="L187" s="177"/>
      <c r="M187" s="177"/>
      <c r="N187" s="177"/>
      <c r="O187" s="177"/>
      <c r="P187" s="13">
        <f t="shared" si="34"/>
        <v>0</v>
      </c>
      <c r="Q187" s="8" t="str">
        <f t="shared" si="40"/>
        <v/>
      </c>
      <c r="R187" s="22">
        <v>182</v>
      </c>
      <c r="S187" s="14" t="str">
        <f ca="1">IF(LEFT(AG187,1)="G","",IF(LEFT(P187,1)="D","",IF(H187="","",COUNTIF($T$6:T187,T187))))</f>
        <v/>
      </c>
      <c r="T187" s="14" t="str">
        <f t="shared" ca="1" si="35"/>
        <v/>
      </c>
      <c r="U187" s="15" t="str">
        <f t="shared" ca="1" si="41"/>
        <v/>
      </c>
      <c r="V187" s="14">
        <f t="shared" si="36"/>
        <v>182</v>
      </c>
      <c r="W187" s="14" t="str">
        <f t="shared" ca="1" si="42"/>
        <v/>
      </c>
      <c r="X187" s="14" t="str">
        <f>IF(Home!J187=0,"",Home!J187)</f>
        <v/>
      </c>
      <c r="Y187" s="16" t="str">
        <f t="shared" ca="1" si="48"/>
        <v/>
      </c>
      <c r="Z187" s="16" t="str">
        <f t="shared" ca="1" si="48"/>
        <v/>
      </c>
      <c r="AA187" s="16" t="str">
        <f t="shared" ca="1" si="48"/>
        <v/>
      </c>
      <c r="AB187" s="16" t="str">
        <f t="shared" ca="1" si="48"/>
        <v/>
      </c>
      <c r="AC187" s="16" t="str">
        <f t="shared" ca="1" si="37"/>
        <v/>
      </c>
      <c r="AD187" s="14" t="str">
        <f t="shared" ca="1" si="43"/>
        <v/>
      </c>
      <c r="AE187" s="17" t="str">
        <f t="shared" ca="1" si="44"/>
        <v/>
      </c>
      <c r="AF187" s="18" t="str">
        <f t="shared" ca="1" si="45"/>
        <v/>
      </c>
      <c r="AG187" s="12"/>
      <c r="AH187" s="19"/>
    </row>
    <row r="188" spans="1:34" s="10" customFormat="1" ht="15" customHeight="1" x14ac:dyDescent="0.2">
      <c r="A188" s="10">
        <f t="shared" si="33"/>
        <v>183</v>
      </c>
      <c r="B188" s="173" t="str">
        <f t="shared" ca="1" si="38"/>
        <v/>
      </c>
      <c r="C188" s="173"/>
      <c r="D188" s="173"/>
      <c r="E188" s="173"/>
      <c r="F188" s="173"/>
      <c r="G188" s="173"/>
      <c r="H188" s="177" t="str">
        <f t="shared" ca="1" si="39"/>
        <v/>
      </c>
      <c r="I188" s="177"/>
      <c r="J188" s="177"/>
      <c r="K188" s="177"/>
      <c r="L188" s="177"/>
      <c r="M188" s="177"/>
      <c r="N188" s="177"/>
      <c r="O188" s="177"/>
      <c r="P188" s="13">
        <f t="shared" si="34"/>
        <v>0</v>
      </c>
      <c r="Q188" s="8" t="str">
        <f t="shared" si="40"/>
        <v/>
      </c>
      <c r="R188" s="22">
        <v>183</v>
      </c>
      <c r="S188" s="14" t="str">
        <f ca="1">IF(LEFT(AG188,1)="G","",IF(LEFT(P188,1)="D","",IF(H188="","",COUNTIF($T$6:T188,T188))))</f>
        <v/>
      </c>
      <c r="T188" s="14" t="str">
        <f t="shared" ca="1" si="35"/>
        <v/>
      </c>
      <c r="U188" s="15" t="str">
        <f t="shared" ca="1" si="41"/>
        <v/>
      </c>
      <c r="V188" s="14">
        <f t="shared" si="36"/>
        <v>183</v>
      </c>
      <c r="W188" s="14" t="str">
        <f t="shared" ca="1" si="42"/>
        <v/>
      </c>
      <c r="X188" s="14" t="str">
        <f>IF(Home!J188=0,"",Home!J188)</f>
        <v/>
      </c>
      <c r="Y188" s="16" t="str">
        <f t="shared" ca="1" si="48"/>
        <v/>
      </c>
      <c r="Z188" s="16" t="str">
        <f t="shared" ca="1" si="48"/>
        <v/>
      </c>
      <c r="AA188" s="16" t="str">
        <f t="shared" ca="1" si="48"/>
        <v/>
      </c>
      <c r="AB188" s="16" t="str">
        <f t="shared" ca="1" si="48"/>
        <v/>
      </c>
      <c r="AC188" s="16" t="str">
        <f t="shared" ca="1" si="37"/>
        <v/>
      </c>
      <c r="AD188" s="14" t="str">
        <f t="shared" ca="1" si="43"/>
        <v/>
      </c>
      <c r="AE188" s="17" t="str">
        <f t="shared" ca="1" si="44"/>
        <v/>
      </c>
      <c r="AF188" s="18" t="str">
        <f t="shared" ca="1" si="45"/>
        <v/>
      </c>
      <c r="AG188" s="12"/>
      <c r="AH188" s="19"/>
    </row>
    <row r="189" spans="1:34" s="10" customFormat="1" ht="15" customHeight="1" x14ac:dyDescent="0.2">
      <c r="A189" s="10">
        <f t="shared" si="33"/>
        <v>184</v>
      </c>
      <c r="B189" s="173" t="str">
        <f t="shared" ca="1" si="38"/>
        <v/>
      </c>
      <c r="C189" s="173"/>
      <c r="D189" s="173"/>
      <c r="E189" s="173"/>
      <c r="F189" s="173"/>
      <c r="G189" s="173"/>
      <c r="H189" s="177" t="str">
        <f t="shared" ca="1" si="39"/>
        <v/>
      </c>
      <c r="I189" s="177"/>
      <c r="J189" s="177"/>
      <c r="K189" s="177"/>
      <c r="L189" s="177"/>
      <c r="M189" s="177"/>
      <c r="N189" s="177"/>
      <c r="O189" s="177"/>
      <c r="P189" s="13">
        <f t="shared" si="34"/>
        <v>0</v>
      </c>
      <c r="Q189" s="8" t="str">
        <f t="shared" si="40"/>
        <v/>
      </c>
      <c r="R189" s="22">
        <v>184</v>
      </c>
      <c r="S189" s="14" t="str">
        <f ca="1">IF(LEFT(AG189,1)="G","",IF(LEFT(P189,1)="D","",IF(H189="","",COUNTIF($T$6:T189,T189))))</f>
        <v/>
      </c>
      <c r="T189" s="14" t="str">
        <f t="shared" ca="1" si="35"/>
        <v/>
      </c>
      <c r="U189" s="15" t="str">
        <f t="shared" ca="1" si="41"/>
        <v/>
      </c>
      <c r="V189" s="14">
        <f t="shared" si="36"/>
        <v>184</v>
      </c>
      <c r="W189" s="14" t="str">
        <f t="shared" ca="1" si="42"/>
        <v/>
      </c>
      <c r="X189" s="14" t="str">
        <f>IF(Home!J189=0,"",Home!J189)</f>
        <v/>
      </c>
      <c r="Y189" s="16" t="str">
        <f t="shared" ca="1" si="48"/>
        <v/>
      </c>
      <c r="Z189" s="16" t="str">
        <f t="shared" ca="1" si="48"/>
        <v/>
      </c>
      <c r="AA189" s="16" t="str">
        <f t="shared" ca="1" si="48"/>
        <v/>
      </c>
      <c r="AB189" s="16" t="str">
        <f t="shared" ca="1" si="48"/>
        <v/>
      </c>
      <c r="AC189" s="16" t="str">
        <f t="shared" ca="1" si="37"/>
        <v/>
      </c>
      <c r="AD189" s="14" t="str">
        <f t="shared" ca="1" si="43"/>
        <v/>
      </c>
      <c r="AE189" s="17" t="str">
        <f t="shared" ca="1" si="44"/>
        <v/>
      </c>
      <c r="AF189" s="18" t="str">
        <f t="shared" ca="1" si="45"/>
        <v/>
      </c>
      <c r="AG189" s="12"/>
      <c r="AH189" s="19"/>
    </row>
    <row r="190" spans="1:34" s="10" customFormat="1" ht="15" customHeight="1" x14ac:dyDescent="0.2">
      <c r="A190" s="10">
        <f t="shared" si="33"/>
        <v>185</v>
      </c>
      <c r="B190" s="173" t="str">
        <f t="shared" ca="1" si="38"/>
        <v/>
      </c>
      <c r="C190" s="173"/>
      <c r="D190" s="173"/>
      <c r="E190" s="173"/>
      <c r="F190" s="173"/>
      <c r="G190" s="173"/>
      <c r="H190" s="177" t="str">
        <f t="shared" ca="1" si="39"/>
        <v/>
      </c>
      <c r="I190" s="177"/>
      <c r="J190" s="177"/>
      <c r="K190" s="177"/>
      <c r="L190" s="177"/>
      <c r="M190" s="177"/>
      <c r="N190" s="177"/>
      <c r="O190" s="177"/>
      <c r="P190" s="13">
        <f t="shared" si="34"/>
        <v>0</v>
      </c>
      <c r="Q190" s="8" t="str">
        <f t="shared" si="40"/>
        <v/>
      </c>
      <c r="R190" s="22">
        <v>185</v>
      </c>
      <c r="S190" s="14" t="str">
        <f ca="1">IF(LEFT(AG190,1)="G","",IF(LEFT(P190,1)="D","",IF(H190="","",COUNTIF($T$6:T190,T190))))</f>
        <v/>
      </c>
      <c r="T190" s="14" t="str">
        <f t="shared" ca="1" si="35"/>
        <v/>
      </c>
      <c r="U190" s="15" t="str">
        <f t="shared" ca="1" si="41"/>
        <v/>
      </c>
      <c r="V190" s="14">
        <f t="shared" si="36"/>
        <v>185</v>
      </c>
      <c r="W190" s="14" t="str">
        <f t="shared" ca="1" si="42"/>
        <v/>
      </c>
      <c r="X190" s="14" t="str">
        <f>IF(Home!J190=0,"",Home!J190)</f>
        <v/>
      </c>
      <c r="Y190" s="16" t="str">
        <f t="shared" ca="1" si="48"/>
        <v/>
      </c>
      <c r="Z190" s="16" t="str">
        <f t="shared" ca="1" si="48"/>
        <v/>
      </c>
      <c r="AA190" s="16" t="str">
        <f t="shared" ca="1" si="48"/>
        <v/>
      </c>
      <c r="AB190" s="16" t="str">
        <f t="shared" ca="1" si="48"/>
        <v/>
      </c>
      <c r="AC190" s="16" t="str">
        <f t="shared" ca="1" si="37"/>
        <v/>
      </c>
      <c r="AD190" s="14" t="str">
        <f t="shared" ca="1" si="43"/>
        <v/>
      </c>
      <c r="AE190" s="17" t="str">
        <f t="shared" ca="1" si="44"/>
        <v/>
      </c>
      <c r="AF190" s="18" t="str">
        <f t="shared" ca="1" si="45"/>
        <v/>
      </c>
      <c r="AG190" s="12"/>
      <c r="AH190" s="19"/>
    </row>
    <row r="191" spans="1:34" s="10" customFormat="1" ht="15" customHeight="1" x14ac:dyDescent="0.2">
      <c r="A191" s="10">
        <f t="shared" si="33"/>
        <v>186</v>
      </c>
      <c r="B191" s="173" t="str">
        <f t="shared" ca="1" si="38"/>
        <v/>
      </c>
      <c r="C191" s="173"/>
      <c r="D191" s="173"/>
      <c r="E191" s="173"/>
      <c r="F191" s="173"/>
      <c r="G191" s="173"/>
      <c r="H191" s="177" t="str">
        <f t="shared" ca="1" si="39"/>
        <v/>
      </c>
      <c r="I191" s="177"/>
      <c r="J191" s="177"/>
      <c r="K191" s="177"/>
      <c r="L191" s="177"/>
      <c r="M191" s="177"/>
      <c r="N191" s="177"/>
      <c r="O191" s="177"/>
      <c r="P191" s="13">
        <f t="shared" si="34"/>
        <v>0</v>
      </c>
      <c r="Q191" s="8" t="str">
        <f t="shared" si="40"/>
        <v/>
      </c>
      <c r="R191" s="22">
        <v>186</v>
      </c>
      <c r="S191" s="14" t="str">
        <f ca="1">IF(LEFT(AG191,1)="G","",IF(LEFT(P191,1)="D","",IF(H191="","",COUNTIF($T$6:T191,T191))))</f>
        <v/>
      </c>
      <c r="T191" s="14" t="str">
        <f t="shared" ca="1" si="35"/>
        <v/>
      </c>
      <c r="U191" s="15" t="str">
        <f t="shared" ca="1" si="41"/>
        <v/>
      </c>
      <c r="V191" s="14">
        <f t="shared" si="36"/>
        <v>186</v>
      </c>
      <c r="W191" s="14" t="str">
        <f t="shared" ca="1" si="42"/>
        <v/>
      </c>
      <c r="X191" s="14" t="str">
        <f>IF(Home!J191=0,"",Home!J191)</f>
        <v/>
      </c>
      <c r="Y191" s="16" t="str">
        <f t="shared" ca="1" si="48"/>
        <v/>
      </c>
      <c r="Z191" s="16" t="str">
        <f t="shared" ca="1" si="48"/>
        <v/>
      </c>
      <c r="AA191" s="16" t="str">
        <f t="shared" ca="1" si="48"/>
        <v/>
      </c>
      <c r="AB191" s="16" t="str">
        <f t="shared" ca="1" si="48"/>
        <v/>
      </c>
      <c r="AC191" s="16" t="str">
        <f t="shared" ca="1" si="37"/>
        <v/>
      </c>
      <c r="AD191" s="14" t="str">
        <f t="shared" ca="1" si="43"/>
        <v/>
      </c>
      <c r="AE191" s="17" t="str">
        <f t="shared" ca="1" si="44"/>
        <v/>
      </c>
      <c r="AF191" s="18" t="str">
        <f t="shared" ca="1" si="45"/>
        <v/>
      </c>
      <c r="AG191" s="12"/>
      <c r="AH191" s="19"/>
    </row>
    <row r="192" spans="1:34" s="10" customFormat="1" ht="15" customHeight="1" x14ac:dyDescent="0.2">
      <c r="A192" s="10">
        <f t="shared" si="33"/>
        <v>187</v>
      </c>
      <c r="B192" s="173" t="str">
        <f t="shared" ca="1" si="38"/>
        <v/>
      </c>
      <c r="C192" s="173"/>
      <c r="D192" s="173"/>
      <c r="E192" s="173"/>
      <c r="F192" s="173"/>
      <c r="G192" s="173"/>
      <c r="H192" s="177" t="str">
        <f t="shared" ca="1" si="39"/>
        <v/>
      </c>
      <c r="I192" s="177"/>
      <c r="J192" s="177"/>
      <c r="K192" s="177"/>
      <c r="L192" s="177"/>
      <c r="M192" s="177"/>
      <c r="N192" s="177"/>
      <c r="O192" s="177"/>
      <c r="P192" s="13">
        <f t="shared" si="34"/>
        <v>0</v>
      </c>
      <c r="Q192" s="8" t="str">
        <f t="shared" si="40"/>
        <v/>
      </c>
      <c r="R192" s="22">
        <v>187</v>
      </c>
      <c r="S192" s="14" t="str">
        <f ca="1">IF(LEFT(AG192,1)="G","",IF(LEFT(P192,1)="D","",IF(H192="","",COUNTIF($T$6:T192,T192))))</f>
        <v/>
      </c>
      <c r="T192" s="14" t="str">
        <f t="shared" ca="1" si="35"/>
        <v/>
      </c>
      <c r="U192" s="15" t="str">
        <f t="shared" ca="1" si="41"/>
        <v/>
      </c>
      <c r="V192" s="14">
        <f t="shared" si="36"/>
        <v>187</v>
      </c>
      <c r="W192" s="14" t="str">
        <f t="shared" ca="1" si="42"/>
        <v/>
      </c>
      <c r="X192" s="14" t="str">
        <f>IF(Home!J192=0,"",Home!J192)</f>
        <v/>
      </c>
      <c r="Y192" s="16" t="str">
        <f t="shared" ca="1" si="48"/>
        <v/>
      </c>
      <c r="Z192" s="16" t="str">
        <f t="shared" ca="1" si="48"/>
        <v/>
      </c>
      <c r="AA192" s="16" t="str">
        <f t="shared" ca="1" si="48"/>
        <v/>
      </c>
      <c r="AB192" s="16" t="str">
        <f t="shared" ca="1" si="48"/>
        <v/>
      </c>
      <c r="AC192" s="16" t="str">
        <f t="shared" ca="1" si="37"/>
        <v/>
      </c>
      <c r="AD192" s="14" t="str">
        <f t="shared" ca="1" si="43"/>
        <v/>
      </c>
      <c r="AE192" s="17" t="str">
        <f t="shared" ca="1" si="44"/>
        <v/>
      </c>
      <c r="AF192" s="18" t="str">
        <f t="shared" ca="1" si="45"/>
        <v/>
      </c>
      <c r="AG192" s="12"/>
      <c r="AH192" s="19"/>
    </row>
    <row r="193" spans="1:34" s="10" customFormat="1" ht="15" customHeight="1" x14ac:dyDescent="0.2">
      <c r="A193" s="10">
        <f t="shared" si="33"/>
        <v>188</v>
      </c>
      <c r="B193" s="173" t="str">
        <f t="shared" ca="1" si="38"/>
        <v/>
      </c>
      <c r="C193" s="173"/>
      <c r="D193" s="173"/>
      <c r="E193" s="173"/>
      <c r="F193" s="173"/>
      <c r="G193" s="173"/>
      <c r="H193" s="177" t="str">
        <f t="shared" ca="1" si="39"/>
        <v/>
      </c>
      <c r="I193" s="177"/>
      <c r="J193" s="177"/>
      <c r="K193" s="177"/>
      <c r="L193" s="177"/>
      <c r="M193" s="177"/>
      <c r="N193" s="177"/>
      <c r="O193" s="177"/>
      <c r="P193" s="13">
        <f t="shared" si="34"/>
        <v>0</v>
      </c>
      <c r="Q193" s="8" t="str">
        <f t="shared" si="40"/>
        <v/>
      </c>
      <c r="R193" s="22">
        <v>188</v>
      </c>
      <c r="S193" s="14" t="str">
        <f ca="1">IF(LEFT(AG193,1)="G","",IF(LEFT(P193,1)="D","",IF(H193="","",COUNTIF($T$6:T193,T193))))</f>
        <v/>
      </c>
      <c r="T193" s="14" t="str">
        <f t="shared" ca="1" si="35"/>
        <v/>
      </c>
      <c r="U193" s="15" t="str">
        <f t="shared" ca="1" si="41"/>
        <v/>
      </c>
      <c r="V193" s="14">
        <f t="shared" si="36"/>
        <v>188</v>
      </c>
      <c r="W193" s="14" t="str">
        <f t="shared" ca="1" si="42"/>
        <v/>
      </c>
      <c r="X193" s="14" t="str">
        <f>IF(Home!J193=0,"",Home!J193)</f>
        <v/>
      </c>
      <c r="Y193" s="16" t="str">
        <f t="shared" ca="1" si="48"/>
        <v/>
      </c>
      <c r="Z193" s="16" t="str">
        <f t="shared" ca="1" si="48"/>
        <v/>
      </c>
      <c r="AA193" s="16" t="str">
        <f t="shared" ca="1" si="48"/>
        <v/>
      </c>
      <c r="AB193" s="16" t="str">
        <f t="shared" ca="1" si="48"/>
        <v/>
      </c>
      <c r="AC193" s="16" t="str">
        <f t="shared" ca="1" si="37"/>
        <v/>
      </c>
      <c r="AD193" s="14" t="str">
        <f t="shared" ca="1" si="43"/>
        <v/>
      </c>
      <c r="AE193" s="17" t="str">
        <f t="shared" ca="1" si="44"/>
        <v/>
      </c>
      <c r="AF193" s="18" t="str">
        <f t="shared" ca="1" si="45"/>
        <v/>
      </c>
      <c r="AG193" s="12"/>
      <c r="AH193" s="19"/>
    </row>
    <row r="194" spans="1:34" s="10" customFormat="1" ht="15" customHeight="1" x14ac:dyDescent="0.2">
      <c r="A194" s="10">
        <f t="shared" si="33"/>
        <v>189</v>
      </c>
      <c r="B194" s="173" t="str">
        <f t="shared" ca="1" si="38"/>
        <v/>
      </c>
      <c r="C194" s="173"/>
      <c r="D194" s="173"/>
      <c r="E194" s="173"/>
      <c r="F194" s="173"/>
      <c r="G194" s="173"/>
      <c r="H194" s="177" t="str">
        <f t="shared" ca="1" si="39"/>
        <v/>
      </c>
      <c r="I194" s="177"/>
      <c r="J194" s="177"/>
      <c r="K194" s="177"/>
      <c r="L194" s="177"/>
      <c r="M194" s="177"/>
      <c r="N194" s="177"/>
      <c r="O194" s="177"/>
      <c r="P194" s="13">
        <f t="shared" si="34"/>
        <v>0</v>
      </c>
      <c r="Q194" s="8" t="str">
        <f t="shared" si="40"/>
        <v/>
      </c>
      <c r="R194" s="22">
        <v>189</v>
      </c>
      <c r="S194" s="14" t="str">
        <f ca="1">IF(LEFT(AG194,1)="G","",IF(LEFT(P194,1)="D","",IF(H194="","",COUNTIF($T$6:T194,T194))))</f>
        <v/>
      </c>
      <c r="T194" s="14" t="str">
        <f t="shared" ca="1" si="35"/>
        <v/>
      </c>
      <c r="U194" s="15" t="str">
        <f t="shared" ca="1" si="41"/>
        <v/>
      </c>
      <c r="V194" s="14">
        <f t="shared" si="36"/>
        <v>189</v>
      </c>
      <c r="W194" s="14" t="str">
        <f t="shared" ca="1" si="42"/>
        <v/>
      </c>
      <c r="X194" s="14" t="str">
        <f>IF(Home!J194=0,"",Home!J194)</f>
        <v/>
      </c>
      <c r="Y194" s="16" t="str">
        <f t="shared" ca="1" si="48"/>
        <v/>
      </c>
      <c r="Z194" s="16" t="str">
        <f t="shared" ca="1" si="48"/>
        <v/>
      </c>
      <c r="AA194" s="16" t="str">
        <f t="shared" ca="1" si="48"/>
        <v/>
      </c>
      <c r="AB194" s="16" t="str">
        <f t="shared" ca="1" si="48"/>
        <v/>
      </c>
      <c r="AC194" s="16" t="str">
        <f t="shared" ca="1" si="37"/>
        <v/>
      </c>
      <c r="AD194" s="14" t="str">
        <f t="shared" ca="1" si="43"/>
        <v/>
      </c>
      <c r="AE194" s="17" t="str">
        <f t="shared" ca="1" si="44"/>
        <v/>
      </c>
      <c r="AF194" s="18" t="str">
        <f t="shared" ca="1" si="45"/>
        <v/>
      </c>
      <c r="AG194" s="12"/>
      <c r="AH194" s="19"/>
    </row>
    <row r="195" spans="1:34" s="10" customFormat="1" ht="15" customHeight="1" x14ac:dyDescent="0.2">
      <c r="A195" s="10">
        <f t="shared" si="33"/>
        <v>190</v>
      </c>
      <c r="B195" s="173" t="str">
        <f t="shared" ca="1" si="38"/>
        <v/>
      </c>
      <c r="C195" s="173"/>
      <c r="D195" s="173"/>
      <c r="E195" s="173"/>
      <c r="F195" s="173"/>
      <c r="G195" s="173"/>
      <c r="H195" s="177" t="str">
        <f t="shared" ca="1" si="39"/>
        <v/>
      </c>
      <c r="I195" s="177"/>
      <c r="J195" s="177"/>
      <c r="K195" s="177"/>
      <c r="L195" s="177"/>
      <c r="M195" s="177"/>
      <c r="N195" s="177"/>
      <c r="O195" s="177"/>
      <c r="P195" s="13">
        <f t="shared" si="34"/>
        <v>0</v>
      </c>
      <c r="Q195" s="8" t="str">
        <f t="shared" si="40"/>
        <v/>
      </c>
      <c r="R195" s="22">
        <v>190</v>
      </c>
      <c r="S195" s="14" t="str">
        <f ca="1">IF(LEFT(AG195,1)="G","",IF(LEFT(P195,1)="D","",IF(H195="","",COUNTIF($T$6:T195,T195))))</f>
        <v/>
      </c>
      <c r="T195" s="14" t="str">
        <f t="shared" ca="1" si="35"/>
        <v/>
      </c>
      <c r="U195" s="15" t="str">
        <f t="shared" ca="1" si="41"/>
        <v/>
      </c>
      <c r="V195" s="14">
        <f t="shared" si="36"/>
        <v>190</v>
      </c>
      <c r="W195" s="14" t="str">
        <f t="shared" ca="1" si="42"/>
        <v/>
      </c>
      <c r="X195" s="14" t="str">
        <f>IF(Home!J195=0,"",Home!J195)</f>
        <v/>
      </c>
      <c r="Y195" s="16" t="str">
        <f t="shared" ca="1" si="48"/>
        <v/>
      </c>
      <c r="Z195" s="16" t="str">
        <f t="shared" ca="1" si="48"/>
        <v/>
      </c>
      <c r="AA195" s="16" t="str">
        <f t="shared" ca="1" si="48"/>
        <v/>
      </c>
      <c r="AB195" s="16" t="str">
        <f t="shared" ca="1" si="48"/>
        <v/>
      </c>
      <c r="AC195" s="16" t="str">
        <f t="shared" ca="1" si="37"/>
        <v/>
      </c>
      <c r="AD195" s="14" t="str">
        <f t="shared" ca="1" si="43"/>
        <v/>
      </c>
      <c r="AE195" s="17" t="str">
        <f t="shared" ca="1" si="44"/>
        <v/>
      </c>
      <c r="AF195" s="18" t="str">
        <f t="shared" ca="1" si="45"/>
        <v/>
      </c>
      <c r="AG195" s="12"/>
      <c r="AH195" s="19"/>
    </row>
    <row r="196" spans="1:34" s="10" customFormat="1" ht="15" customHeight="1" x14ac:dyDescent="0.2">
      <c r="A196" s="10">
        <f t="shared" si="33"/>
        <v>191</v>
      </c>
      <c r="B196" s="173" t="str">
        <f t="shared" ca="1" si="38"/>
        <v/>
      </c>
      <c r="C196" s="173"/>
      <c r="D196" s="173"/>
      <c r="E196" s="173"/>
      <c r="F196" s="173"/>
      <c r="G196" s="173"/>
      <c r="H196" s="177" t="str">
        <f t="shared" ca="1" si="39"/>
        <v/>
      </c>
      <c r="I196" s="177"/>
      <c r="J196" s="177"/>
      <c r="K196" s="177"/>
      <c r="L196" s="177"/>
      <c r="M196" s="177"/>
      <c r="N196" s="177"/>
      <c r="O196" s="177"/>
      <c r="P196" s="13">
        <f t="shared" si="34"/>
        <v>0</v>
      </c>
      <c r="Q196" s="8" t="str">
        <f t="shared" si="40"/>
        <v/>
      </c>
      <c r="R196" s="22">
        <v>191</v>
      </c>
      <c r="S196" s="14" t="str">
        <f ca="1">IF(LEFT(AG196,1)="G","",IF(LEFT(P196,1)="D","",IF(H196="","",COUNTIF($T$6:T196,T196))))</f>
        <v/>
      </c>
      <c r="T196" s="14" t="str">
        <f t="shared" ca="1" si="35"/>
        <v/>
      </c>
      <c r="U196" s="15" t="str">
        <f t="shared" ca="1" si="41"/>
        <v/>
      </c>
      <c r="V196" s="14">
        <f t="shared" si="36"/>
        <v>191</v>
      </c>
      <c r="W196" s="14" t="str">
        <f t="shared" ca="1" si="42"/>
        <v/>
      </c>
      <c r="X196" s="14" t="str">
        <f>IF(Home!J196=0,"",Home!J196)</f>
        <v/>
      </c>
      <c r="Y196" s="16" t="str">
        <f t="shared" ca="1" si="48"/>
        <v/>
      </c>
      <c r="Z196" s="16" t="str">
        <f t="shared" ca="1" si="48"/>
        <v/>
      </c>
      <c r="AA196" s="16" t="str">
        <f t="shared" ca="1" si="48"/>
        <v/>
      </c>
      <c r="AB196" s="16" t="str">
        <f t="shared" ca="1" si="48"/>
        <v/>
      </c>
      <c r="AC196" s="16" t="str">
        <f t="shared" ca="1" si="37"/>
        <v/>
      </c>
      <c r="AD196" s="14" t="str">
        <f t="shared" ca="1" si="43"/>
        <v/>
      </c>
      <c r="AE196" s="17" t="str">
        <f t="shared" ca="1" si="44"/>
        <v/>
      </c>
      <c r="AF196" s="18" t="str">
        <f t="shared" ca="1" si="45"/>
        <v/>
      </c>
      <c r="AG196" s="12"/>
      <c r="AH196" s="19"/>
    </row>
    <row r="197" spans="1:34" s="10" customFormat="1" ht="15" customHeight="1" x14ac:dyDescent="0.2">
      <c r="A197" s="10">
        <f t="shared" si="33"/>
        <v>192</v>
      </c>
      <c r="B197" s="173" t="str">
        <f t="shared" ca="1" si="38"/>
        <v/>
      </c>
      <c r="C197" s="173"/>
      <c r="D197" s="173"/>
      <c r="E197" s="173"/>
      <c r="F197" s="173"/>
      <c r="G197" s="173"/>
      <c r="H197" s="177" t="str">
        <f t="shared" ca="1" si="39"/>
        <v/>
      </c>
      <c r="I197" s="177"/>
      <c r="J197" s="177"/>
      <c r="K197" s="177"/>
      <c r="L197" s="177"/>
      <c r="M197" s="177"/>
      <c r="N197" s="177"/>
      <c r="O197" s="177"/>
      <c r="P197" s="13">
        <f t="shared" si="34"/>
        <v>0</v>
      </c>
      <c r="Q197" s="8" t="str">
        <f t="shared" si="40"/>
        <v/>
      </c>
      <c r="R197" s="22">
        <v>192</v>
      </c>
      <c r="S197" s="14" t="str">
        <f ca="1">IF(LEFT(AG197,1)="G","",IF(LEFT(P197,1)="D","",IF(H197="","",COUNTIF($T$6:T197,T197))))</f>
        <v/>
      </c>
      <c r="T197" s="14" t="str">
        <f t="shared" ca="1" si="35"/>
        <v/>
      </c>
      <c r="U197" s="15" t="str">
        <f t="shared" ca="1" si="41"/>
        <v/>
      </c>
      <c r="V197" s="14">
        <f t="shared" si="36"/>
        <v>192</v>
      </c>
      <c r="W197" s="14" t="str">
        <f t="shared" ca="1" si="42"/>
        <v/>
      </c>
      <c r="X197" s="14" t="str">
        <f>IF(Home!J197=0,"",Home!J197)</f>
        <v/>
      </c>
      <c r="Y197" s="16" t="str">
        <f t="shared" ca="1" si="48"/>
        <v/>
      </c>
      <c r="Z197" s="16" t="str">
        <f t="shared" ca="1" si="48"/>
        <v/>
      </c>
      <c r="AA197" s="16" t="str">
        <f t="shared" ca="1" si="48"/>
        <v/>
      </c>
      <c r="AB197" s="16" t="str">
        <f t="shared" ca="1" si="48"/>
        <v/>
      </c>
      <c r="AC197" s="16" t="str">
        <f t="shared" ca="1" si="37"/>
        <v/>
      </c>
      <c r="AD197" s="14" t="str">
        <f t="shared" ca="1" si="43"/>
        <v/>
      </c>
      <c r="AE197" s="17" t="str">
        <f t="shared" ca="1" si="44"/>
        <v/>
      </c>
      <c r="AF197" s="18" t="str">
        <f t="shared" ca="1" si="45"/>
        <v/>
      </c>
      <c r="AG197" s="12"/>
      <c r="AH197" s="19"/>
    </row>
    <row r="198" spans="1:34" s="10" customFormat="1" ht="15" customHeight="1" x14ac:dyDescent="0.2">
      <c r="A198" s="10">
        <f t="shared" ref="A198:A255" si="49">IF(LEFT(P198,1)="D","",R198)</f>
        <v>193</v>
      </c>
      <c r="B198" s="173" t="str">
        <f t="shared" ca="1" si="38"/>
        <v/>
      </c>
      <c r="C198" s="173"/>
      <c r="D198" s="173"/>
      <c r="E198" s="173"/>
      <c r="F198" s="173"/>
      <c r="G198" s="173"/>
      <c r="H198" s="177" t="str">
        <f t="shared" ca="1" si="39"/>
        <v/>
      </c>
      <c r="I198" s="177"/>
      <c r="J198" s="177"/>
      <c r="K198" s="177"/>
      <c r="L198" s="177"/>
      <c r="M198" s="177"/>
      <c r="N198" s="177"/>
      <c r="O198" s="177"/>
      <c r="P198" s="13">
        <f t="shared" ref="P198:P255" si="50">IF(AH198="",0,IF(LEFT(AH198,1)="D",AH198,(INT(AH198)*60+(AH198-INT(AH198))*100)/86400))</f>
        <v>0</v>
      </c>
      <c r="Q198" s="8" t="str">
        <f t="shared" si="40"/>
        <v/>
      </c>
      <c r="R198" s="22">
        <v>193</v>
      </c>
      <c r="S198" s="14" t="str">
        <f ca="1">IF(LEFT(AG198,1)="G","",IF(LEFT(P198,1)="D","",IF(H198="","",COUNTIF($T$6:T198,T198))))</f>
        <v/>
      </c>
      <c r="T198" s="14" t="str">
        <f t="shared" ref="T198:T255" ca="1" si="51">IF(LEFT(AG198,1)="G","",IF(LEFT(P198,1)="D","",H198))</f>
        <v/>
      </c>
      <c r="U198" s="15" t="str">
        <f t="shared" ca="1" si="41"/>
        <v/>
      </c>
      <c r="V198" s="14">
        <f t="shared" ref="V198:V255" si="52">A198</f>
        <v>193</v>
      </c>
      <c r="W198" s="14" t="str">
        <f t="shared" ca="1" si="42"/>
        <v/>
      </c>
      <c r="X198" s="14" t="str">
        <f>IF(Home!J198=0,"",Home!J198)</f>
        <v/>
      </c>
      <c r="Y198" s="16" t="str">
        <f t="shared" ca="1" si="48"/>
        <v/>
      </c>
      <c r="Z198" s="16" t="str">
        <f t="shared" ca="1" si="48"/>
        <v/>
      </c>
      <c r="AA198" s="16" t="str">
        <f t="shared" ca="1" si="48"/>
        <v/>
      </c>
      <c r="AB198" s="16" t="str">
        <f t="shared" ca="1" si="48"/>
        <v/>
      </c>
      <c r="AC198" s="16" t="str">
        <f t="shared" ref="AC198:AC255" ca="1" si="53">IF(AB198="","",SUM(Y198:AB198))</f>
        <v/>
      </c>
      <c r="AD198" s="14" t="str">
        <f t="shared" ca="1" si="43"/>
        <v/>
      </c>
      <c r="AE198" s="17" t="str">
        <f t="shared" ca="1" si="44"/>
        <v/>
      </c>
      <c r="AF198" s="18" t="str">
        <f t="shared" ca="1" si="45"/>
        <v/>
      </c>
      <c r="AG198" s="12"/>
      <c r="AH198" s="19"/>
    </row>
    <row r="199" spans="1:34" s="10" customFormat="1" ht="15" customHeight="1" x14ac:dyDescent="0.2">
      <c r="A199" s="10">
        <f t="shared" si="49"/>
        <v>194</v>
      </c>
      <c r="B199" s="173" t="str">
        <f t="shared" ref="B199:B255" ca="1" si="54">IFERROR(VLOOKUP(AG199,INDIRECT($U$1),2,0),"")</f>
        <v/>
      </c>
      <c r="C199" s="173"/>
      <c r="D199" s="173"/>
      <c r="E199" s="173"/>
      <c r="F199" s="173"/>
      <c r="G199" s="173"/>
      <c r="H199" s="177" t="str">
        <f t="shared" ref="H199:H255" ca="1" si="55">IFERROR(VLOOKUP(AG199,INDIRECT($U$1),3,0),"")</f>
        <v/>
      </c>
      <c r="I199" s="177"/>
      <c r="J199" s="177"/>
      <c r="K199" s="177"/>
      <c r="L199" s="177"/>
      <c r="M199" s="177"/>
      <c r="N199" s="177"/>
      <c r="O199" s="177"/>
      <c r="P199" s="13">
        <f t="shared" si="50"/>
        <v>0</v>
      </c>
      <c r="Q199" s="8" t="str">
        <f t="shared" ref="Q199:Q255" si="56">IF(AG199="","",1)</f>
        <v/>
      </c>
      <c r="R199" s="22">
        <v>194</v>
      </c>
      <c r="S199" s="14" t="str">
        <f ca="1">IF(LEFT(AG199,1)="G","",IF(LEFT(P199,1)="D","",IF(H199="","",COUNTIF($T$6:T199,T199))))</f>
        <v/>
      </c>
      <c r="T199" s="14" t="str">
        <f t="shared" ca="1" si="51"/>
        <v/>
      </c>
      <c r="U199" s="15" t="str">
        <f t="shared" ref="U199:U254" ca="1" si="57">CONCATENATE(T199,S199)</f>
        <v/>
      </c>
      <c r="V199" s="14">
        <f t="shared" si="52"/>
        <v>194</v>
      </c>
      <c r="W199" s="14" t="str">
        <f t="shared" ref="W199:W255" ca="1" si="58">IF($AF199="","",RANK($AF199,$AF$6:$AF$255,1))</f>
        <v/>
      </c>
      <c r="X199" s="14" t="str">
        <f>IF(Home!J199=0,"",Home!J199)</f>
        <v/>
      </c>
      <c r="Y199" s="16" t="str">
        <f t="shared" ca="1" si="48"/>
        <v/>
      </c>
      <c r="Z199" s="16" t="str">
        <f t="shared" ca="1" si="48"/>
        <v/>
      </c>
      <c r="AA199" s="16" t="str">
        <f t="shared" ca="1" si="48"/>
        <v/>
      </c>
      <c r="AB199" s="16" t="str">
        <f t="shared" ca="1" si="48"/>
        <v/>
      </c>
      <c r="AC199" s="16" t="str">
        <f t="shared" ca="1" si="53"/>
        <v/>
      </c>
      <c r="AD199" s="14" t="str">
        <f t="shared" ref="AD199:AD255" ca="1" si="59">IF($AC199="","",RANK($AC199,$AC$6:$AC$255,1))</f>
        <v/>
      </c>
      <c r="AE199" s="17" t="str">
        <f t="shared" ref="AE199:AE255" ca="1" si="60">IF($Y199="","",RANK($Y199,$Y$6:$Y$255,1)/100)</f>
        <v/>
      </c>
      <c r="AF199" s="18" t="str">
        <f t="shared" ref="AF199:AF255" ca="1" si="61">IF(AD199="","",AD199+AE199)</f>
        <v/>
      </c>
      <c r="AG199" s="12"/>
      <c r="AH199" s="19"/>
    </row>
    <row r="200" spans="1:34" s="10" customFormat="1" ht="15" customHeight="1" x14ac:dyDescent="0.2">
      <c r="A200" s="10">
        <f t="shared" si="49"/>
        <v>195</v>
      </c>
      <c r="B200" s="173" t="str">
        <f t="shared" ca="1" si="54"/>
        <v/>
      </c>
      <c r="C200" s="173"/>
      <c r="D200" s="173"/>
      <c r="E200" s="173"/>
      <c r="F200" s="173"/>
      <c r="G200" s="173"/>
      <c r="H200" s="177" t="str">
        <f t="shared" ca="1" si="55"/>
        <v/>
      </c>
      <c r="I200" s="177"/>
      <c r="J200" s="177"/>
      <c r="K200" s="177"/>
      <c r="L200" s="177"/>
      <c r="M200" s="177"/>
      <c r="N200" s="177"/>
      <c r="O200" s="177"/>
      <c r="P200" s="13">
        <f t="shared" si="50"/>
        <v>0</v>
      </c>
      <c r="Q200" s="8" t="str">
        <f t="shared" si="56"/>
        <v/>
      </c>
      <c r="R200" s="22">
        <v>195</v>
      </c>
      <c r="S200" s="14" t="str">
        <f ca="1">IF(LEFT(AG200,1)="G","",IF(LEFT(P200,1)="D","",IF(H200="","",COUNTIF($T$6:T200,T200))))</f>
        <v/>
      </c>
      <c r="T200" s="14" t="str">
        <f t="shared" ca="1" si="51"/>
        <v/>
      </c>
      <c r="U200" s="15" t="str">
        <f t="shared" ca="1" si="57"/>
        <v/>
      </c>
      <c r="V200" s="14">
        <f t="shared" si="52"/>
        <v>195</v>
      </c>
      <c r="W200" s="14" t="str">
        <f t="shared" ca="1" si="58"/>
        <v/>
      </c>
      <c r="X200" s="14" t="str">
        <f>IF(Home!J200=0,"",Home!J200)</f>
        <v/>
      </c>
      <c r="Y200" s="16" t="str">
        <f t="shared" ca="1" si="48"/>
        <v/>
      </c>
      <c r="Z200" s="16" t="str">
        <f t="shared" ca="1" si="48"/>
        <v/>
      </c>
      <c r="AA200" s="16" t="str">
        <f t="shared" ca="1" si="48"/>
        <v/>
      </c>
      <c r="AB200" s="16" t="str">
        <f t="shared" ca="1" si="48"/>
        <v/>
      </c>
      <c r="AC200" s="16" t="str">
        <f t="shared" ca="1" si="53"/>
        <v/>
      </c>
      <c r="AD200" s="14" t="str">
        <f t="shared" ca="1" si="59"/>
        <v/>
      </c>
      <c r="AE200" s="17" t="str">
        <f t="shared" ca="1" si="60"/>
        <v/>
      </c>
      <c r="AF200" s="18" t="str">
        <f t="shared" ca="1" si="61"/>
        <v/>
      </c>
      <c r="AG200" s="12"/>
      <c r="AH200" s="19"/>
    </row>
    <row r="201" spans="1:34" s="10" customFormat="1" ht="15" customHeight="1" x14ac:dyDescent="0.2">
      <c r="A201" s="10">
        <f t="shared" si="49"/>
        <v>196</v>
      </c>
      <c r="B201" s="173" t="str">
        <f t="shared" ca="1" si="54"/>
        <v/>
      </c>
      <c r="C201" s="173"/>
      <c r="D201" s="173"/>
      <c r="E201" s="173"/>
      <c r="F201" s="173"/>
      <c r="G201" s="173"/>
      <c r="H201" s="177" t="str">
        <f t="shared" ca="1" si="55"/>
        <v/>
      </c>
      <c r="I201" s="177"/>
      <c r="J201" s="177"/>
      <c r="K201" s="177"/>
      <c r="L201" s="177"/>
      <c r="M201" s="177"/>
      <c r="N201" s="177"/>
      <c r="O201" s="177"/>
      <c r="P201" s="13">
        <f t="shared" si="50"/>
        <v>0</v>
      </c>
      <c r="Q201" s="8" t="str">
        <f t="shared" si="56"/>
        <v/>
      </c>
      <c r="R201" s="22">
        <v>196</v>
      </c>
      <c r="S201" s="14" t="str">
        <f ca="1">IF(LEFT(AG201,1)="G","",IF(LEFT(P201,1)="D","",IF(H201="","",COUNTIF($T$6:T201,T201))))</f>
        <v/>
      </c>
      <c r="T201" s="14" t="str">
        <f t="shared" ca="1" si="51"/>
        <v/>
      </c>
      <c r="U201" s="15" t="str">
        <f t="shared" ca="1" si="57"/>
        <v/>
      </c>
      <c r="V201" s="14">
        <f t="shared" si="52"/>
        <v>196</v>
      </c>
      <c r="W201" s="14" t="str">
        <f t="shared" ca="1" si="58"/>
        <v/>
      </c>
      <c r="X201" s="14" t="str">
        <f>IF(Home!J201=0,"",Home!J201)</f>
        <v/>
      </c>
      <c r="Y201" s="16" t="str">
        <f t="shared" ca="1" si="48"/>
        <v/>
      </c>
      <c r="Z201" s="16" t="str">
        <f t="shared" ca="1" si="48"/>
        <v/>
      </c>
      <c r="AA201" s="16" t="str">
        <f t="shared" ca="1" si="48"/>
        <v/>
      </c>
      <c r="AB201" s="16" t="str">
        <f t="shared" ca="1" si="48"/>
        <v/>
      </c>
      <c r="AC201" s="16" t="str">
        <f t="shared" ca="1" si="53"/>
        <v/>
      </c>
      <c r="AD201" s="14" t="str">
        <f t="shared" ca="1" si="59"/>
        <v/>
      </c>
      <c r="AE201" s="17" t="str">
        <f t="shared" ca="1" si="60"/>
        <v/>
      </c>
      <c r="AF201" s="18" t="str">
        <f t="shared" ca="1" si="61"/>
        <v/>
      </c>
      <c r="AG201" s="12"/>
      <c r="AH201" s="19"/>
    </row>
    <row r="202" spans="1:34" s="10" customFormat="1" ht="15" customHeight="1" x14ac:dyDescent="0.2">
      <c r="A202" s="10">
        <f t="shared" si="49"/>
        <v>197</v>
      </c>
      <c r="B202" s="173" t="str">
        <f t="shared" ca="1" si="54"/>
        <v/>
      </c>
      <c r="C202" s="173"/>
      <c r="D202" s="173"/>
      <c r="E202" s="173"/>
      <c r="F202" s="173"/>
      <c r="G202" s="173"/>
      <c r="H202" s="177" t="str">
        <f t="shared" ca="1" si="55"/>
        <v/>
      </c>
      <c r="I202" s="177"/>
      <c r="J202" s="177"/>
      <c r="K202" s="177"/>
      <c r="L202" s="177"/>
      <c r="M202" s="177"/>
      <c r="N202" s="177"/>
      <c r="O202" s="177"/>
      <c r="P202" s="13">
        <f t="shared" si="50"/>
        <v>0</v>
      </c>
      <c r="Q202" s="8" t="str">
        <f t="shared" si="56"/>
        <v/>
      </c>
      <c r="R202" s="22">
        <v>197</v>
      </c>
      <c r="S202" s="14" t="str">
        <f ca="1">IF(LEFT(AG202,1)="G","",IF(LEFT(P202,1)="D","",IF(H202="","",COUNTIF($T$6:T202,T202))))</f>
        <v/>
      </c>
      <c r="T202" s="14" t="str">
        <f t="shared" ca="1" si="51"/>
        <v/>
      </c>
      <c r="U202" s="15" t="str">
        <f t="shared" ca="1" si="57"/>
        <v/>
      </c>
      <c r="V202" s="14">
        <f t="shared" si="52"/>
        <v>197</v>
      </c>
      <c r="W202" s="14" t="str">
        <f t="shared" ca="1" si="58"/>
        <v/>
      </c>
      <c r="X202" s="14" t="str">
        <f>IF(Home!J202=0,"",Home!J202)</f>
        <v/>
      </c>
      <c r="Y202" s="16" t="str">
        <f t="shared" ca="1" si="48"/>
        <v/>
      </c>
      <c r="Z202" s="16" t="str">
        <f t="shared" ca="1" si="48"/>
        <v/>
      </c>
      <c r="AA202" s="16" t="str">
        <f t="shared" ca="1" si="48"/>
        <v/>
      </c>
      <c r="AB202" s="16" t="str">
        <f t="shared" ca="1" si="48"/>
        <v/>
      </c>
      <c r="AC202" s="16" t="str">
        <f t="shared" ca="1" si="53"/>
        <v/>
      </c>
      <c r="AD202" s="14" t="str">
        <f t="shared" ca="1" si="59"/>
        <v/>
      </c>
      <c r="AE202" s="17" t="str">
        <f t="shared" ca="1" si="60"/>
        <v/>
      </c>
      <c r="AF202" s="18" t="str">
        <f t="shared" ca="1" si="61"/>
        <v/>
      </c>
      <c r="AG202" s="12"/>
      <c r="AH202" s="19"/>
    </row>
    <row r="203" spans="1:34" s="10" customFormat="1" ht="15" customHeight="1" x14ac:dyDescent="0.2">
      <c r="A203" s="10">
        <f t="shared" si="49"/>
        <v>198</v>
      </c>
      <c r="B203" s="173" t="str">
        <f t="shared" ca="1" si="54"/>
        <v/>
      </c>
      <c r="C203" s="173"/>
      <c r="D203" s="173"/>
      <c r="E203" s="173"/>
      <c r="F203" s="173"/>
      <c r="G203" s="173"/>
      <c r="H203" s="177" t="str">
        <f t="shared" ca="1" si="55"/>
        <v/>
      </c>
      <c r="I203" s="177"/>
      <c r="J203" s="177"/>
      <c r="K203" s="177"/>
      <c r="L203" s="177"/>
      <c r="M203" s="177"/>
      <c r="N203" s="177"/>
      <c r="O203" s="177"/>
      <c r="P203" s="13">
        <f t="shared" si="50"/>
        <v>0</v>
      </c>
      <c r="Q203" s="8" t="str">
        <f t="shared" si="56"/>
        <v/>
      </c>
      <c r="R203" s="22">
        <v>198</v>
      </c>
      <c r="S203" s="14" t="str">
        <f ca="1">IF(LEFT(AG203,1)="G","",IF(LEFT(P203,1)="D","",IF(H203="","",COUNTIF($T$6:T203,T203))))</f>
        <v/>
      </c>
      <c r="T203" s="14" t="str">
        <f t="shared" ca="1" si="51"/>
        <v/>
      </c>
      <c r="U203" s="15" t="str">
        <f t="shared" ca="1" si="57"/>
        <v/>
      </c>
      <c r="V203" s="14">
        <f t="shared" si="52"/>
        <v>198</v>
      </c>
      <c r="W203" s="14" t="str">
        <f t="shared" ca="1" si="58"/>
        <v/>
      </c>
      <c r="X203" s="14" t="str">
        <f>IF(Home!J203=0,"",Home!J203)</f>
        <v/>
      </c>
      <c r="Y203" s="16" t="str">
        <f t="shared" ca="1" si="48"/>
        <v/>
      </c>
      <c r="Z203" s="16" t="str">
        <f t="shared" ca="1" si="48"/>
        <v/>
      </c>
      <c r="AA203" s="16" t="str">
        <f t="shared" ca="1" si="48"/>
        <v/>
      </c>
      <c r="AB203" s="16" t="str">
        <f t="shared" ca="1" si="48"/>
        <v/>
      </c>
      <c r="AC203" s="16" t="str">
        <f t="shared" ca="1" si="53"/>
        <v/>
      </c>
      <c r="AD203" s="14" t="str">
        <f t="shared" ca="1" si="59"/>
        <v/>
      </c>
      <c r="AE203" s="17" t="str">
        <f t="shared" ca="1" si="60"/>
        <v/>
      </c>
      <c r="AF203" s="18" t="str">
        <f t="shared" ca="1" si="61"/>
        <v/>
      </c>
      <c r="AG203" s="12"/>
      <c r="AH203" s="19"/>
    </row>
    <row r="204" spans="1:34" s="10" customFormat="1" ht="15" customHeight="1" x14ac:dyDescent="0.2">
      <c r="A204" s="10">
        <f t="shared" si="49"/>
        <v>199</v>
      </c>
      <c r="B204" s="173" t="str">
        <f t="shared" ca="1" si="54"/>
        <v/>
      </c>
      <c r="C204" s="173"/>
      <c r="D204" s="173"/>
      <c r="E204" s="173"/>
      <c r="F204" s="173"/>
      <c r="G204" s="173"/>
      <c r="H204" s="177" t="str">
        <f t="shared" ca="1" si="55"/>
        <v/>
      </c>
      <c r="I204" s="177"/>
      <c r="J204" s="177"/>
      <c r="K204" s="177"/>
      <c r="L204" s="177"/>
      <c r="M204" s="177"/>
      <c r="N204" s="177"/>
      <c r="O204" s="177"/>
      <c r="P204" s="13">
        <f t="shared" si="50"/>
        <v>0</v>
      </c>
      <c r="Q204" s="8" t="str">
        <f t="shared" si="56"/>
        <v/>
      </c>
      <c r="R204" s="22">
        <v>199</v>
      </c>
      <c r="S204" s="14" t="str">
        <f ca="1">IF(LEFT(AG204,1)="G","",IF(LEFT(P204,1)="D","",IF(H204="","",COUNTIF($T$6:T204,T204))))</f>
        <v/>
      </c>
      <c r="T204" s="14" t="str">
        <f t="shared" ca="1" si="51"/>
        <v/>
      </c>
      <c r="U204" s="15" t="str">
        <f t="shared" ca="1" si="57"/>
        <v/>
      </c>
      <c r="V204" s="14">
        <f t="shared" si="52"/>
        <v>199</v>
      </c>
      <c r="W204" s="14" t="str">
        <f t="shared" ca="1" si="58"/>
        <v/>
      </c>
      <c r="X204" s="14" t="str">
        <f>IF(Home!J204=0,"",Home!J204)</f>
        <v/>
      </c>
      <c r="Y204" s="16" t="str">
        <f t="shared" ca="1" si="48"/>
        <v/>
      </c>
      <c r="Z204" s="16" t="str">
        <f t="shared" ca="1" si="48"/>
        <v/>
      </c>
      <c r="AA204" s="16" t="str">
        <f t="shared" ca="1" si="48"/>
        <v/>
      </c>
      <c r="AB204" s="16" t="str">
        <f t="shared" ca="1" si="48"/>
        <v/>
      </c>
      <c r="AC204" s="16" t="str">
        <f t="shared" ca="1" si="53"/>
        <v/>
      </c>
      <c r="AD204" s="14" t="str">
        <f t="shared" ca="1" si="59"/>
        <v/>
      </c>
      <c r="AE204" s="17" t="str">
        <f t="shared" ca="1" si="60"/>
        <v/>
      </c>
      <c r="AF204" s="18" t="str">
        <f t="shared" ca="1" si="61"/>
        <v/>
      </c>
      <c r="AG204" s="12"/>
      <c r="AH204" s="19"/>
    </row>
    <row r="205" spans="1:34" s="10" customFormat="1" ht="15" customHeight="1" x14ac:dyDescent="0.2">
      <c r="A205" s="10">
        <f t="shared" si="49"/>
        <v>200</v>
      </c>
      <c r="B205" s="173" t="str">
        <f t="shared" ca="1" si="54"/>
        <v/>
      </c>
      <c r="C205" s="173"/>
      <c r="D205" s="173"/>
      <c r="E205" s="173"/>
      <c r="F205" s="173"/>
      <c r="G205" s="173"/>
      <c r="H205" s="177" t="str">
        <f t="shared" ca="1" si="55"/>
        <v/>
      </c>
      <c r="I205" s="177"/>
      <c r="J205" s="177"/>
      <c r="K205" s="177"/>
      <c r="L205" s="177"/>
      <c r="M205" s="177"/>
      <c r="N205" s="177"/>
      <c r="O205" s="177"/>
      <c r="P205" s="13">
        <f t="shared" si="50"/>
        <v>0</v>
      </c>
      <c r="Q205" s="8" t="str">
        <f t="shared" si="56"/>
        <v/>
      </c>
      <c r="R205" s="22">
        <v>200</v>
      </c>
      <c r="S205" s="14" t="str">
        <f ca="1">IF(LEFT(AG205,1)="G","",IF(LEFT(P205,1)="D","",IF(H205="","",COUNTIF($T$6:T205,T205))))</f>
        <v/>
      </c>
      <c r="T205" s="14" t="str">
        <f t="shared" ca="1" si="51"/>
        <v/>
      </c>
      <c r="U205" s="15" t="str">
        <f t="shared" ca="1" si="57"/>
        <v/>
      </c>
      <c r="V205" s="14">
        <f t="shared" si="52"/>
        <v>200</v>
      </c>
      <c r="W205" s="14" t="str">
        <f t="shared" ca="1" si="58"/>
        <v/>
      </c>
      <c r="X205" s="14" t="str">
        <f>IF(Home!J205=0,"",Home!J205)</f>
        <v/>
      </c>
      <c r="Y205" s="16" t="str">
        <f t="shared" ca="1" si="48"/>
        <v/>
      </c>
      <c r="Z205" s="16" t="str">
        <f t="shared" ca="1" si="48"/>
        <v/>
      </c>
      <c r="AA205" s="16" t="str">
        <f t="shared" ca="1" si="48"/>
        <v/>
      </c>
      <c r="AB205" s="16" t="str">
        <f t="shared" ca="1" si="48"/>
        <v/>
      </c>
      <c r="AC205" s="16" t="str">
        <f t="shared" ca="1" si="53"/>
        <v/>
      </c>
      <c r="AD205" s="14" t="str">
        <f t="shared" ca="1" si="59"/>
        <v/>
      </c>
      <c r="AE205" s="17" t="str">
        <f t="shared" ca="1" si="60"/>
        <v/>
      </c>
      <c r="AF205" s="18" t="str">
        <f t="shared" ca="1" si="61"/>
        <v/>
      </c>
      <c r="AG205" s="12"/>
      <c r="AH205" s="19"/>
    </row>
    <row r="206" spans="1:34" s="10" customFormat="1" ht="15" customHeight="1" x14ac:dyDescent="0.2">
      <c r="A206" s="10">
        <f t="shared" si="49"/>
        <v>201</v>
      </c>
      <c r="B206" s="173" t="str">
        <f t="shared" ca="1" si="54"/>
        <v/>
      </c>
      <c r="C206" s="173"/>
      <c r="D206" s="173"/>
      <c r="E206" s="173"/>
      <c r="F206" s="173"/>
      <c r="G206" s="173"/>
      <c r="H206" s="177" t="str">
        <f t="shared" ca="1" si="55"/>
        <v/>
      </c>
      <c r="I206" s="177"/>
      <c r="J206" s="177"/>
      <c r="K206" s="177"/>
      <c r="L206" s="177"/>
      <c r="M206" s="177"/>
      <c r="N206" s="177"/>
      <c r="O206" s="177"/>
      <c r="P206" s="13">
        <f t="shared" si="50"/>
        <v>0</v>
      </c>
      <c r="Q206" s="8" t="str">
        <f t="shared" si="56"/>
        <v/>
      </c>
      <c r="R206" s="22">
        <v>201</v>
      </c>
      <c r="S206" s="14" t="str">
        <f ca="1">IF(LEFT(AG206,1)="G","",IF(LEFT(P206,1)="D","",IF(H206="","",COUNTIF($T$6:T206,T206))))</f>
        <v/>
      </c>
      <c r="T206" s="14" t="str">
        <f t="shared" ca="1" si="51"/>
        <v/>
      </c>
      <c r="U206" s="15" t="str">
        <f t="shared" ca="1" si="57"/>
        <v/>
      </c>
      <c r="V206" s="14">
        <f t="shared" si="52"/>
        <v>201</v>
      </c>
      <c r="W206" s="14" t="str">
        <f t="shared" ca="1" si="58"/>
        <v/>
      </c>
      <c r="X206" s="14" t="str">
        <f>IF(Home!J206=0,"",Home!J206)</f>
        <v/>
      </c>
      <c r="Y206" s="16" t="str">
        <f t="shared" ref="Y206:AB225" ca="1" si="62">IFERROR(VLOOKUP(CONCATENATE($X206,Y$5),$U$6:$V$255,2,0),"")</f>
        <v/>
      </c>
      <c r="Z206" s="16" t="str">
        <f t="shared" ca="1" si="62"/>
        <v/>
      </c>
      <c r="AA206" s="16" t="str">
        <f t="shared" ca="1" si="62"/>
        <v/>
      </c>
      <c r="AB206" s="16" t="str">
        <f t="shared" ca="1" si="62"/>
        <v/>
      </c>
      <c r="AC206" s="16" t="str">
        <f t="shared" ca="1" si="53"/>
        <v/>
      </c>
      <c r="AD206" s="14" t="str">
        <f t="shared" ca="1" si="59"/>
        <v/>
      </c>
      <c r="AE206" s="17" t="str">
        <f t="shared" ca="1" si="60"/>
        <v/>
      </c>
      <c r="AF206" s="18" t="str">
        <f t="shared" ca="1" si="61"/>
        <v/>
      </c>
      <c r="AG206" s="12"/>
      <c r="AH206" s="19"/>
    </row>
    <row r="207" spans="1:34" s="10" customFormat="1" ht="15" customHeight="1" x14ac:dyDescent="0.2">
      <c r="A207" s="10">
        <f t="shared" si="49"/>
        <v>202</v>
      </c>
      <c r="B207" s="173" t="str">
        <f t="shared" ca="1" si="54"/>
        <v/>
      </c>
      <c r="C207" s="173"/>
      <c r="D207" s="173"/>
      <c r="E207" s="173"/>
      <c r="F207" s="173"/>
      <c r="G207" s="173"/>
      <c r="H207" s="177" t="str">
        <f t="shared" ca="1" si="55"/>
        <v/>
      </c>
      <c r="I207" s="177"/>
      <c r="J207" s="177"/>
      <c r="K207" s="177"/>
      <c r="L207" s="177"/>
      <c r="M207" s="177"/>
      <c r="N207" s="177"/>
      <c r="O207" s="177"/>
      <c r="P207" s="13">
        <f t="shared" si="50"/>
        <v>0</v>
      </c>
      <c r="Q207" s="8" t="str">
        <f t="shared" si="56"/>
        <v/>
      </c>
      <c r="R207" s="22">
        <v>202</v>
      </c>
      <c r="S207" s="14" t="str">
        <f ca="1">IF(LEFT(AG207,1)="G","",IF(LEFT(P207,1)="D","",IF(H207="","",COUNTIF($T$6:T207,T207))))</f>
        <v/>
      </c>
      <c r="T207" s="14" t="str">
        <f t="shared" ca="1" si="51"/>
        <v/>
      </c>
      <c r="U207" s="15" t="str">
        <f t="shared" ca="1" si="57"/>
        <v/>
      </c>
      <c r="V207" s="14">
        <f t="shared" si="52"/>
        <v>202</v>
      </c>
      <c r="W207" s="14" t="str">
        <f t="shared" ca="1" si="58"/>
        <v/>
      </c>
      <c r="X207" s="14" t="str">
        <f>IF(Home!J207=0,"",Home!J207)</f>
        <v/>
      </c>
      <c r="Y207" s="16" t="str">
        <f t="shared" ca="1" si="62"/>
        <v/>
      </c>
      <c r="Z207" s="16" t="str">
        <f t="shared" ca="1" si="62"/>
        <v/>
      </c>
      <c r="AA207" s="16" t="str">
        <f t="shared" ca="1" si="62"/>
        <v/>
      </c>
      <c r="AB207" s="16" t="str">
        <f t="shared" ca="1" si="62"/>
        <v/>
      </c>
      <c r="AC207" s="16" t="str">
        <f t="shared" ca="1" si="53"/>
        <v/>
      </c>
      <c r="AD207" s="14" t="str">
        <f t="shared" ca="1" si="59"/>
        <v/>
      </c>
      <c r="AE207" s="17" t="str">
        <f t="shared" ca="1" si="60"/>
        <v/>
      </c>
      <c r="AF207" s="18" t="str">
        <f t="shared" ca="1" si="61"/>
        <v/>
      </c>
      <c r="AG207" s="12"/>
      <c r="AH207" s="19"/>
    </row>
    <row r="208" spans="1:34" s="10" customFormat="1" ht="15" customHeight="1" x14ac:dyDescent="0.2">
      <c r="A208" s="10">
        <f t="shared" si="49"/>
        <v>203</v>
      </c>
      <c r="B208" s="173" t="str">
        <f t="shared" ca="1" si="54"/>
        <v/>
      </c>
      <c r="C208" s="173"/>
      <c r="D208" s="173"/>
      <c r="E208" s="173"/>
      <c r="F208" s="173"/>
      <c r="G208" s="173"/>
      <c r="H208" s="177" t="str">
        <f t="shared" ca="1" si="55"/>
        <v/>
      </c>
      <c r="I208" s="177"/>
      <c r="J208" s="177"/>
      <c r="K208" s="177"/>
      <c r="L208" s="177"/>
      <c r="M208" s="177"/>
      <c r="N208" s="177"/>
      <c r="O208" s="177"/>
      <c r="P208" s="13">
        <f t="shared" si="50"/>
        <v>0</v>
      </c>
      <c r="Q208" s="8" t="str">
        <f t="shared" si="56"/>
        <v/>
      </c>
      <c r="R208" s="22">
        <v>203</v>
      </c>
      <c r="S208" s="14" t="str">
        <f ca="1">IF(LEFT(AG208,1)="G","",IF(LEFT(P208,1)="D","",IF(H208="","",COUNTIF($T$6:T208,T208))))</f>
        <v/>
      </c>
      <c r="T208" s="14" t="str">
        <f t="shared" ca="1" si="51"/>
        <v/>
      </c>
      <c r="U208" s="15" t="str">
        <f t="shared" ca="1" si="57"/>
        <v/>
      </c>
      <c r="V208" s="14">
        <f t="shared" si="52"/>
        <v>203</v>
      </c>
      <c r="W208" s="14" t="str">
        <f t="shared" ca="1" si="58"/>
        <v/>
      </c>
      <c r="X208" s="14" t="str">
        <f>IF(Home!J208=0,"",Home!J208)</f>
        <v/>
      </c>
      <c r="Y208" s="16" t="str">
        <f t="shared" ca="1" si="62"/>
        <v/>
      </c>
      <c r="Z208" s="16" t="str">
        <f t="shared" ca="1" si="62"/>
        <v/>
      </c>
      <c r="AA208" s="16" t="str">
        <f t="shared" ca="1" si="62"/>
        <v/>
      </c>
      <c r="AB208" s="16" t="str">
        <f t="shared" ca="1" si="62"/>
        <v/>
      </c>
      <c r="AC208" s="16" t="str">
        <f t="shared" ca="1" si="53"/>
        <v/>
      </c>
      <c r="AD208" s="14" t="str">
        <f t="shared" ca="1" si="59"/>
        <v/>
      </c>
      <c r="AE208" s="17" t="str">
        <f t="shared" ca="1" si="60"/>
        <v/>
      </c>
      <c r="AF208" s="18" t="str">
        <f t="shared" ca="1" si="61"/>
        <v/>
      </c>
      <c r="AG208" s="12"/>
      <c r="AH208" s="19"/>
    </row>
    <row r="209" spans="1:34" s="10" customFormat="1" ht="15" customHeight="1" x14ac:dyDescent="0.2">
      <c r="A209" s="10">
        <f t="shared" si="49"/>
        <v>204</v>
      </c>
      <c r="B209" s="173" t="str">
        <f t="shared" ca="1" si="54"/>
        <v/>
      </c>
      <c r="C209" s="173"/>
      <c r="D209" s="173"/>
      <c r="E209" s="173"/>
      <c r="F209" s="173"/>
      <c r="G209" s="173"/>
      <c r="H209" s="177" t="str">
        <f t="shared" ca="1" si="55"/>
        <v/>
      </c>
      <c r="I209" s="177"/>
      <c r="J209" s="177"/>
      <c r="K209" s="177"/>
      <c r="L209" s="177"/>
      <c r="M209" s="177"/>
      <c r="N209" s="177"/>
      <c r="O209" s="177"/>
      <c r="P209" s="13">
        <f t="shared" si="50"/>
        <v>0</v>
      </c>
      <c r="Q209" s="8" t="str">
        <f t="shared" si="56"/>
        <v/>
      </c>
      <c r="R209" s="22">
        <v>204</v>
      </c>
      <c r="S209" s="14" t="str">
        <f ca="1">IF(LEFT(AG209,1)="G","",IF(LEFT(P209,1)="D","",IF(H209="","",COUNTIF($T$6:T209,T209))))</f>
        <v/>
      </c>
      <c r="T209" s="14" t="str">
        <f t="shared" ca="1" si="51"/>
        <v/>
      </c>
      <c r="U209" s="15" t="str">
        <f t="shared" ca="1" si="57"/>
        <v/>
      </c>
      <c r="V209" s="14">
        <f t="shared" si="52"/>
        <v>204</v>
      </c>
      <c r="W209" s="14" t="str">
        <f t="shared" ca="1" si="58"/>
        <v/>
      </c>
      <c r="X209" s="14" t="str">
        <f>IF(Home!J209=0,"",Home!J209)</f>
        <v/>
      </c>
      <c r="Y209" s="16" t="str">
        <f t="shared" ca="1" si="62"/>
        <v/>
      </c>
      <c r="Z209" s="16" t="str">
        <f t="shared" ca="1" si="62"/>
        <v/>
      </c>
      <c r="AA209" s="16" t="str">
        <f t="shared" ca="1" si="62"/>
        <v/>
      </c>
      <c r="AB209" s="16" t="str">
        <f t="shared" ca="1" si="62"/>
        <v/>
      </c>
      <c r="AC209" s="16" t="str">
        <f t="shared" ca="1" si="53"/>
        <v/>
      </c>
      <c r="AD209" s="14" t="str">
        <f t="shared" ca="1" si="59"/>
        <v/>
      </c>
      <c r="AE209" s="17" t="str">
        <f t="shared" ca="1" si="60"/>
        <v/>
      </c>
      <c r="AF209" s="18" t="str">
        <f t="shared" ca="1" si="61"/>
        <v/>
      </c>
      <c r="AG209" s="12"/>
      <c r="AH209" s="19"/>
    </row>
    <row r="210" spans="1:34" s="10" customFormat="1" ht="15" customHeight="1" x14ac:dyDescent="0.2">
      <c r="A210" s="10">
        <f t="shared" si="49"/>
        <v>205</v>
      </c>
      <c r="B210" s="173" t="str">
        <f t="shared" ca="1" si="54"/>
        <v/>
      </c>
      <c r="C210" s="173"/>
      <c r="D210" s="173"/>
      <c r="E210" s="173"/>
      <c r="F210" s="173"/>
      <c r="G210" s="173"/>
      <c r="H210" s="177" t="str">
        <f t="shared" ca="1" si="55"/>
        <v/>
      </c>
      <c r="I210" s="177"/>
      <c r="J210" s="177"/>
      <c r="K210" s="177"/>
      <c r="L210" s="177"/>
      <c r="M210" s="177"/>
      <c r="N210" s="177"/>
      <c r="O210" s="177"/>
      <c r="P210" s="13">
        <f t="shared" si="50"/>
        <v>0</v>
      </c>
      <c r="Q210" s="8" t="str">
        <f t="shared" si="56"/>
        <v/>
      </c>
      <c r="R210" s="22">
        <v>205</v>
      </c>
      <c r="S210" s="14" t="str">
        <f ca="1">IF(LEFT(AG210,1)="G","",IF(LEFT(P210,1)="D","",IF(H210="","",COUNTIF($T$6:T210,T210))))</f>
        <v/>
      </c>
      <c r="T210" s="14" t="str">
        <f t="shared" ca="1" si="51"/>
        <v/>
      </c>
      <c r="U210" s="15" t="str">
        <f t="shared" ca="1" si="57"/>
        <v/>
      </c>
      <c r="V210" s="14">
        <f t="shared" si="52"/>
        <v>205</v>
      </c>
      <c r="W210" s="14" t="str">
        <f t="shared" ca="1" si="58"/>
        <v/>
      </c>
      <c r="X210" s="14" t="str">
        <f>IF(Home!J210=0,"",Home!J210)</f>
        <v/>
      </c>
      <c r="Y210" s="16" t="str">
        <f t="shared" ca="1" si="62"/>
        <v/>
      </c>
      <c r="Z210" s="16" t="str">
        <f t="shared" ca="1" si="62"/>
        <v/>
      </c>
      <c r="AA210" s="16" t="str">
        <f t="shared" ca="1" si="62"/>
        <v/>
      </c>
      <c r="AB210" s="16" t="str">
        <f t="shared" ca="1" si="62"/>
        <v/>
      </c>
      <c r="AC210" s="16" t="str">
        <f t="shared" ca="1" si="53"/>
        <v/>
      </c>
      <c r="AD210" s="14" t="str">
        <f t="shared" ca="1" si="59"/>
        <v/>
      </c>
      <c r="AE210" s="17" t="str">
        <f t="shared" ca="1" si="60"/>
        <v/>
      </c>
      <c r="AF210" s="18" t="str">
        <f t="shared" ca="1" si="61"/>
        <v/>
      </c>
      <c r="AG210" s="12"/>
      <c r="AH210" s="19"/>
    </row>
    <row r="211" spans="1:34" s="10" customFormat="1" ht="15" customHeight="1" x14ac:dyDescent="0.2">
      <c r="A211" s="10">
        <f t="shared" si="49"/>
        <v>206</v>
      </c>
      <c r="B211" s="173" t="str">
        <f t="shared" ca="1" si="54"/>
        <v/>
      </c>
      <c r="C211" s="173"/>
      <c r="D211" s="173"/>
      <c r="E211" s="173"/>
      <c r="F211" s="173"/>
      <c r="G211" s="173"/>
      <c r="H211" s="177" t="str">
        <f t="shared" ca="1" si="55"/>
        <v/>
      </c>
      <c r="I211" s="177"/>
      <c r="J211" s="177"/>
      <c r="K211" s="177"/>
      <c r="L211" s="177"/>
      <c r="M211" s="177"/>
      <c r="N211" s="177"/>
      <c r="O211" s="177"/>
      <c r="P211" s="13">
        <f t="shared" si="50"/>
        <v>0</v>
      </c>
      <c r="Q211" s="8" t="str">
        <f t="shared" si="56"/>
        <v/>
      </c>
      <c r="R211" s="22">
        <v>206</v>
      </c>
      <c r="S211" s="14" t="str">
        <f ca="1">IF(LEFT(AG211,1)="G","",IF(LEFT(P211,1)="D","",IF(H211="","",COUNTIF($T$6:T211,T211))))</f>
        <v/>
      </c>
      <c r="T211" s="14" t="str">
        <f t="shared" ca="1" si="51"/>
        <v/>
      </c>
      <c r="U211" s="15" t="str">
        <f t="shared" ca="1" si="57"/>
        <v/>
      </c>
      <c r="V211" s="14">
        <f t="shared" si="52"/>
        <v>206</v>
      </c>
      <c r="W211" s="14" t="str">
        <f t="shared" ca="1" si="58"/>
        <v/>
      </c>
      <c r="X211" s="14" t="str">
        <f>IF(Home!J211=0,"",Home!J211)</f>
        <v/>
      </c>
      <c r="Y211" s="16" t="str">
        <f t="shared" ca="1" si="62"/>
        <v/>
      </c>
      <c r="Z211" s="16" t="str">
        <f t="shared" ca="1" si="62"/>
        <v/>
      </c>
      <c r="AA211" s="16" t="str">
        <f t="shared" ca="1" si="62"/>
        <v/>
      </c>
      <c r="AB211" s="16" t="str">
        <f t="shared" ca="1" si="62"/>
        <v/>
      </c>
      <c r="AC211" s="16" t="str">
        <f t="shared" ca="1" si="53"/>
        <v/>
      </c>
      <c r="AD211" s="14" t="str">
        <f t="shared" ca="1" si="59"/>
        <v/>
      </c>
      <c r="AE211" s="17" t="str">
        <f t="shared" ca="1" si="60"/>
        <v/>
      </c>
      <c r="AF211" s="18" t="str">
        <f t="shared" ca="1" si="61"/>
        <v/>
      </c>
      <c r="AG211" s="12"/>
      <c r="AH211" s="19"/>
    </row>
    <row r="212" spans="1:34" s="10" customFormat="1" ht="15" customHeight="1" x14ac:dyDescent="0.2">
      <c r="A212" s="10">
        <f t="shared" si="49"/>
        <v>207</v>
      </c>
      <c r="B212" s="173" t="str">
        <f t="shared" ca="1" si="54"/>
        <v/>
      </c>
      <c r="C212" s="173"/>
      <c r="D212" s="173"/>
      <c r="E212" s="173"/>
      <c r="F212" s="173"/>
      <c r="G212" s="173"/>
      <c r="H212" s="177" t="str">
        <f t="shared" ca="1" si="55"/>
        <v/>
      </c>
      <c r="I212" s="177"/>
      <c r="J212" s="177"/>
      <c r="K212" s="177"/>
      <c r="L212" s="177"/>
      <c r="M212" s="177"/>
      <c r="N212" s="177"/>
      <c r="O212" s="177"/>
      <c r="P212" s="13">
        <f t="shared" si="50"/>
        <v>0</v>
      </c>
      <c r="Q212" s="8" t="str">
        <f t="shared" si="56"/>
        <v/>
      </c>
      <c r="R212" s="22">
        <v>207</v>
      </c>
      <c r="S212" s="14" t="str">
        <f ca="1">IF(LEFT(AG212,1)="G","",IF(LEFT(P212,1)="D","",IF(H212="","",COUNTIF($T$6:T212,T212))))</f>
        <v/>
      </c>
      <c r="T212" s="14" t="str">
        <f t="shared" ca="1" si="51"/>
        <v/>
      </c>
      <c r="U212" s="15" t="str">
        <f t="shared" ca="1" si="57"/>
        <v/>
      </c>
      <c r="V212" s="14">
        <f t="shared" si="52"/>
        <v>207</v>
      </c>
      <c r="W212" s="14" t="str">
        <f t="shared" ca="1" si="58"/>
        <v/>
      </c>
      <c r="X212" s="14" t="str">
        <f>IF(Home!J212=0,"",Home!J212)</f>
        <v/>
      </c>
      <c r="Y212" s="16" t="str">
        <f t="shared" ca="1" si="62"/>
        <v/>
      </c>
      <c r="Z212" s="16" t="str">
        <f t="shared" ca="1" si="62"/>
        <v/>
      </c>
      <c r="AA212" s="16" t="str">
        <f t="shared" ca="1" si="62"/>
        <v/>
      </c>
      <c r="AB212" s="16" t="str">
        <f t="shared" ca="1" si="62"/>
        <v/>
      </c>
      <c r="AC212" s="16" t="str">
        <f t="shared" ca="1" si="53"/>
        <v/>
      </c>
      <c r="AD212" s="14" t="str">
        <f t="shared" ca="1" si="59"/>
        <v/>
      </c>
      <c r="AE212" s="17" t="str">
        <f t="shared" ca="1" si="60"/>
        <v/>
      </c>
      <c r="AF212" s="18" t="str">
        <f t="shared" ca="1" si="61"/>
        <v/>
      </c>
      <c r="AG212" s="12"/>
      <c r="AH212" s="19"/>
    </row>
    <row r="213" spans="1:34" s="10" customFormat="1" ht="15" customHeight="1" x14ac:dyDescent="0.2">
      <c r="A213" s="10">
        <f t="shared" si="49"/>
        <v>208</v>
      </c>
      <c r="B213" s="173" t="str">
        <f t="shared" ca="1" si="54"/>
        <v/>
      </c>
      <c r="C213" s="173"/>
      <c r="D213" s="173"/>
      <c r="E213" s="173"/>
      <c r="F213" s="173"/>
      <c r="G213" s="173"/>
      <c r="H213" s="177" t="str">
        <f t="shared" ca="1" si="55"/>
        <v/>
      </c>
      <c r="I213" s="177"/>
      <c r="J213" s="177"/>
      <c r="K213" s="177"/>
      <c r="L213" s="177"/>
      <c r="M213" s="177"/>
      <c r="N213" s="177"/>
      <c r="O213" s="177"/>
      <c r="P213" s="13">
        <f t="shared" si="50"/>
        <v>0</v>
      </c>
      <c r="Q213" s="8" t="str">
        <f t="shared" si="56"/>
        <v/>
      </c>
      <c r="R213" s="22">
        <v>208</v>
      </c>
      <c r="S213" s="14" t="str">
        <f ca="1">IF(LEFT(AG213,1)="G","",IF(LEFT(P213,1)="D","",IF(H213="","",COUNTIF($T$6:T213,T213))))</f>
        <v/>
      </c>
      <c r="T213" s="14" t="str">
        <f t="shared" ca="1" si="51"/>
        <v/>
      </c>
      <c r="U213" s="15" t="str">
        <f t="shared" ca="1" si="57"/>
        <v/>
      </c>
      <c r="V213" s="14">
        <f t="shared" si="52"/>
        <v>208</v>
      </c>
      <c r="W213" s="14" t="str">
        <f t="shared" ca="1" si="58"/>
        <v/>
      </c>
      <c r="X213" s="14" t="str">
        <f>IF(Home!J213=0,"",Home!J213)</f>
        <v/>
      </c>
      <c r="Y213" s="16" t="str">
        <f t="shared" ca="1" si="62"/>
        <v/>
      </c>
      <c r="Z213" s="16" t="str">
        <f t="shared" ca="1" si="62"/>
        <v/>
      </c>
      <c r="AA213" s="16" t="str">
        <f t="shared" ca="1" si="62"/>
        <v/>
      </c>
      <c r="AB213" s="16" t="str">
        <f t="shared" ca="1" si="62"/>
        <v/>
      </c>
      <c r="AC213" s="16" t="str">
        <f t="shared" ca="1" si="53"/>
        <v/>
      </c>
      <c r="AD213" s="14" t="str">
        <f t="shared" ca="1" si="59"/>
        <v/>
      </c>
      <c r="AE213" s="17" t="str">
        <f t="shared" ca="1" si="60"/>
        <v/>
      </c>
      <c r="AF213" s="18" t="str">
        <f t="shared" ca="1" si="61"/>
        <v/>
      </c>
      <c r="AG213" s="12"/>
      <c r="AH213" s="19"/>
    </row>
    <row r="214" spans="1:34" s="10" customFormat="1" ht="15" customHeight="1" x14ac:dyDescent="0.2">
      <c r="A214" s="10">
        <f t="shared" si="49"/>
        <v>209</v>
      </c>
      <c r="B214" s="173" t="str">
        <f t="shared" ca="1" si="54"/>
        <v/>
      </c>
      <c r="C214" s="173"/>
      <c r="D214" s="173"/>
      <c r="E214" s="173"/>
      <c r="F214" s="173"/>
      <c r="G214" s="173"/>
      <c r="H214" s="177" t="str">
        <f t="shared" ca="1" si="55"/>
        <v/>
      </c>
      <c r="I214" s="177"/>
      <c r="J214" s="177"/>
      <c r="K214" s="177"/>
      <c r="L214" s="177"/>
      <c r="M214" s="177"/>
      <c r="N214" s="177"/>
      <c r="O214" s="177"/>
      <c r="P214" s="13">
        <f t="shared" si="50"/>
        <v>0</v>
      </c>
      <c r="Q214" s="8" t="str">
        <f t="shared" si="56"/>
        <v/>
      </c>
      <c r="R214" s="22">
        <v>209</v>
      </c>
      <c r="S214" s="14" t="str">
        <f ca="1">IF(LEFT(AG214,1)="G","",IF(LEFT(P214,1)="D","",IF(H214="","",COUNTIF($T$6:T214,T214))))</f>
        <v/>
      </c>
      <c r="T214" s="14" t="str">
        <f t="shared" ca="1" si="51"/>
        <v/>
      </c>
      <c r="U214" s="15" t="str">
        <f t="shared" ca="1" si="57"/>
        <v/>
      </c>
      <c r="V214" s="14">
        <f t="shared" si="52"/>
        <v>209</v>
      </c>
      <c r="W214" s="14" t="str">
        <f t="shared" ca="1" si="58"/>
        <v/>
      </c>
      <c r="X214" s="14" t="str">
        <f>IF(Home!J214=0,"",Home!J214)</f>
        <v/>
      </c>
      <c r="Y214" s="16" t="str">
        <f t="shared" ca="1" si="62"/>
        <v/>
      </c>
      <c r="Z214" s="16" t="str">
        <f t="shared" ca="1" si="62"/>
        <v/>
      </c>
      <c r="AA214" s="16" t="str">
        <f t="shared" ca="1" si="62"/>
        <v/>
      </c>
      <c r="AB214" s="16" t="str">
        <f t="shared" ca="1" si="62"/>
        <v/>
      </c>
      <c r="AC214" s="16" t="str">
        <f t="shared" ca="1" si="53"/>
        <v/>
      </c>
      <c r="AD214" s="14" t="str">
        <f t="shared" ca="1" si="59"/>
        <v/>
      </c>
      <c r="AE214" s="17" t="str">
        <f t="shared" ca="1" si="60"/>
        <v/>
      </c>
      <c r="AF214" s="18" t="str">
        <f t="shared" ca="1" si="61"/>
        <v/>
      </c>
      <c r="AG214" s="12"/>
      <c r="AH214" s="19"/>
    </row>
    <row r="215" spans="1:34" s="10" customFormat="1" ht="15" customHeight="1" x14ac:dyDescent="0.2">
      <c r="A215" s="10">
        <f t="shared" si="49"/>
        <v>210</v>
      </c>
      <c r="B215" s="173" t="str">
        <f t="shared" ca="1" si="54"/>
        <v/>
      </c>
      <c r="C215" s="173"/>
      <c r="D215" s="173"/>
      <c r="E215" s="173"/>
      <c r="F215" s="173"/>
      <c r="G215" s="173"/>
      <c r="H215" s="177" t="str">
        <f t="shared" ca="1" si="55"/>
        <v/>
      </c>
      <c r="I215" s="177"/>
      <c r="J215" s="177"/>
      <c r="K215" s="177"/>
      <c r="L215" s="177"/>
      <c r="M215" s="177"/>
      <c r="N215" s="177"/>
      <c r="O215" s="177"/>
      <c r="P215" s="13">
        <f t="shared" si="50"/>
        <v>0</v>
      </c>
      <c r="Q215" s="8" t="str">
        <f t="shared" si="56"/>
        <v/>
      </c>
      <c r="R215" s="22">
        <v>210</v>
      </c>
      <c r="S215" s="14" t="str">
        <f ca="1">IF(LEFT(AG215,1)="G","",IF(LEFT(P215,1)="D","",IF(H215="","",COUNTIF($T$6:T215,T215))))</f>
        <v/>
      </c>
      <c r="T215" s="14" t="str">
        <f t="shared" ca="1" si="51"/>
        <v/>
      </c>
      <c r="U215" s="15" t="str">
        <f t="shared" ca="1" si="57"/>
        <v/>
      </c>
      <c r="V215" s="14">
        <f t="shared" si="52"/>
        <v>210</v>
      </c>
      <c r="W215" s="14" t="str">
        <f t="shared" ca="1" si="58"/>
        <v/>
      </c>
      <c r="X215" s="14" t="str">
        <f>IF(Home!J215=0,"",Home!J215)</f>
        <v/>
      </c>
      <c r="Y215" s="16" t="str">
        <f t="shared" ca="1" si="62"/>
        <v/>
      </c>
      <c r="Z215" s="16" t="str">
        <f t="shared" ca="1" si="62"/>
        <v/>
      </c>
      <c r="AA215" s="16" t="str">
        <f t="shared" ca="1" si="62"/>
        <v/>
      </c>
      <c r="AB215" s="16" t="str">
        <f t="shared" ca="1" si="62"/>
        <v/>
      </c>
      <c r="AC215" s="16" t="str">
        <f t="shared" ca="1" si="53"/>
        <v/>
      </c>
      <c r="AD215" s="14" t="str">
        <f t="shared" ca="1" si="59"/>
        <v/>
      </c>
      <c r="AE215" s="17" t="str">
        <f t="shared" ca="1" si="60"/>
        <v/>
      </c>
      <c r="AF215" s="18" t="str">
        <f t="shared" ca="1" si="61"/>
        <v/>
      </c>
      <c r="AG215" s="12"/>
      <c r="AH215" s="19"/>
    </row>
    <row r="216" spans="1:34" s="10" customFormat="1" ht="15" customHeight="1" x14ac:dyDescent="0.2">
      <c r="A216" s="10">
        <f t="shared" si="49"/>
        <v>211</v>
      </c>
      <c r="B216" s="173" t="str">
        <f t="shared" ca="1" si="54"/>
        <v/>
      </c>
      <c r="C216" s="173"/>
      <c r="D216" s="173"/>
      <c r="E216" s="173"/>
      <c r="F216" s="173"/>
      <c r="G216" s="173"/>
      <c r="H216" s="177" t="str">
        <f t="shared" ca="1" si="55"/>
        <v/>
      </c>
      <c r="I216" s="177"/>
      <c r="J216" s="177"/>
      <c r="K216" s="177"/>
      <c r="L216" s="177"/>
      <c r="M216" s="177"/>
      <c r="N216" s="177"/>
      <c r="O216" s="177"/>
      <c r="P216" s="13">
        <f t="shared" si="50"/>
        <v>0</v>
      </c>
      <c r="Q216" s="8" t="str">
        <f t="shared" si="56"/>
        <v/>
      </c>
      <c r="R216" s="22">
        <v>211</v>
      </c>
      <c r="S216" s="14" t="str">
        <f ca="1">IF(LEFT(AG216,1)="G","",IF(LEFT(P216,1)="D","",IF(H216="","",COUNTIF($T$6:T216,T216))))</f>
        <v/>
      </c>
      <c r="T216" s="14" t="str">
        <f t="shared" ca="1" si="51"/>
        <v/>
      </c>
      <c r="U216" s="15" t="str">
        <f t="shared" ca="1" si="57"/>
        <v/>
      </c>
      <c r="V216" s="14">
        <f t="shared" si="52"/>
        <v>211</v>
      </c>
      <c r="W216" s="14" t="str">
        <f t="shared" ca="1" si="58"/>
        <v/>
      </c>
      <c r="X216" s="14" t="str">
        <f>IF(Home!J216=0,"",Home!J216)</f>
        <v/>
      </c>
      <c r="Y216" s="16" t="str">
        <f t="shared" ca="1" si="62"/>
        <v/>
      </c>
      <c r="Z216" s="16" t="str">
        <f t="shared" ca="1" si="62"/>
        <v/>
      </c>
      <c r="AA216" s="16" t="str">
        <f t="shared" ca="1" si="62"/>
        <v/>
      </c>
      <c r="AB216" s="16" t="str">
        <f t="shared" ca="1" si="62"/>
        <v/>
      </c>
      <c r="AC216" s="16" t="str">
        <f t="shared" ca="1" si="53"/>
        <v/>
      </c>
      <c r="AD216" s="14" t="str">
        <f t="shared" ca="1" si="59"/>
        <v/>
      </c>
      <c r="AE216" s="17" t="str">
        <f t="shared" ca="1" si="60"/>
        <v/>
      </c>
      <c r="AF216" s="18" t="str">
        <f t="shared" ca="1" si="61"/>
        <v/>
      </c>
      <c r="AG216" s="12"/>
      <c r="AH216" s="19"/>
    </row>
    <row r="217" spans="1:34" s="10" customFormat="1" ht="15" customHeight="1" x14ac:dyDescent="0.2">
      <c r="A217" s="10">
        <f t="shared" si="49"/>
        <v>212</v>
      </c>
      <c r="B217" s="173" t="str">
        <f t="shared" ca="1" si="54"/>
        <v/>
      </c>
      <c r="C217" s="173"/>
      <c r="D217" s="173"/>
      <c r="E217" s="173"/>
      <c r="F217" s="173"/>
      <c r="G217" s="173"/>
      <c r="H217" s="177" t="str">
        <f t="shared" ca="1" si="55"/>
        <v/>
      </c>
      <c r="I217" s="177"/>
      <c r="J217" s="177"/>
      <c r="K217" s="177"/>
      <c r="L217" s="177"/>
      <c r="M217" s="177"/>
      <c r="N217" s="177"/>
      <c r="O217" s="177"/>
      <c r="P217" s="13">
        <f t="shared" si="50"/>
        <v>0</v>
      </c>
      <c r="Q217" s="8" t="str">
        <f t="shared" si="56"/>
        <v/>
      </c>
      <c r="R217" s="22">
        <v>212</v>
      </c>
      <c r="S217" s="14" t="str">
        <f ca="1">IF(LEFT(AG217,1)="G","",IF(LEFT(P217,1)="D","",IF(H217="","",COUNTIF($T$6:T217,T217))))</f>
        <v/>
      </c>
      <c r="T217" s="14" t="str">
        <f t="shared" ca="1" si="51"/>
        <v/>
      </c>
      <c r="U217" s="15" t="str">
        <f t="shared" ca="1" si="57"/>
        <v/>
      </c>
      <c r="V217" s="14">
        <f t="shared" si="52"/>
        <v>212</v>
      </c>
      <c r="W217" s="14" t="str">
        <f t="shared" ca="1" si="58"/>
        <v/>
      </c>
      <c r="X217" s="14" t="str">
        <f>IF(Home!J217=0,"",Home!J217)</f>
        <v/>
      </c>
      <c r="Y217" s="16" t="str">
        <f t="shared" ca="1" si="62"/>
        <v/>
      </c>
      <c r="Z217" s="16" t="str">
        <f t="shared" ca="1" si="62"/>
        <v/>
      </c>
      <c r="AA217" s="16" t="str">
        <f t="shared" ca="1" si="62"/>
        <v/>
      </c>
      <c r="AB217" s="16" t="str">
        <f t="shared" ca="1" si="62"/>
        <v/>
      </c>
      <c r="AC217" s="16" t="str">
        <f t="shared" ca="1" si="53"/>
        <v/>
      </c>
      <c r="AD217" s="14" t="str">
        <f t="shared" ca="1" si="59"/>
        <v/>
      </c>
      <c r="AE217" s="17" t="str">
        <f t="shared" ca="1" si="60"/>
        <v/>
      </c>
      <c r="AF217" s="18" t="str">
        <f t="shared" ca="1" si="61"/>
        <v/>
      </c>
      <c r="AG217" s="12"/>
      <c r="AH217" s="19"/>
    </row>
    <row r="218" spans="1:34" s="10" customFormat="1" ht="15" customHeight="1" x14ac:dyDescent="0.2">
      <c r="A218" s="10">
        <f t="shared" si="49"/>
        <v>213</v>
      </c>
      <c r="B218" s="173" t="str">
        <f t="shared" ca="1" si="54"/>
        <v/>
      </c>
      <c r="C218" s="173"/>
      <c r="D218" s="173"/>
      <c r="E218" s="173"/>
      <c r="F218" s="173"/>
      <c r="G218" s="173"/>
      <c r="H218" s="177" t="str">
        <f t="shared" ca="1" si="55"/>
        <v/>
      </c>
      <c r="I218" s="177"/>
      <c r="J218" s="177"/>
      <c r="K218" s="177"/>
      <c r="L218" s="177"/>
      <c r="M218" s="177"/>
      <c r="N218" s="177"/>
      <c r="O218" s="177"/>
      <c r="P218" s="13">
        <f t="shared" si="50"/>
        <v>0</v>
      </c>
      <c r="Q218" s="8" t="str">
        <f t="shared" si="56"/>
        <v/>
      </c>
      <c r="R218" s="22">
        <v>213</v>
      </c>
      <c r="S218" s="14" t="str">
        <f ca="1">IF(LEFT(AG218,1)="G","",IF(LEFT(P218,1)="D","",IF(H218="","",COUNTIF($T$6:T218,T218))))</f>
        <v/>
      </c>
      <c r="T218" s="14" t="str">
        <f t="shared" ca="1" si="51"/>
        <v/>
      </c>
      <c r="U218" s="15" t="str">
        <f t="shared" ca="1" si="57"/>
        <v/>
      </c>
      <c r="V218" s="14">
        <f t="shared" si="52"/>
        <v>213</v>
      </c>
      <c r="W218" s="14" t="str">
        <f t="shared" ca="1" si="58"/>
        <v/>
      </c>
      <c r="X218" s="14" t="str">
        <f>IF(Home!J218=0,"",Home!J218)</f>
        <v/>
      </c>
      <c r="Y218" s="16" t="str">
        <f t="shared" ca="1" si="62"/>
        <v/>
      </c>
      <c r="Z218" s="16" t="str">
        <f t="shared" ca="1" si="62"/>
        <v/>
      </c>
      <c r="AA218" s="16" t="str">
        <f t="shared" ca="1" si="62"/>
        <v/>
      </c>
      <c r="AB218" s="16" t="str">
        <f t="shared" ca="1" si="62"/>
        <v/>
      </c>
      <c r="AC218" s="16" t="str">
        <f t="shared" ca="1" si="53"/>
        <v/>
      </c>
      <c r="AD218" s="14" t="str">
        <f t="shared" ca="1" si="59"/>
        <v/>
      </c>
      <c r="AE218" s="17" t="str">
        <f t="shared" ca="1" si="60"/>
        <v/>
      </c>
      <c r="AF218" s="18" t="str">
        <f t="shared" ca="1" si="61"/>
        <v/>
      </c>
      <c r="AG218" s="12"/>
      <c r="AH218" s="19"/>
    </row>
    <row r="219" spans="1:34" s="10" customFormat="1" ht="15" customHeight="1" x14ac:dyDescent="0.2">
      <c r="A219" s="10">
        <f t="shared" si="49"/>
        <v>214</v>
      </c>
      <c r="B219" s="173" t="str">
        <f t="shared" ca="1" si="54"/>
        <v/>
      </c>
      <c r="C219" s="173"/>
      <c r="D219" s="173"/>
      <c r="E219" s="173"/>
      <c r="F219" s="173"/>
      <c r="G219" s="173"/>
      <c r="H219" s="177" t="str">
        <f t="shared" ca="1" si="55"/>
        <v/>
      </c>
      <c r="I219" s="177"/>
      <c r="J219" s="177"/>
      <c r="K219" s="177"/>
      <c r="L219" s="177"/>
      <c r="M219" s="177"/>
      <c r="N219" s="177"/>
      <c r="O219" s="177"/>
      <c r="P219" s="13">
        <f t="shared" si="50"/>
        <v>0</v>
      </c>
      <c r="Q219" s="8" t="str">
        <f t="shared" si="56"/>
        <v/>
      </c>
      <c r="R219" s="22">
        <v>214</v>
      </c>
      <c r="S219" s="14" t="str">
        <f ca="1">IF(LEFT(AG219,1)="G","",IF(LEFT(P219,1)="D","",IF(H219="","",COUNTIF($T$6:T219,T219))))</f>
        <v/>
      </c>
      <c r="T219" s="14" t="str">
        <f t="shared" ca="1" si="51"/>
        <v/>
      </c>
      <c r="U219" s="15" t="str">
        <f t="shared" ca="1" si="57"/>
        <v/>
      </c>
      <c r="V219" s="14">
        <f t="shared" si="52"/>
        <v>214</v>
      </c>
      <c r="W219" s="14" t="str">
        <f t="shared" ca="1" si="58"/>
        <v/>
      </c>
      <c r="X219" s="14" t="str">
        <f>IF(Home!J219=0,"",Home!J219)</f>
        <v/>
      </c>
      <c r="Y219" s="16" t="str">
        <f t="shared" ca="1" si="62"/>
        <v/>
      </c>
      <c r="Z219" s="16" t="str">
        <f t="shared" ca="1" si="62"/>
        <v/>
      </c>
      <c r="AA219" s="16" t="str">
        <f t="shared" ca="1" si="62"/>
        <v/>
      </c>
      <c r="AB219" s="16" t="str">
        <f t="shared" ca="1" si="62"/>
        <v/>
      </c>
      <c r="AC219" s="16" t="str">
        <f t="shared" ca="1" si="53"/>
        <v/>
      </c>
      <c r="AD219" s="14" t="str">
        <f t="shared" ca="1" si="59"/>
        <v/>
      </c>
      <c r="AE219" s="17" t="str">
        <f t="shared" ca="1" si="60"/>
        <v/>
      </c>
      <c r="AF219" s="18" t="str">
        <f t="shared" ca="1" si="61"/>
        <v/>
      </c>
      <c r="AG219" s="12"/>
      <c r="AH219" s="19"/>
    </row>
    <row r="220" spans="1:34" s="10" customFormat="1" ht="15" customHeight="1" x14ac:dyDescent="0.2">
      <c r="A220" s="10">
        <f t="shared" si="49"/>
        <v>215</v>
      </c>
      <c r="B220" s="173" t="str">
        <f t="shared" ca="1" si="54"/>
        <v/>
      </c>
      <c r="C220" s="173"/>
      <c r="D220" s="173"/>
      <c r="E220" s="173"/>
      <c r="F220" s="173"/>
      <c r="G220" s="173"/>
      <c r="H220" s="177" t="str">
        <f t="shared" ca="1" si="55"/>
        <v/>
      </c>
      <c r="I220" s="177"/>
      <c r="J220" s="177"/>
      <c r="K220" s="177"/>
      <c r="L220" s="177"/>
      <c r="M220" s="177"/>
      <c r="N220" s="177"/>
      <c r="O220" s="177"/>
      <c r="P220" s="13">
        <f t="shared" si="50"/>
        <v>0</v>
      </c>
      <c r="Q220" s="8" t="str">
        <f t="shared" si="56"/>
        <v/>
      </c>
      <c r="R220" s="22">
        <v>215</v>
      </c>
      <c r="S220" s="14" t="str">
        <f ca="1">IF(LEFT(AG220,1)="G","",IF(LEFT(P220,1)="D","",IF(H220="","",COUNTIF($T$6:T220,T220))))</f>
        <v/>
      </c>
      <c r="T220" s="14" t="str">
        <f t="shared" ca="1" si="51"/>
        <v/>
      </c>
      <c r="U220" s="15" t="str">
        <f t="shared" ca="1" si="57"/>
        <v/>
      </c>
      <c r="V220" s="14">
        <f t="shared" si="52"/>
        <v>215</v>
      </c>
      <c r="W220" s="14" t="str">
        <f t="shared" ca="1" si="58"/>
        <v/>
      </c>
      <c r="X220" s="14" t="str">
        <f>IF(Home!J220=0,"",Home!J220)</f>
        <v/>
      </c>
      <c r="Y220" s="16" t="str">
        <f t="shared" ca="1" si="62"/>
        <v/>
      </c>
      <c r="Z220" s="16" t="str">
        <f t="shared" ca="1" si="62"/>
        <v/>
      </c>
      <c r="AA220" s="16" t="str">
        <f t="shared" ca="1" si="62"/>
        <v/>
      </c>
      <c r="AB220" s="16" t="str">
        <f t="shared" ca="1" si="62"/>
        <v/>
      </c>
      <c r="AC220" s="16" t="str">
        <f t="shared" ca="1" si="53"/>
        <v/>
      </c>
      <c r="AD220" s="14" t="str">
        <f t="shared" ca="1" si="59"/>
        <v/>
      </c>
      <c r="AE220" s="17" t="str">
        <f t="shared" ca="1" si="60"/>
        <v/>
      </c>
      <c r="AF220" s="18" t="str">
        <f t="shared" ca="1" si="61"/>
        <v/>
      </c>
      <c r="AG220" s="12"/>
      <c r="AH220" s="19"/>
    </row>
    <row r="221" spans="1:34" s="10" customFormat="1" ht="15" customHeight="1" x14ac:dyDescent="0.2">
      <c r="A221" s="10">
        <f t="shared" si="49"/>
        <v>216</v>
      </c>
      <c r="B221" s="173" t="str">
        <f t="shared" ca="1" si="54"/>
        <v/>
      </c>
      <c r="C221" s="173"/>
      <c r="D221" s="173"/>
      <c r="E221" s="173"/>
      <c r="F221" s="173"/>
      <c r="G221" s="173"/>
      <c r="H221" s="177" t="str">
        <f t="shared" ca="1" si="55"/>
        <v/>
      </c>
      <c r="I221" s="177"/>
      <c r="J221" s="177"/>
      <c r="K221" s="177"/>
      <c r="L221" s="177"/>
      <c r="M221" s="177"/>
      <c r="N221" s="177"/>
      <c r="O221" s="177"/>
      <c r="P221" s="13">
        <f t="shared" si="50"/>
        <v>0</v>
      </c>
      <c r="Q221" s="8" t="str">
        <f t="shared" si="56"/>
        <v/>
      </c>
      <c r="R221" s="22">
        <v>216</v>
      </c>
      <c r="S221" s="14" t="str">
        <f ca="1">IF(LEFT(AG221,1)="G","",IF(LEFT(P221,1)="D","",IF(H221="","",COUNTIF($T$6:T221,T221))))</f>
        <v/>
      </c>
      <c r="T221" s="14" t="str">
        <f t="shared" ca="1" si="51"/>
        <v/>
      </c>
      <c r="U221" s="15" t="str">
        <f t="shared" ca="1" si="57"/>
        <v/>
      </c>
      <c r="V221" s="14">
        <f t="shared" si="52"/>
        <v>216</v>
      </c>
      <c r="W221" s="14" t="str">
        <f t="shared" ca="1" si="58"/>
        <v/>
      </c>
      <c r="X221" s="14" t="str">
        <f>IF(Home!J221=0,"",Home!J221)</f>
        <v/>
      </c>
      <c r="Y221" s="16" t="str">
        <f t="shared" ca="1" si="62"/>
        <v/>
      </c>
      <c r="Z221" s="16" t="str">
        <f t="shared" ca="1" si="62"/>
        <v/>
      </c>
      <c r="AA221" s="16" t="str">
        <f t="shared" ca="1" si="62"/>
        <v/>
      </c>
      <c r="AB221" s="16" t="str">
        <f t="shared" ca="1" si="62"/>
        <v/>
      </c>
      <c r="AC221" s="16" t="str">
        <f t="shared" ca="1" si="53"/>
        <v/>
      </c>
      <c r="AD221" s="14" t="str">
        <f t="shared" ca="1" si="59"/>
        <v/>
      </c>
      <c r="AE221" s="17" t="str">
        <f t="shared" ca="1" si="60"/>
        <v/>
      </c>
      <c r="AF221" s="18" t="str">
        <f t="shared" ca="1" si="61"/>
        <v/>
      </c>
      <c r="AG221" s="12"/>
      <c r="AH221" s="19"/>
    </row>
    <row r="222" spans="1:34" s="10" customFormat="1" ht="15" customHeight="1" x14ac:dyDescent="0.2">
      <c r="A222" s="10">
        <f t="shared" si="49"/>
        <v>217</v>
      </c>
      <c r="B222" s="173" t="str">
        <f t="shared" ca="1" si="54"/>
        <v/>
      </c>
      <c r="C222" s="173"/>
      <c r="D222" s="173"/>
      <c r="E222" s="173"/>
      <c r="F222" s="173"/>
      <c r="G222" s="173"/>
      <c r="H222" s="177" t="str">
        <f t="shared" ca="1" si="55"/>
        <v/>
      </c>
      <c r="I222" s="177"/>
      <c r="J222" s="177"/>
      <c r="K222" s="177"/>
      <c r="L222" s="177"/>
      <c r="M222" s="177"/>
      <c r="N222" s="177"/>
      <c r="O222" s="177"/>
      <c r="P222" s="13">
        <f t="shared" si="50"/>
        <v>0</v>
      </c>
      <c r="Q222" s="8" t="str">
        <f t="shared" si="56"/>
        <v/>
      </c>
      <c r="R222" s="22">
        <v>217</v>
      </c>
      <c r="S222" s="14" t="str">
        <f ca="1">IF(LEFT(AG222,1)="G","",IF(LEFT(P222,1)="D","",IF(H222="","",COUNTIF($T$6:T222,T222))))</f>
        <v/>
      </c>
      <c r="T222" s="14" t="str">
        <f t="shared" ca="1" si="51"/>
        <v/>
      </c>
      <c r="U222" s="15" t="str">
        <f t="shared" ca="1" si="57"/>
        <v/>
      </c>
      <c r="V222" s="14">
        <f t="shared" si="52"/>
        <v>217</v>
      </c>
      <c r="W222" s="14" t="str">
        <f t="shared" ca="1" si="58"/>
        <v/>
      </c>
      <c r="X222" s="14" t="str">
        <f>IF(Home!J222=0,"",Home!J222)</f>
        <v/>
      </c>
      <c r="Y222" s="16" t="str">
        <f t="shared" ca="1" si="62"/>
        <v/>
      </c>
      <c r="Z222" s="16" t="str">
        <f t="shared" ca="1" si="62"/>
        <v/>
      </c>
      <c r="AA222" s="16" t="str">
        <f t="shared" ca="1" si="62"/>
        <v/>
      </c>
      <c r="AB222" s="16" t="str">
        <f t="shared" ca="1" si="62"/>
        <v/>
      </c>
      <c r="AC222" s="16" t="str">
        <f t="shared" ca="1" si="53"/>
        <v/>
      </c>
      <c r="AD222" s="14" t="str">
        <f t="shared" ca="1" si="59"/>
        <v/>
      </c>
      <c r="AE222" s="17" t="str">
        <f t="shared" ca="1" si="60"/>
        <v/>
      </c>
      <c r="AF222" s="18" t="str">
        <f t="shared" ca="1" si="61"/>
        <v/>
      </c>
      <c r="AG222" s="12"/>
      <c r="AH222" s="19"/>
    </row>
    <row r="223" spans="1:34" s="10" customFormat="1" ht="15" customHeight="1" x14ac:dyDescent="0.2">
      <c r="A223" s="10">
        <f t="shared" si="49"/>
        <v>218</v>
      </c>
      <c r="B223" s="173" t="str">
        <f t="shared" ca="1" si="54"/>
        <v/>
      </c>
      <c r="C223" s="173"/>
      <c r="D223" s="173"/>
      <c r="E223" s="173"/>
      <c r="F223" s="173"/>
      <c r="G223" s="173"/>
      <c r="H223" s="177" t="str">
        <f t="shared" ca="1" si="55"/>
        <v/>
      </c>
      <c r="I223" s="177"/>
      <c r="J223" s="177"/>
      <c r="K223" s="177"/>
      <c r="L223" s="177"/>
      <c r="M223" s="177"/>
      <c r="N223" s="177"/>
      <c r="O223" s="177"/>
      <c r="P223" s="13">
        <f t="shared" si="50"/>
        <v>0</v>
      </c>
      <c r="Q223" s="8" t="str">
        <f t="shared" si="56"/>
        <v/>
      </c>
      <c r="R223" s="22">
        <v>218</v>
      </c>
      <c r="S223" s="14" t="str">
        <f ca="1">IF(LEFT(AG223,1)="G","",IF(LEFT(P223,1)="D","",IF(H223="","",COUNTIF($T$6:T223,T223))))</f>
        <v/>
      </c>
      <c r="T223" s="14" t="str">
        <f t="shared" ca="1" si="51"/>
        <v/>
      </c>
      <c r="U223" s="15" t="str">
        <f t="shared" ca="1" si="57"/>
        <v/>
      </c>
      <c r="V223" s="14">
        <f t="shared" si="52"/>
        <v>218</v>
      </c>
      <c r="W223" s="14" t="str">
        <f t="shared" ca="1" si="58"/>
        <v/>
      </c>
      <c r="X223" s="14" t="str">
        <f>IF(Home!J223=0,"",Home!J223)</f>
        <v/>
      </c>
      <c r="Y223" s="16" t="str">
        <f t="shared" ca="1" si="62"/>
        <v/>
      </c>
      <c r="Z223" s="16" t="str">
        <f t="shared" ca="1" si="62"/>
        <v/>
      </c>
      <c r="AA223" s="16" t="str">
        <f t="shared" ca="1" si="62"/>
        <v/>
      </c>
      <c r="AB223" s="16" t="str">
        <f t="shared" ca="1" si="62"/>
        <v/>
      </c>
      <c r="AC223" s="16" t="str">
        <f t="shared" ca="1" si="53"/>
        <v/>
      </c>
      <c r="AD223" s="14" t="str">
        <f t="shared" ca="1" si="59"/>
        <v/>
      </c>
      <c r="AE223" s="17" t="str">
        <f t="shared" ca="1" si="60"/>
        <v/>
      </c>
      <c r="AF223" s="18" t="str">
        <f t="shared" ca="1" si="61"/>
        <v/>
      </c>
      <c r="AG223" s="12"/>
      <c r="AH223" s="19"/>
    </row>
    <row r="224" spans="1:34" s="10" customFormat="1" ht="15" customHeight="1" x14ac:dyDescent="0.2">
      <c r="A224" s="10">
        <f t="shared" si="49"/>
        <v>219</v>
      </c>
      <c r="B224" s="173" t="str">
        <f t="shared" ca="1" si="54"/>
        <v/>
      </c>
      <c r="C224" s="173"/>
      <c r="D224" s="173"/>
      <c r="E224" s="173"/>
      <c r="F224" s="173"/>
      <c r="G224" s="173"/>
      <c r="H224" s="177" t="str">
        <f t="shared" ca="1" si="55"/>
        <v/>
      </c>
      <c r="I224" s="177"/>
      <c r="J224" s="177"/>
      <c r="K224" s="177"/>
      <c r="L224" s="177"/>
      <c r="M224" s="177"/>
      <c r="N224" s="177"/>
      <c r="O224" s="177"/>
      <c r="P224" s="13">
        <f t="shared" si="50"/>
        <v>0</v>
      </c>
      <c r="Q224" s="8" t="str">
        <f t="shared" si="56"/>
        <v/>
      </c>
      <c r="R224" s="22">
        <v>219</v>
      </c>
      <c r="S224" s="14" t="str">
        <f ca="1">IF(LEFT(AG224,1)="G","",IF(LEFT(P224,1)="D","",IF(H224="","",COUNTIF($T$6:T224,T224))))</f>
        <v/>
      </c>
      <c r="T224" s="14" t="str">
        <f t="shared" ca="1" si="51"/>
        <v/>
      </c>
      <c r="U224" s="15" t="str">
        <f t="shared" ca="1" si="57"/>
        <v/>
      </c>
      <c r="V224" s="14">
        <f t="shared" si="52"/>
        <v>219</v>
      </c>
      <c r="W224" s="14" t="str">
        <f t="shared" ca="1" si="58"/>
        <v/>
      </c>
      <c r="X224" s="14" t="str">
        <f>IF(Home!J224=0,"",Home!J224)</f>
        <v/>
      </c>
      <c r="Y224" s="16" t="str">
        <f t="shared" ca="1" si="62"/>
        <v/>
      </c>
      <c r="Z224" s="16" t="str">
        <f t="shared" ca="1" si="62"/>
        <v/>
      </c>
      <c r="AA224" s="16" t="str">
        <f t="shared" ca="1" si="62"/>
        <v/>
      </c>
      <c r="AB224" s="16" t="str">
        <f t="shared" ca="1" si="62"/>
        <v/>
      </c>
      <c r="AC224" s="16" t="str">
        <f t="shared" ca="1" si="53"/>
        <v/>
      </c>
      <c r="AD224" s="14" t="str">
        <f t="shared" ca="1" si="59"/>
        <v/>
      </c>
      <c r="AE224" s="17" t="str">
        <f t="shared" ca="1" si="60"/>
        <v/>
      </c>
      <c r="AF224" s="18" t="str">
        <f t="shared" ca="1" si="61"/>
        <v/>
      </c>
      <c r="AG224" s="12"/>
      <c r="AH224" s="19"/>
    </row>
    <row r="225" spans="1:34" s="10" customFormat="1" ht="15" customHeight="1" x14ac:dyDescent="0.2">
      <c r="A225" s="10">
        <f t="shared" si="49"/>
        <v>220</v>
      </c>
      <c r="B225" s="173" t="str">
        <f t="shared" ca="1" si="54"/>
        <v/>
      </c>
      <c r="C225" s="173"/>
      <c r="D225" s="173"/>
      <c r="E225" s="173"/>
      <c r="F225" s="173"/>
      <c r="G225" s="173"/>
      <c r="H225" s="177" t="str">
        <f t="shared" ca="1" si="55"/>
        <v/>
      </c>
      <c r="I225" s="177"/>
      <c r="J225" s="177"/>
      <c r="K225" s="177"/>
      <c r="L225" s="177"/>
      <c r="M225" s="177"/>
      <c r="N225" s="177"/>
      <c r="O225" s="177"/>
      <c r="P225" s="13">
        <f t="shared" si="50"/>
        <v>0</v>
      </c>
      <c r="Q225" s="8" t="str">
        <f t="shared" si="56"/>
        <v/>
      </c>
      <c r="R225" s="22">
        <v>220</v>
      </c>
      <c r="S225" s="14" t="str">
        <f ca="1">IF(LEFT(AG225,1)="G","",IF(LEFT(P225,1)="D","",IF(H225="","",COUNTIF($T$6:T225,T225))))</f>
        <v/>
      </c>
      <c r="T225" s="14" t="str">
        <f t="shared" ca="1" si="51"/>
        <v/>
      </c>
      <c r="U225" s="15" t="str">
        <f t="shared" ca="1" si="57"/>
        <v/>
      </c>
      <c r="V225" s="14">
        <f t="shared" si="52"/>
        <v>220</v>
      </c>
      <c r="W225" s="14" t="str">
        <f t="shared" ca="1" si="58"/>
        <v/>
      </c>
      <c r="X225" s="14" t="str">
        <f>IF(Home!J225=0,"",Home!J225)</f>
        <v/>
      </c>
      <c r="Y225" s="16" t="str">
        <f t="shared" ca="1" si="62"/>
        <v/>
      </c>
      <c r="Z225" s="16" t="str">
        <f t="shared" ca="1" si="62"/>
        <v/>
      </c>
      <c r="AA225" s="16" t="str">
        <f t="shared" ca="1" si="62"/>
        <v/>
      </c>
      <c r="AB225" s="16" t="str">
        <f t="shared" ca="1" si="62"/>
        <v/>
      </c>
      <c r="AC225" s="16" t="str">
        <f t="shared" ca="1" si="53"/>
        <v/>
      </c>
      <c r="AD225" s="14" t="str">
        <f t="shared" ca="1" si="59"/>
        <v/>
      </c>
      <c r="AE225" s="17" t="str">
        <f t="shared" ca="1" si="60"/>
        <v/>
      </c>
      <c r="AF225" s="18" t="str">
        <f t="shared" ca="1" si="61"/>
        <v/>
      </c>
      <c r="AG225" s="12"/>
      <c r="AH225" s="19"/>
    </row>
    <row r="226" spans="1:34" s="10" customFormat="1" ht="15" customHeight="1" x14ac:dyDescent="0.2">
      <c r="A226" s="10">
        <f t="shared" si="49"/>
        <v>221</v>
      </c>
      <c r="B226" s="173" t="str">
        <f t="shared" ca="1" si="54"/>
        <v/>
      </c>
      <c r="C226" s="173"/>
      <c r="D226" s="173"/>
      <c r="E226" s="173"/>
      <c r="F226" s="173"/>
      <c r="G226" s="173"/>
      <c r="H226" s="177" t="str">
        <f t="shared" ca="1" si="55"/>
        <v/>
      </c>
      <c r="I226" s="177"/>
      <c r="J226" s="177"/>
      <c r="K226" s="177"/>
      <c r="L226" s="177"/>
      <c r="M226" s="177"/>
      <c r="N226" s="177"/>
      <c r="O226" s="177"/>
      <c r="P226" s="13">
        <f t="shared" si="50"/>
        <v>0</v>
      </c>
      <c r="Q226" s="8" t="str">
        <f t="shared" si="56"/>
        <v/>
      </c>
      <c r="R226" s="22">
        <v>221</v>
      </c>
      <c r="S226" s="14" t="str">
        <f ca="1">IF(LEFT(AG226,1)="G","",IF(LEFT(P226,1)="D","",IF(H226="","",COUNTIF($T$6:T226,T226))))</f>
        <v/>
      </c>
      <c r="T226" s="14" t="str">
        <f t="shared" ca="1" si="51"/>
        <v/>
      </c>
      <c r="U226" s="15" t="str">
        <f t="shared" ca="1" si="57"/>
        <v/>
      </c>
      <c r="V226" s="14">
        <f t="shared" si="52"/>
        <v>221</v>
      </c>
      <c r="W226" s="14" t="str">
        <f t="shared" ca="1" si="58"/>
        <v/>
      </c>
      <c r="X226" s="14" t="str">
        <f>IF(Home!J226=0,"",Home!J226)</f>
        <v/>
      </c>
      <c r="Y226" s="16" t="str">
        <f t="shared" ref="Y226:AB245" ca="1" si="63">IFERROR(VLOOKUP(CONCATENATE($X226,Y$5),$U$6:$V$255,2,0),"")</f>
        <v/>
      </c>
      <c r="Z226" s="16" t="str">
        <f t="shared" ca="1" si="63"/>
        <v/>
      </c>
      <c r="AA226" s="16" t="str">
        <f t="shared" ca="1" si="63"/>
        <v/>
      </c>
      <c r="AB226" s="16" t="str">
        <f t="shared" ca="1" si="63"/>
        <v/>
      </c>
      <c r="AC226" s="16" t="str">
        <f t="shared" ca="1" si="53"/>
        <v/>
      </c>
      <c r="AD226" s="14" t="str">
        <f t="shared" ca="1" si="59"/>
        <v/>
      </c>
      <c r="AE226" s="17" t="str">
        <f t="shared" ca="1" si="60"/>
        <v/>
      </c>
      <c r="AF226" s="18" t="str">
        <f t="shared" ca="1" si="61"/>
        <v/>
      </c>
      <c r="AG226" s="12"/>
      <c r="AH226" s="19"/>
    </row>
    <row r="227" spans="1:34" s="10" customFormat="1" ht="15" customHeight="1" x14ac:dyDescent="0.2">
      <c r="A227" s="10">
        <f t="shared" si="49"/>
        <v>222</v>
      </c>
      <c r="B227" s="173" t="str">
        <f t="shared" ca="1" si="54"/>
        <v/>
      </c>
      <c r="C227" s="173"/>
      <c r="D227" s="173"/>
      <c r="E227" s="173"/>
      <c r="F227" s="173"/>
      <c r="G227" s="173"/>
      <c r="H227" s="177" t="str">
        <f t="shared" ca="1" si="55"/>
        <v/>
      </c>
      <c r="I227" s="177"/>
      <c r="J227" s="177"/>
      <c r="K227" s="177"/>
      <c r="L227" s="177"/>
      <c r="M227" s="177"/>
      <c r="N227" s="177"/>
      <c r="O227" s="177"/>
      <c r="P227" s="13">
        <f t="shared" si="50"/>
        <v>0</v>
      </c>
      <c r="Q227" s="8" t="str">
        <f t="shared" si="56"/>
        <v/>
      </c>
      <c r="R227" s="22">
        <v>222</v>
      </c>
      <c r="S227" s="14" t="str">
        <f ca="1">IF(LEFT(AG227,1)="G","",IF(LEFT(P227,1)="D","",IF(H227="","",COUNTIF($T$6:T227,T227))))</f>
        <v/>
      </c>
      <c r="T227" s="14" t="str">
        <f t="shared" ca="1" si="51"/>
        <v/>
      </c>
      <c r="U227" s="15" t="str">
        <f t="shared" ca="1" si="57"/>
        <v/>
      </c>
      <c r="V227" s="14">
        <f t="shared" si="52"/>
        <v>222</v>
      </c>
      <c r="W227" s="14" t="str">
        <f t="shared" ca="1" si="58"/>
        <v/>
      </c>
      <c r="X227" s="14" t="str">
        <f>IF(Home!J227=0,"",Home!J227)</f>
        <v/>
      </c>
      <c r="Y227" s="16" t="str">
        <f t="shared" ca="1" si="63"/>
        <v/>
      </c>
      <c r="Z227" s="16" t="str">
        <f t="shared" ca="1" si="63"/>
        <v/>
      </c>
      <c r="AA227" s="16" t="str">
        <f t="shared" ca="1" si="63"/>
        <v/>
      </c>
      <c r="AB227" s="16" t="str">
        <f t="shared" ca="1" si="63"/>
        <v/>
      </c>
      <c r="AC227" s="16" t="str">
        <f t="shared" ca="1" si="53"/>
        <v/>
      </c>
      <c r="AD227" s="14" t="str">
        <f t="shared" ca="1" si="59"/>
        <v/>
      </c>
      <c r="AE227" s="17" t="str">
        <f t="shared" ca="1" si="60"/>
        <v/>
      </c>
      <c r="AF227" s="18" t="str">
        <f t="shared" ca="1" si="61"/>
        <v/>
      </c>
      <c r="AG227" s="12"/>
      <c r="AH227" s="19"/>
    </row>
    <row r="228" spans="1:34" s="10" customFormat="1" ht="15" customHeight="1" x14ac:dyDescent="0.2">
      <c r="A228" s="10">
        <f t="shared" si="49"/>
        <v>223</v>
      </c>
      <c r="B228" s="173" t="str">
        <f t="shared" ca="1" si="54"/>
        <v/>
      </c>
      <c r="C228" s="173"/>
      <c r="D228" s="173"/>
      <c r="E228" s="173"/>
      <c r="F228" s="173"/>
      <c r="G228" s="173"/>
      <c r="H228" s="177" t="str">
        <f t="shared" ca="1" si="55"/>
        <v/>
      </c>
      <c r="I228" s="177"/>
      <c r="J228" s="177"/>
      <c r="K228" s="177"/>
      <c r="L228" s="177"/>
      <c r="M228" s="177"/>
      <c r="N228" s="177"/>
      <c r="O228" s="177"/>
      <c r="P228" s="13">
        <f t="shared" si="50"/>
        <v>0</v>
      </c>
      <c r="Q228" s="8" t="str">
        <f t="shared" si="56"/>
        <v/>
      </c>
      <c r="R228" s="22">
        <v>223</v>
      </c>
      <c r="S228" s="14" t="str">
        <f ca="1">IF(LEFT(AG228,1)="G","",IF(LEFT(P228,1)="D","",IF(H228="","",COUNTIF($T$6:T228,T228))))</f>
        <v/>
      </c>
      <c r="T228" s="14" t="str">
        <f t="shared" ca="1" si="51"/>
        <v/>
      </c>
      <c r="U228" s="15" t="str">
        <f t="shared" ca="1" si="57"/>
        <v/>
      </c>
      <c r="V228" s="14">
        <f t="shared" si="52"/>
        <v>223</v>
      </c>
      <c r="W228" s="14" t="str">
        <f t="shared" ca="1" si="58"/>
        <v/>
      </c>
      <c r="X228" s="14" t="str">
        <f>IF(Home!J228=0,"",Home!J228)</f>
        <v/>
      </c>
      <c r="Y228" s="16" t="str">
        <f t="shared" ca="1" si="63"/>
        <v/>
      </c>
      <c r="Z228" s="16" t="str">
        <f t="shared" ca="1" si="63"/>
        <v/>
      </c>
      <c r="AA228" s="16" t="str">
        <f t="shared" ca="1" si="63"/>
        <v/>
      </c>
      <c r="AB228" s="16" t="str">
        <f t="shared" ca="1" si="63"/>
        <v/>
      </c>
      <c r="AC228" s="16" t="str">
        <f t="shared" ca="1" si="53"/>
        <v/>
      </c>
      <c r="AD228" s="14" t="str">
        <f t="shared" ca="1" si="59"/>
        <v/>
      </c>
      <c r="AE228" s="17" t="str">
        <f t="shared" ca="1" si="60"/>
        <v/>
      </c>
      <c r="AF228" s="18" t="str">
        <f t="shared" ca="1" si="61"/>
        <v/>
      </c>
      <c r="AG228" s="12"/>
      <c r="AH228" s="19"/>
    </row>
    <row r="229" spans="1:34" s="10" customFormat="1" ht="15" customHeight="1" x14ac:dyDescent="0.2">
      <c r="A229" s="10">
        <f t="shared" si="49"/>
        <v>224</v>
      </c>
      <c r="B229" s="173" t="str">
        <f t="shared" ca="1" si="54"/>
        <v/>
      </c>
      <c r="C229" s="173"/>
      <c r="D229" s="173"/>
      <c r="E229" s="173"/>
      <c r="F229" s="173"/>
      <c r="G229" s="173"/>
      <c r="H229" s="177" t="str">
        <f t="shared" ca="1" si="55"/>
        <v/>
      </c>
      <c r="I229" s="177"/>
      <c r="J229" s="177"/>
      <c r="K229" s="177"/>
      <c r="L229" s="177"/>
      <c r="M229" s="177"/>
      <c r="N229" s="177"/>
      <c r="O229" s="177"/>
      <c r="P229" s="13">
        <f t="shared" si="50"/>
        <v>0</v>
      </c>
      <c r="Q229" s="8" t="str">
        <f t="shared" si="56"/>
        <v/>
      </c>
      <c r="R229" s="22">
        <v>224</v>
      </c>
      <c r="S229" s="14" t="str">
        <f ca="1">IF(LEFT(AG229,1)="G","",IF(LEFT(P229,1)="D","",IF(H229="","",COUNTIF($T$6:T229,T229))))</f>
        <v/>
      </c>
      <c r="T229" s="14" t="str">
        <f t="shared" ca="1" si="51"/>
        <v/>
      </c>
      <c r="U229" s="15" t="str">
        <f t="shared" ca="1" si="57"/>
        <v/>
      </c>
      <c r="V229" s="14">
        <f t="shared" si="52"/>
        <v>224</v>
      </c>
      <c r="W229" s="14" t="str">
        <f t="shared" ca="1" si="58"/>
        <v/>
      </c>
      <c r="X229" s="14" t="str">
        <f>IF(Home!J229=0,"",Home!J229)</f>
        <v/>
      </c>
      <c r="Y229" s="16" t="str">
        <f t="shared" ca="1" si="63"/>
        <v/>
      </c>
      <c r="Z229" s="16" t="str">
        <f t="shared" ca="1" si="63"/>
        <v/>
      </c>
      <c r="AA229" s="16" t="str">
        <f t="shared" ca="1" si="63"/>
        <v/>
      </c>
      <c r="AB229" s="16" t="str">
        <f t="shared" ca="1" si="63"/>
        <v/>
      </c>
      <c r="AC229" s="16" t="str">
        <f t="shared" ca="1" si="53"/>
        <v/>
      </c>
      <c r="AD229" s="14" t="str">
        <f t="shared" ca="1" si="59"/>
        <v/>
      </c>
      <c r="AE229" s="17" t="str">
        <f t="shared" ca="1" si="60"/>
        <v/>
      </c>
      <c r="AF229" s="18" t="str">
        <f t="shared" ca="1" si="61"/>
        <v/>
      </c>
      <c r="AG229" s="12"/>
      <c r="AH229" s="19"/>
    </row>
    <row r="230" spans="1:34" s="10" customFormat="1" ht="15" customHeight="1" x14ac:dyDescent="0.2">
      <c r="A230" s="10">
        <f t="shared" si="49"/>
        <v>225</v>
      </c>
      <c r="B230" s="173" t="str">
        <f t="shared" ca="1" si="54"/>
        <v/>
      </c>
      <c r="C230" s="173"/>
      <c r="D230" s="173"/>
      <c r="E230" s="173"/>
      <c r="F230" s="173"/>
      <c r="G230" s="173"/>
      <c r="H230" s="177" t="str">
        <f t="shared" ca="1" si="55"/>
        <v/>
      </c>
      <c r="I230" s="177"/>
      <c r="J230" s="177"/>
      <c r="K230" s="177"/>
      <c r="L230" s="177"/>
      <c r="M230" s="177"/>
      <c r="N230" s="177"/>
      <c r="O230" s="177"/>
      <c r="P230" s="13">
        <f t="shared" si="50"/>
        <v>0</v>
      </c>
      <c r="Q230" s="8" t="str">
        <f t="shared" si="56"/>
        <v/>
      </c>
      <c r="R230" s="22">
        <v>225</v>
      </c>
      <c r="S230" s="14" t="str">
        <f ca="1">IF(LEFT(AG230,1)="G","",IF(LEFT(P230,1)="D","",IF(H230="","",COUNTIF($T$6:T230,T230))))</f>
        <v/>
      </c>
      <c r="T230" s="14" t="str">
        <f t="shared" ca="1" si="51"/>
        <v/>
      </c>
      <c r="U230" s="15" t="str">
        <f t="shared" ca="1" si="57"/>
        <v/>
      </c>
      <c r="V230" s="14">
        <f t="shared" si="52"/>
        <v>225</v>
      </c>
      <c r="W230" s="14" t="str">
        <f t="shared" ca="1" si="58"/>
        <v/>
      </c>
      <c r="X230" s="14" t="str">
        <f>IF(Home!J230=0,"",Home!J230)</f>
        <v/>
      </c>
      <c r="Y230" s="16" t="str">
        <f t="shared" ca="1" si="63"/>
        <v/>
      </c>
      <c r="Z230" s="16" t="str">
        <f t="shared" ca="1" si="63"/>
        <v/>
      </c>
      <c r="AA230" s="16" t="str">
        <f t="shared" ca="1" si="63"/>
        <v/>
      </c>
      <c r="AB230" s="16" t="str">
        <f t="shared" ca="1" si="63"/>
        <v/>
      </c>
      <c r="AC230" s="16" t="str">
        <f t="shared" ca="1" si="53"/>
        <v/>
      </c>
      <c r="AD230" s="14" t="str">
        <f t="shared" ca="1" si="59"/>
        <v/>
      </c>
      <c r="AE230" s="17" t="str">
        <f t="shared" ca="1" si="60"/>
        <v/>
      </c>
      <c r="AF230" s="18" t="str">
        <f t="shared" ca="1" si="61"/>
        <v/>
      </c>
      <c r="AG230" s="12"/>
      <c r="AH230" s="19"/>
    </row>
    <row r="231" spans="1:34" s="10" customFormat="1" ht="15" customHeight="1" x14ac:dyDescent="0.2">
      <c r="A231" s="10">
        <f t="shared" si="49"/>
        <v>226</v>
      </c>
      <c r="B231" s="173" t="str">
        <f t="shared" ca="1" si="54"/>
        <v/>
      </c>
      <c r="C231" s="173"/>
      <c r="D231" s="173"/>
      <c r="E231" s="173"/>
      <c r="F231" s="173"/>
      <c r="G231" s="173"/>
      <c r="H231" s="177" t="str">
        <f t="shared" ca="1" si="55"/>
        <v/>
      </c>
      <c r="I231" s="177"/>
      <c r="J231" s="177"/>
      <c r="K231" s="177"/>
      <c r="L231" s="177"/>
      <c r="M231" s="177"/>
      <c r="N231" s="177"/>
      <c r="O231" s="177"/>
      <c r="P231" s="13">
        <f t="shared" si="50"/>
        <v>0</v>
      </c>
      <c r="Q231" s="8" t="str">
        <f t="shared" si="56"/>
        <v/>
      </c>
      <c r="R231" s="22">
        <v>226</v>
      </c>
      <c r="S231" s="14" t="str">
        <f ca="1">IF(LEFT(AG231,1)="G","",IF(LEFT(P231,1)="D","",IF(H231="","",COUNTIF($T$6:T231,T231))))</f>
        <v/>
      </c>
      <c r="T231" s="14" t="str">
        <f t="shared" ca="1" si="51"/>
        <v/>
      </c>
      <c r="U231" s="15" t="str">
        <f t="shared" ca="1" si="57"/>
        <v/>
      </c>
      <c r="V231" s="14">
        <f t="shared" si="52"/>
        <v>226</v>
      </c>
      <c r="W231" s="14" t="str">
        <f t="shared" ca="1" si="58"/>
        <v/>
      </c>
      <c r="X231" s="14" t="str">
        <f>IF(Home!J231=0,"",Home!J231)</f>
        <v/>
      </c>
      <c r="Y231" s="16" t="str">
        <f t="shared" ca="1" si="63"/>
        <v/>
      </c>
      <c r="Z231" s="16" t="str">
        <f t="shared" ca="1" si="63"/>
        <v/>
      </c>
      <c r="AA231" s="16" t="str">
        <f t="shared" ca="1" si="63"/>
        <v/>
      </c>
      <c r="AB231" s="16" t="str">
        <f t="shared" ca="1" si="63"/>
        <v/>
      </c>
      <c r="AC231" s="16" t="str">
        <f t="shared" ca="1" si="53"/>
        <v/>
      </c>
      <c r="AD231" s="14" t="str">
        <f t="shared" ca="1" si="59"/>
        <v/>
      </c>
      <c r="AE231" s="17" t="str">
        <f t="shared" ca="1" si="60"/>
        <v/>
      </c>
      <c r="AF231" s="18" t="str">
        <f t="shared" ca="1" si="61"/>
        <v/>
      </c>
      <c r="AG231" s="12"/>
      <c r="AH231" s="19"/>
    </row>
    <row r="232" spans="1:34" s="10" customFormat="1" ht="15" customHeight="1" x14ac:dyDescent="0.2">
      <c r="A232" s="10">
        <f t="shared" si="49"/>
        <v>227</v>
      </c>
      <c r="B232" s="173" t="str">
        <f t="shared" ca="1" si="54"/>
        <v/>
      </c>
      <c r="C232" s="173"/>
      <c r="D232" s="173"/>
      <c r="E232" s="173"/>
      <c r="F232" s="173"/>
      <c r="G232" s="173"/>
      <c r="H232" s="177" t="str">
        <f t="shared" ca="1" si="55"/>
        <v/>
      </c>
      <c r="I232" s="177"/>
      <c r="J232" s="177"/>
      <c r="K232" s="177"/>
      <c r="L232" s="177"/>
      <c r="M232" s="177"/>
      <c r="N232" s="177"/>
      <c r="O232" s="177"/>
      <c r="P232" s="13">
        <f t="shared" si="50"/>
        <v>0</v>
      </c>
      <c r="Q232" s="8" t="str">
        <f t="shared" si="56"/>
        <v/>
      </c>
      <c r="R232" s="22">
        <v>227</v>
      </c>
      <c r="S232" s="14" t="str">
        <f ca="1">IF(LEFT(AG232,1)="G","",IF(LEFT(P232,1)="D","",IF(H232="","",COUNTIF($T$6:T232,T232))))</f>
        <v/>
      </c>
      <c r="T232" s="14" t="str">
        <f t="shared" ca="1" si="51"/>
        <v/>
      </c>
      <c r="U232" s="15" t="str">
        <f t="shared" ca="1" si="57"/>
        <v/>
      </c>
      <c r="V232" s="14">
        <f t="shared" si="52"/>
        <v>227</v>
      </c>
      <c r="W232" s="14" t="str">
        <f t="shared" ca="1" si="58"/>
        <v/>
      </c>
      <c r="X232" s="14" t="str">
        <f>IF(Home!J232=0,"",Home!J232)</f>
        <v/>
      </c>
      <c r="Y232" s="16" t="str">
        <f t="shared" ca="1" si="63"/>
        <v/>
      </c>
      <c r="Z232" s="16" t="str">
        <f t="shared" ca="1" si="63"/>
        <v/>
      </c>
      <c r="AA232" s="16" t="str">
        <f t="shared" ca="1" si="63"/>
        <v/>
      </c>
      <c r="AB232" s="16" t="str">
        <f t="shared" ca="1" si="63"/>
        <v/>
      </c>
      <c r="AC232" s="16" t="str">
        <f t="shared" ca="1" si="53"/>
        <v/>
      </c>
      <c r="AD232" s="14" t="str">
        <f t="shared" ca="1" si="59"/>
        <v/>
      </c>
      <c r="AE232" s="17" t="str">
        <f t="shared" ca="1" si="60"/>
        <v/>
      </c>
      <c r="AF232" s="18" t="str">
        <f t="shared" ca="1" si="61"/>
        <v/>
      </c>
      <c r="AG232" s="12"/>
      <c r="AH232" s="19"/>
    </row>
    <row r="233" spans="1:34" s="10" customFormat="1" ht="15" customHeight="1" x14ac:dyDescent="0.2">
      <c r="A233" s="10">
        <f t="shared" si="49"/>
        <v>228</v>
      </c>
      <c r="B233" s="173" t="str">
        <f t="shared" ca="1" si="54"/>
        <v/>
      </c>
      <c r="C233" s="173"/>
      <c r="D233" s="173"/>
      <c r="E233" s="173"/>
      <c r="F233" s="173"/>
      <c r="G233" s="173"/>
      <c r="H233" s="177" t="str">
        <f t="shared" ca="1" si="55"/>
        <v/>
      </c>
      <c r="I233" s="177"/>
      <c r="J233" s="177"/>
      <c r="K233" s="177"/>
      <c r="L233" s="177"/>
      <c r="M233" s="177"/>
      <c r="N233" s="177"/>
      <c r="O233" s="177"/>
      <c r="P233" s="13">
        <f t="shared" si="50"/>
        <v>0</v>
      </c>
      <c r="Q233" s="8" t="str">
        <f t="shared" si="56"/>
        <v/>
      </c>
      <c r="R233" s="22">
        <v>228</v>
      </c>
      <c r="S233" s="14" t="str">
        <f ca="1">IF(LEFT(AG233,1)="G","",IF(LEFT(P233,1)="D","",IF(H233="","",COUNTIF($T$6:T233,T233))))</f>
        <v/>
      </c>
      <c r="T233" s="14" t="str">
        <f t="shared" ca="1" si="51"/>
        <v/>
      </c>
      <c r="U233" s="15" t="str">
        <f t="shared" ca="1" si="57"/>
        <v/>
      </c>
      <c r="V233" s="14">
        <f t="shared" si="52"/>
        <v>228</v>
      </c>
      <c r="W233" s="14" t="str">
        <f t="shared" ca="1" si="58"/>
        <v/>
      </c>
      <c r="X233" s="14" t="str">
        <f>IF(Home!J233=0,"",Home!J233)</f>
        <v/>
      </c>
      <c r="Y233" s="16" t="str">
        <f t="shared" ca="1" si="63"/>
        <v/>
      </c>
      <c r="Z233" s="16" t="str">
        <f t="shared" ca="1" si="63"/>
        <v/>
      </c>
      <c r="AA233" s="16" t="str">
        <f t="shared" ca="1" si="63"/>
        <v/>
      </c>
      <c r="AB233" s="16" t="str">
        <f t="shared" ca="1" si="63"/>
        <v/>
      </c>
      <c r="AC233" s="16" t="str">
        <f t="shared" ca="1" si="53"/>
        <v/>
      </c>
      <c r="AD233" s="14" t="str">
        <f t="shared" ca="1" si="59"/>
        <v/>
      </c>
      <c r="AE233" s="17" t="str">
        <f t="shared" ca="1" si="60"/>
        <v/>
      </c>
      <c r="AF233" s="18" t="str">
        <f t="shared" ca="1" si="61"/>
        <v/>
      </c>
      <c r="AG233" s="12"/>
      <c r="AH233" s="19"/>
    </row>
    <row r="234" spans="1:34" s="10" customFormat="1" ht="15" customHeight="1" x14ac:dyDescent="0.2">
      <c r="A234" s="10">
        <f t="shared" si="49"/>
        <v>229</v>
      </c>
      <c r="B234" s="173" t="str">
        <f t="shared" ca="1" si="54"/>
        <v/>
      </c>
      <c r="C234" s="173"/>
      <c r="D234" s="173"/>
      <c r="E234" s="173"/>
      <c r="F234" s="173"/>
      <c r="G234" s="173"/>
      <c r="H234" s="177" t="str">
        <f t="shared" ca="1" si="55"/>
        <v/>
      </c>
      <c r="I234" s="177"/>
      <c r="J234" s="177"/>
      <c r="K234" s="177"/>
      <c r="L234" s="177"/>
      <c r="M234" s="177"/>
      <c r="N234" s="177"/>
      <c r="O234" s="177"/>
      <c r="P234" s="13">
        <f t="shared" si="50"/>
        <v>0</v>
      </c>
      <c r="Q234" s="8" t="str">
        <f t="shared" si="56"/>
        <v/>
      </c>
      <c r="R234" s="22">
        <v>229</v>
      </c>
      <c r="S234" s="14" t="str">
        <f ca="1">IF(LEFT(AG234,1)="G","",IF(LEFT(P234,1)="D","",IF(H234="","",COUNTIF($T$6:T234,T234))))</f>
        <v/>
      </c>
      <c r="T234" s="14" t="str">
        <f t="shared" ca="1" si="51"/>
        <v/>
      </c>
      <c r="U234" s="15" t="str">
        <f t="shared" ca="1" si="57"/>
        <v/>
      </c>
      <c r="V234" s="14">
        <f t="shared" si="52"/>
        <v>229</v>
      </c>
      <c r="W234" s="14" t="str">
        <f t="shared" ca="1" si="58"/>
        <v/>
      </c>
      <c r="X234" s="14" t="str">
        <f>IF(Home!J234=0,"",Home!J234)</f>
        <v/>
      </c>
      <c r="Y234" s="16" t="str">
        <f t="shared" ca="1" si="63"/>
        <v/>
      </c>
      <c r="Z234" s="16" t="str">
        <f t="shared" ca="1" si="63"/>
        <v/>
      </c>
      <c r="AA234" s="16" t="str">
        <f t="shared" ca="1" si="63"/>
        <v/>
      </c>
      <c r="AB234" s="16" t="str">
        <f t="shared" ca="1" si="63"/>
        <v/>
      </c>
      <c r="AC234" s="16" t="str">
        <f t="shared" ca="1" si="53"/>
        <v/>
      </c>
      <c r="AD234" s="14" t="str">
        <f t="shared" ca="1" si="59"/>
        <v/>
      </c>
      <c r="AE234" s="17" t="str">
        <f t="shared" ca="1" si="60"/>
        <v/>
      </c>
      <c r="AF234" s="18" t="str">
        <f t="shared" ca="1" si="61"/>
        <v/>
      </c>
      <c r="AG234" s="12"/>
      <c r="AH234" s="19"/>
    </row>
    <row r="235" spans="1:34" s="10" customFormat="1" ht="15" customHeight="1" x14ac:dyDescent="0.2">
      <c r="A235" s="10">
        <f t="shared" si="49"/>
        <v>230</v>
      </c>
      <c r="B235" s="173" t="str">
        <f t="shared" ca="1" si="54"/>
        <v/>
      </c>
      <c r="C235" s="173"/>
      <c r="D235" s="173"/>
      <c r="E235" s="173"/>
      <c r="F235" s="173"/>
      <c r="G235" s="173"/>
      <c r="H235" s="177" t="str">
        <f t="shared" ca="1" si="55"/>
        <v/>
      </c>
      <c r="I235" s="177"/>
      <c r="J235" s="177"/>
      <c r="K235" s="177"/>
      <c r="L235" s="177"/>
      <c r="M235" s="177"/>
      <c r="N235" s="177"/>
      <c r="O235" s="177"/>
      <c r="P235" s="13">
        <f t="shared" si="50"/>
        <v>0</v>
      </c>
      <c r="Q235" s="8" t="str">
        <f t="shared" si="56"/>
        <v/>
      </c>
      <c r="R235" s="22">
        <v>230</v>
      </c>
      <c r="S235" s="14" t="str">
        <f ca="1">IF(LEFT(AG235,1)="G","",IF(LEFT(P235,1)="D","",IF(H235="","",COUNTIF($T$6:T235,T235))))</f>
        <v/>
      </c>
      <c r="T235" s="14" t="str">
        <f t="shared" ca="1" si="51"/>
        <v/>
      </c>
      <c r="U235" s="15" t="str">
        <f t="shared" ca="1" si="57"/>
        <v/>
      </c>
      <c r="V235" s="14">
        <f t="shared" si="52"/>
        <v>230</v>
      </c>
      <c r="W235" s="14" t="str">
        <f t="shared" ca="1" si="58"/>
        <v/>
      </c>
      <c r="X235" s="14" t="str">
        <f>IF(Home!J235=0,"",Home!J235)</f>
        <v/>
      </c>
      <c r="Y235" s="16" t="str">
        <f t="shared" ca="1" si="63"/>
        <v/>
      </c>
      <c r="Z235" s="16" t="str">
        <f t="shared" ca="1" si="63"/>
        <v/>
      </c>
      <c r="AA235" s="16" t="str">
        <f t="shared" ca="1" si="63"/>
        <v/>
      </c>
      <c r="AB235" s="16" t="str">
        <f t="shared" ca="1" si="63"/>
        <v/>
      </c>
      <c r="AC235" s="16" t="str">
        <f t="shared" ca="1" si="53"/>
        <v/>
      </c>
      <c r="AD235" s="14" t="str">
        <f t="shared" ca="1" si="59"/>
        <v/>
      </c>
      <c r="AE235" s="17" t="str">
        <f t="shared" ca="1" si="60"/>
        <v/>
      </c>
      <c r="AF235" s="18" t="str">
        <f t="shared" ca="1" si="61"/>
        <v/>
      </c>
      <c r="AG235" s="12"/>
      <c r="AH235" s="19"/>
    </row>
    <row r="236" spans="1:34" s="10" customFormat="1" ht="15" customHeight="1" x14ac:dyDescent="0.2">
      <c r="A236" s="10">
        <f t="shared" si="49"/>
        <v>231</v>
      </c>
      <c r="B236" s="173" t="str">
        <f t="shared" ca="1" si="54"/>
        <v/>
      </c>
      <c r="C236" s="173"/>
      <c r="D236" s="173"/>
      <c r="E236" s="173"/>
      <c r="F236" s="173"/>
      <c r="G236" s="173"/>
      <c r="H236" s="177" t="str">
        <f t="shared" ca="1" si="55"/>
        <v/>
      </c>
      <c r="I236" s="177"/>
      <c r="J236" s="177"/>
      <c r="K236" s="177"/>
      <c r="L236" s="177"/>
      <c r="M236" s="177"/>
      <c r="N236" s="177"/>
      <c r="O236" s="177"/>
      <c r="P236" s="13">
        <f t="shared" si="50"/>
        <v>0</v>
      </c>
      <c r="Q236" s="8" t="str">
        <f t="shared" si="56"/>
        <v/>
      </c>
      <c r="R236" s="22">
        <v>231</v>
      </c>
      <c r="S236" s="14" t="str">
        <f ca="1">IF(LEFT(AG236,1)="G","",IF(LEFT(P236,1)="D","",IF(H236="","",COUNTIF($T$6:T236,T236))))</f>
        <v/>
      </c>
      <c r="T236" s="14" t="str">
        <f t="shared" ca="1" si="51"/>
        <v/>
      </c>
      <c r="U236" s="15" t="str">
        <f t="shared" ca="1" si="57"/>
        <v/>
      </c>
      <c r="V236" s="14">
        <f t="shared" si="52"/>
        <v>231</v>
      </c>
      <c r="W236" s="14" t="str">
        <f t="shared" ca="1" si="58"/>
        <v/>
      </c>
      <c r="X236" s="14" t="str">
        <f>IF(Home!J236=0,"",Home!J236)</f>
        <v/>
      </c>
      <c r="Y236" s="16" t="str">
        <f t="shared" ca="1" si="63"/>
        <v/>
      </c>
      <c r="Z236" s="16" t="str">
        <f t="shared" ca="1" si="63"/>
        <v/>
      </c>
      <c r="AA236" s="16" t="str">
        <f t="shared" ca="1" si="63"/>
        <v/>
      </c>
      <c r="AB236" s="16" t="str">
        <f t="shared" ca="1" si="63"/>
        <v/>
      </c>
      <c r="AC236" s="16" t="str">
        <f t="shared" ca="1" si="53"/>
        <v/>
      </c>
      <c r="AD236" s="14" t="str">
        <f t="shared" ca="1" si="59"/>
        <v/>
      </c>
      <c r="AE236" s="17" t="str">
        <f t="shared" ca="1" si="60"/>
        <v/>
      </c>
      <c r="AF236" s="18" t="str">
        <f t="shared" ca="1" si="61"/>
        <v/>
      </c>
      <c r="AG236" s="12"/>
      <c r="AH236" s="19"/>
    </row>
    <row r="237" spans="1:34" s="10" customFormat="1" ht="15" customHeight="1" x14ac:dyDescent="0.2">
      <c r="A237" s="10">
        <f t="shared" si="49"/>
        <v>232</v>
      </c>
      <c r="B237" s="173" t="str">
        <f t="shared" ca="1" si="54"/>
        <v/>
      </c>
      <c r="C237" s="173"/>
      <c r="D237" s="173"/>
      <c r="E237" s="173"/>
      <c r="F237" s="173"/>
      <c r="G237" s="173"/>
      <c r="H237" s="177" t="str">
        <f t="shared" ca="1" si="55"/>
        <v/>
      </c>
      <c r="I237" s="177"/>
      <c r="J237" s="177"/>
      <c r="K237" s="177"/>
      <c r="L237" s="177"/>
      <c r="M237" s="177"/>
      <c r="N237" s="177"/>
      <c r="O237" s="177"/>
      <c r="P237" s="13">
        <f t="shared" si="50"/>
        <v>0</v>
      </c>
      <c r="Q237" s="8" t="str">
        <f t="shared" si="56"/>
        <v/>
      </c>
      <c r="R237" s="22">
        <v>232</v>
      </c>
      <c r="S237" s="14" t="str">
        <f ca="1">IF(LEFT(AG237,1)="G","",IF(LEFT(P237,1)="D","",IF(H237="","",COUNTIF($T$6:T237,T237))))</f>
        <v/>
      </c>
      <c r="T237" s="14" t="str">
        <f t="shared" ca="1" si="51"/>
        <v/>
      </c>
      <c r="U237" s="15" t="str">
        <f t="shared" ca="1" si="57"/>
        <v/>
      </c>
      <c r="V237" s="14">
        <f t="shared" si="52"/>
        <v>232</v>
      </c>
      <c r="W237" s="14" t="str">
        <f t="shared" ca="1" si="58"/>
        <v/>
      </c>
      <c r="X237" s="14" t="str">
        <f>IF(Home!J237=0,"",Home!J237)</f>
        <v/>
      </c>
      <c r="Y237" s="16" t="str">
        <f t="shared" ca="1" si="63"/>
        <v/>
      </c>
      <c r="Z237" s="16" t="str">
        <f t="shared" ca="1" si="63"/>
        <v/>
      </c>
      <c r="AA237" s="16" t="str">
        <f t="shared" ca="1" si="63"/>
        <v/>
      </c>
      <c r="AB237" s="16" t="str">
        <f t="shared" ca="1" si="63"/>
        <v/>
      </c>
      <c r="AC237" s="16" t="str">
        <f t="shared" ca="1" si="53"/>
        <v/>
      </c>
      <c r="AD237" s="14" t="str">
        <f t="shared" ca="1" si="59"/>
        <v/>
      </c>
      <c r="AE237" s="17" t="str">
        <f t="shared" ca="1" si="60"/>
        <v/>
      </c>
      <c r="AF237" s="18" t="str">
        <f t="shared" ca="1" si="61"/>
        <v/>
      </c>
      <c r="AG237" s="12"/>
      <c r="AH237" s="19"/>
    </row>
    <row r="238" spans="1:34" s="10" customFormat="1" ht="15" customHeight="1" x14ac:dyDescent="0.2">
      <c r="A238" s="10">
        <f t="shared" si="49"/>
        <v>233</v>
      </c>
      <c r="B238" s="173" t="str">
        <f t="shared" ca="1" si="54"/>
        <v/>
      </c>
      <c r="C238" s="173"/>
      <c r="D238" s="173"/>
      <c r="E238" s="173"/>
      <c r="F238" s="173"/>
      <c r="G238" s="173"/>
      <c r="H238" s="177" t="str">
        <f t="shared" ca="1" si="55"/>
        <v/>
      </c>
      <c r="I238" s="177"/>
      <c r="J238" s="177"/>
      <c r="K238" s="177"/>
      <c r="L238" s="177"/>
      <c r="M238" s="177"/>
      <c r="N238" s="177"/>
      <c r="O238" s="177"/>
      <c r="P238" s="13">
        <f t="shared" si="50"/>
        <v>0</v>
      </c>
      <c r="Q238" s="8" t="str">
        <f t="shared" si="56"/>
        <v/>
      </c>
      <c r="R238" s="22">
        <v>233</v>
      </c>
      <c r="S238" s="14" t="str">
        <f ca="1">IF(LEFT(AG238,1)="G","",IF(LEFT(P238,1)="D","",IF(H238="","",COUNTIF($T$6:T238,T238))))</f>
        <v/>
      </c>
      <c r="T238" s="14" t="str">
        <f t="shared" ca="1" si="51"/>
        <v/>
      </c>
      <c r="U238" s="15" t="str">
        <f t="shared" ca="1" si="57"/>
        <v/>
      </c>
      <c r="V238" s="14">
        <f t="shared" si="52"/>
        <v>233</v>
      </c>
      <c r="W238" s="14" t="str">
        <f t="shared" ca="1" si="58"/>
        <v/>
      </c>
      <c r="X238" s="14" t="str">
        <f>IF(Home!J238=0,"",Home!J238)</f>
        <v/>
      </c>
      <c r="Y238" s="16" t="str">
        <f t="shared" ca="1" si="63"/>
        <v/>
      </c>
      <c r="Z238" s="16" t="str">
        <f t="shared" ca="1" si="63"/>
        <v/>
      </c>
      <c r="AA238" s="16" t="str">
        <f t="shared" ca="1" si="63"/>
        <v/>
      </c>
      <c r="AB238" s="16" t="str">
        <f t="shared" ca="1" si="63"/>
        <v/>
      </c>
      <c r="AC238" s="16" t="str">
        <f t="shared" ca="1" si="53"/>
        <v/>
      </c>
      <c r="AD238" s="14" t="str">
        <f t="shared" ca="1" si="59"/>
        <v/>
      </c>
      <c r="AE238" s="17" t="str">
        <f t="shared" ca="1" si="60"/>
        <v/>
      </c>
      <c r="AF238" s="18" t="str">
        <f t="shared" ca="1" si="61"/>
        <v/>
      </c>
      <c r="AG238" s="12"/>
      <c r="AH238" s="19"/>
    </row>
    <row r="239" spans="1:34" s="10" customFormat="1" ht="15" customHeight="1" x14ac:dyDescent="0.2">
      <c r="A239" s="10">
        <f t="shared" si="49"/>
        <v>234</v>
      </c>
      <c r="B239" s="173" t="str">
        <f t="shared" ca="1" si="54"/>
        <v/>
      </c>
      <c r="C239" s="173"/>
      <c r="D239" s="173"/>
      <c r="E239" s="173"/>
      <c r="F239" s="173"/>
      <c r="G239" s="173"/>
      <c r="H239" s="177" t="str">
        <f t="shared" ca="1" si="55"/>
        <v/>
      </c>
      <c r="I239" s="177"/>
      <c r="J239" s="177"/>
      <c r="K239" s="177"/>
      <c r="L239" s="177"/>
      <c r="M239" s="177"/>
      <c r="N239" s="177"/>
      <c r="O239" s="177"/>
      <c r="P239" s="13">
        <f t="shared" si="50"/>
        <v>0</v>
      </c>
      <c r="Q239" s="8" t="str">
        <f t="shared" si="56"/>
        <v/>
      </c>
      <c r="R239" s="22">
        <v>234</v>
      </c>
      <c r="S239" s="14" t="str">
        <f ca="1">IF(LEFT(AG239,1)="G","",IF(LEFT(P239,1)="D","",IF(H239="","",COUNTIF($T$6:T239,T239))))</f>
        <v/>
      </c>
      <c r="T239" s="14" t="str">
        <f t="shared" ca="1" si="51"/>
        <v/>
      </c>
      <c r="U239" s="15" t="str">
        <f t="shared" ca="1" si="57"/>
        <v/>
      </c>
      <c r="V239" s="14">
        <f t="shared" si="52"/>
        <v>234</v>
      </c>
      <c r="W239" s="14" t="str">
        <f t="shared" ca="1" si="58"/>
        <v/>
      </c>
      <c r="X239" s="14" t="str">
        <f>IF(Home!J239=0,"",Home!J239)</f>
        <v/>
      </c>
      <c r="Y239" s="16" t="str">
        <f t="shared" ca="1" si="63"/>
        <v/>
      </c>
      <c r="Z239" s="16" t="str">
        <f t="shared" ca="1" si="63"/>
        <v/>
      </c>
      <c r="AA239" s="16" t="str">
        <f t="shared" ca="1" si="63"/>
        <v/>
      </c>
      <c r="AB239" s="16" t="str">
        <f t="shared" ca="1" si="63"/>
        <v/>
      </c>
      <c r="AC239" s="16" t="str">
        <f t="shared" ca="1" si="53"/>
        <v/>
      </c>
      <c r="AD239" s="14" t="str">
        <f t="shared" ca="1" si="59"/>
        <v/>
      </c>
      <c r="AE239" s="17" t="str">
        <f t="shared" ca="1" si="60"/>
        <v/>
      </c>
      <c r="AF239" s="18" t="str">
        <f t="shared" ca="1" si="61"/>
        <v/>
      </c>
      <c r="AG239" s="12"/>
      <c r="AH239" s="19"/>
    </row>
    <row r="240" spans="1:34" s="10" customFormat="1" ht="15" customHeight="1" x14ac:dyDescent="0.2">
      <c r="A240" s="10">
        <f t="shared" si="49"/>
        <v>235</v>
      </c>
      <c r="B240" s="173" t="str">
        <f t="shared" ca="1" si="54"/>
        <v/>
      </c>
      <c r="C240" s="173"/>
      <c r="D240" s="173"/>
      <c r="E240" s="173"/>
      <c r="F240" s="173"/>
      <c r="G240" s="173"/>
      <c r="H240" s="177" t="str">
        <f t="shared" ca="1" si="55"/>
        <v/>
      </c>
      <c r="I240" s="177"/>
      <c r="J240" s="177"/>
      <c r="K240" s="177"/>
      <c r="L240" s="177"/>
      <c r="M240" s="177"/>
      <c r="N240" s="177"/>
      <c r="O240" s="177"/>
      <c r="P240" s="13">
        <f t="shared" si="50"/>
        <v>0</v>
      </c>
      <c r="Q240" s="8" t="str">
        <f t="shared" si="56"/>
        <v/>
      </c>
      <c r="R240" s="22">
        <v>235</v>
      </c>
      <c r="S240" s="14" t="str">
        <f ca="1">IF(LEFT(AG240,1)="G","",IF(LEFT(P240,1)="D","",IF(H240="","",COUNTIF($T$6:T240,T240))))</f>
        <v/>
      </c>
      <c r="T240" s="14" t="str">
        <f t="shared" ca="1" si="51"/>
        <v/>
      </c>
      <c r="U240" s="15" t="str">
        <f t="shared" ca="1" si="57"/>
        <v/>
      </c>
      <c r="V240" s="14">
        <f t="shared" si="52"/>
        <v>235</v>
      </c>
      <c r="W240" s="14" t="str">
        <f t="shared" ca="1" si="58"/>
        <v/>
      </c>
      <c r="X240" s="14" t="str">
        <f>IF(Home!J240=0,"",Home!J240)</f>
        <v/>
      </c>
      <c r="Y240" s="16" t="str">
        <f t="shared" ca="1" si="63"/>
        <v/>
      </c>
      <c r="Z240" s="16" t="str">
        <f t="shared" ca="1" si="63"/>
        <v/>
      </c>
      <c r="AA240" s="16" t="str">
        <f t="shared" ca="1" si="63"/>
        <v/>
      </c>
      <c r="AB240" s="16" t="str">
        <f t="shared" ca="1" si="63"/>
        <v/>
      </c>
      <c r="AC240" s="16" t="str">
        <f t="shared" ca="1" si="53"/>
        <v/>
      </c>
      <c r="AD240" s="14" t="str">
        <f t="shared" ca="1" si="59"/>
        <v/>
      </c>
      <c r="AE240" s="17" t="str">
        <f t="shared" ca="1" si="60"/>
        <v/>
      </c>
      <c r="AF240" s="18" t="str">
        <f t="shared" ca="1" si="61"/>
        <v/>
      </c>
      <c r="AG240" s="12"/>
      <c r="AH240" s="19"/>
    </row>
    <row r="241" spans="1:34" s="10" customFormat="1" ht="15" customHeight="1" x14ac:dyDescent="0.2">
      <c r="A241" s="10">
        <f t="shared" si="49"/>
        <v>236</v>
      </c>
      <c r="B241" s="173" t="str">
        <f t="shared" ca="1" si="54"/>
        <v/>
      </c>
      <c r="C241" s="173"/>
      <c r="D241" s="173"/>
      <c r="E241" s="173"/>
      <c r="F241" s="173"/>
      <c r="G241" s="173"/>
      <c r="H241" s="177" t="str">
        <f t="shared" ca="1" si="55"/>
        <v/>
      </c>
      <c r="I241" s="177"/>
      <c r="J241" s="177"/>
      <c r="K241" s="177"/>
      <c r="L241" s="177"/>
      <c r="M241" s="177"/>
      <c r="N241" s="177"/>
      <c r="O241" s="177"/>
      <c r="P241" s="13">
        <f t="shared" si="50"/>
        <v>0</v>
      </c>
      <c r="Q241" s="8" t="str">
        <f t="shared" si="56"/>
        <v/>
      </c>
      <c r="R241" s="22">
        <v>236</v>
      </c>
      <c r="S241" s="14" t="str">
        <f ca="1">IF(LEFT(AG241,1)="G","",IF(LEFT(P241,1)="D","",IF(H241="","",COUNTIF($T$6:T241,T241))))</f>
        <v/>
      </c>
      <c r="T241" s="14" t="str">
        <f t="shared" ca="1" si="51"/>
        <v/>
      </c>
      <c r="U241" s="15" t="str">
        <f t="shared" ca="1" si="57"/>
        <v/>
      </c>
      <c r="V241" s="14">
        <f t="shared" si="52"/>
        <v>236</v>
      </c>
      <c r="W241" s="14" t="str">
        <f t="shared" ca="1" si="58"/>
        <v/>
      </c>
      <c r="X241" s="14" t="str">
        <f>IF(Home!J241=0,"",Home!J241)</f>
        <v/>
      </c>
      <c r="Y241" s="16" t="str">
        <f t="shared" ca="1" si="63"/>
        <v/>
      </c>
      <c r="Z241" s="16" t="str">
        <f t="shared" ca="1" si="63"/>
        <v/>
      </c>
      <c r="AA241" s="16" t="str">
        <f t="shared" ca="1" si="63"/>
        <v/>
      </c>
      <c r="AB241" s="16" t="str">
        <f t="shared" ca="1" si="63"/>
        <v/>
      </c>
      <c r="AC241" s="16" t="str">
        <f t="shared" ca="1" si="53"/>
        <v/>
      </c>
      <c r="AD241" s="14" t="str">
        <f t="shared" ca="1" si="59"/>
        <v/>
      </c>
      <c r="AE241" s="17" t="str">
        <f t="shared" ca="1" si="60"/>
        <v/>
      </c>
      <c r="AF241" s="18" t="str">
        <f t="shared" ca="1" si="61"/>
        <v/>
      </c>
      <c r="AG241" s="12"/>
      <c r="AH241" s="19"/>
    </row>
    <row r="242" spans="1:34" s="10" customFormat="1" ht="15" customHeight="1" x14ac:dyDescent="0.2">
      <c r="A242" s="10">
        <f t="shared" si="49"/>
        <v>237</v>
      </c>
      <c r="B242" s="173" t="str">
        <f t="shared" ca="1" si="54"/>
        <v/>
      </c>
      <c r="C242" s="173"/>
      <c r="D242" s="173"/>
      <c r="E242" s="173"/>
      <c r="F242" s="173"/>
      <c r="G242" s="173"/>
      <c r="H242" s="177" t="str">
        <f t="shared" ca="1" si="55"/>
        <v/>
      </c>
      <c r="I242" s="177"/>
      <c r="J242" s="177"/>
      <c r="K242" s="177"/>
      <c r="L242" s="177"/>
      <c r="M242" s="177"/>
      <c r="N242" s="177"/>
      <c r="O242" s="177"/>
      <c r="P242" s="13">
        <f t="shared" si="50"/>
        <v>0</v>
      </c>
      <c r="Q242" s="8" t="str">
        <f t="shared" si="56"/>
        <v/>
      </c>
      <c r="R242" s="22">
        <v>237</v>
      </c>
      <c r="S242" s="14" t="str">
        <f ca="1">IF(LEFT(AG242,1)="G","",IF(LEFT(P242,1)="D","",IF(H242="","",COUNTIF($T$6:T242,T242))))</f>
        <v/>
      </c>
      <c r="T242" s="14" t="str">
        <f t="shared" ca="1" si="51"/>
        <v/>
      </c>
      <c r="U242" s="15" t="str">
        <f t="shared" ca="1" si="57"/>
        <v/>
      </c>
      <c r="V242" s="14">
        <f t="shared" si="52"/>
        <v>237</v>
      </c>
      <c r="W242" s="14" t="str">
        <f t="shared" ca="1" si="58"/>
        <v/>
      </c>
      <c r="X242" s="14" t="str">
        <f>IF(Home!J242=0,"",Home!J242)</f>
        <v/>
      </c>
      <c r="Y242" s="16" t="str">
        <f t="shared" ca="1" si="63"/>
        <v/>
      </c>
      <c r="Z242" s="16" t="str">
        <f t="shared" ca="1" si="63"/>
        <v/>
      </c>
      <c r="AA242" s="16" t="str">
        <f t="shared" ca="1" si="63"/>
        <v/>
      </c>
      <c r="AB242" s="16" t="str">
        <f t="shared" ca="1" si="63"/>
        <v/>
      </c>
      <c r="AC242" s="16" t="str">
        <f t="shared" ca="1" si="53"/>
        <v/>
      </c>
      <c r="AD242" s="14" t="str">
        <f t="shared" ca="1" si="59"/>
        <v/>
      </c>
      <c r="AE242" s="17" t="str">
        <f t="shared" ca="1" si="60"/>
        <v/>
      </c>
      <c r="AF242" s="18" t="str">
        <f t="shared" ca="1" si="61"/>
        <v/>
      </c>
      <c r="AG242" s="12"/>
      <c r="AH242" s="19"/>
    </row>
    <row r="243" spans="1:34" s="10" customFormat="1" ht="15" customHeight="1" x14ac:dyDescent="0.2">
      <c r="A243" s="10">
        <f t="shared" si="49"/>
        <v>238</v>
      </c>
      <c r="B243" s="173" t="str">
        <f t="shared" ca="1" si="54"/>
        <v/>
      </c>
      <c r="C243" s="173"/>
      <c r="D243" s="173"/>
      <c r="E243" s="173"/>
      <c r="F243" s="173"/>
      <c r="G243" s="173"/>
      <c r="H243" s="177" t="str">
        <f t="shared" ca="1" si="55"/>
        <v/>
      </c>
      <c r="I243" s="177"/>
      <c r="J243" s="177"/>
      <c r="K243" s="177"/>
      <c r="L243" s="177"/>
      <c r="M243" s="177"/>
      <c r="N243" s="177"/>
      <c r="O243" s="177"/>
      <c r="P243" s="13">
        <f t="shared" si="50"/>
        <v>0</v>
      </c>
      <c r="Q243" s="8" t="str">
        <f t="shared" si="56"/>
        <v/>
      </c>
      <c r="R243" s="22">
        <v>238</v>
      </c>
      <c r="S243" s="14" t="str">
        <f ca="1">IF(LEFT(AG243,1)="G","",IF(LEFT(P243,1)="D","",IF(H243="","",COUNTIF($T$6:T243,T243))))</f>
        <v/>
      </c>
      <c r="T243" s="14" t="str">
        <f t="shared" ca="1" si="51"/>
        <v/>
      </c>
      <c r="U243" s="15" t="str">
        <f t="shared" ca="1" si="57"/>
        <v/>
      </c>
      <c r="V243" s="14">
        <f t="shared" si="52"/>
        <v>238</v>
      </c>
      <c r="W243" s="14" t="str">
        <f t="shared" ca="1" si="58"/>
        <v/>
      </c>
      <c r="X243" s="14" t="str">
        <f>IF(Home!J243=0,"",Home!J243)</f>
        <v/>
      </c>
      <c r="Y243" s="16" t="str">
        <f t="shared" ca="1" si="63"/>
        <v/>
      </c>
      <c r="Z243" s="16" t="str">
        <f t="shared" ca="1" si="63"/>
        <v/>
      </c>
      <c r="AA243" s="16" t="str">
        <f t="shared" ca="1" si="63"/>
        <v/>
      </c>
      <c r="AB243" s="16" t="str">
        <f t="shared" ca="1" si="63"/>
        <v/>
      </c>
      <c r="AC243" s="16" t="str">
        <f t="shared" ca="1" si="53"/>
        <v/>
      </c>
      <c r="AD243" s="14" t="str">
        <f t="shared" ca="1" si="59"/>
        <v/>
      </c>
      <c r="AE243" s="17" t="str">
        <f t="shared" ca="1" si="60"/>
        <v/>
      </c>
      <c r="AF243" s="18" t="str">
        <f t="shared" ca="1" si="61"/>
        <v/>
      </c>
      <c r="AG243" s="12"/>
      <c r="AH243" s="19"/>
    </row>
    <row r="244" spans="1:34" s="10" customFormat="1" ht="15" customHeight="1" x14ac:dyDescent="0.2">
      <c r="A244" s="10">
        <f t="shared" si="49"/>
        <v>239</v>
      </c>
      <c r="B244" s="173" t="str">
        <f t="shared" ca="1" si="54"/>
        <v/>
      </c>
      <c r="C244" s="173"/>
      <c r="D244" s="173"/>
      <c r="E244" s="173"/>
      <c r="F244" s="173"/>
      <c r="G244" s="173"/>
      <c r="H244" s="177" t="str">
        <f t="shared" ca="1" si="55"/>
        <v/>
      </c>
      <c r="I244" s="177"/>
      <c r="J244" s="177"/>
      <c r="K244" s="177"/>
      <c r="L244" s="177"/>
      <c r="M244" s="177"/>
      <c r="N244" s="177"/>
      <c r="O244" s="177"/>
      <c r="P244" s="13">
        <f t="shared" si="50"/>
        <v>0</v>
      </c>
      <c r="Q244" s="8" t="str">
        <f t="shared" si="56"/>
        <v/>
      </c>
      <c r="R244" s="22">
        <v>239</v>
      </c>
      <c r="S244" s="14" t="str">
        <f ca="1">IF(LEFT(AG244,1)="G","",IF(LEFT(P244,1)="D","",IF(H244="","",COUNTIF($T$6:T244,T244))))</f>
        <v/>
      </c>
      <c r="T244" s="14" t="str">
        <f t="shared" ca="1" si="51"/>
        <v/>
      </c>
      <c r="U244" s="15" t="str">
        <f t="shared" ca="1" si="57"/>
        <v/>
      </c>
      <c r="V244" s="14">
        <f t="shared" si="52"/>
        <v>239</v>
      </c>
      <c r="W244" s="14" t="str">
        <f t="shared" ca="1" si="58"/>
        <v/>
      </c>
      <c r="X244" s="14" t="str">
        <f>IF(Home!J244=0,"",Home!J244)</f>
        <v/>
      </c>
      <c r="Y244" s="16" t="str">
        <f t="shared" ca="1" si="63"/>
        <v/>
      </c>
      <c r="Z244" s="16" t="str">
        <f t="shared" ca="1" si="63"/>
        <v/>
      </c>
      <c r="AA244" s="16" t="str">
        <f t="shared" ca="1" si="63"/>
        <v/>
      </c>
      <c r="AB244" s="16" t="str">
        <f t="shared" ca="1" si="63"/>
        <v/>
      </c>
      <c r="AC244" s="16" t="str">
        <f t="shared" ca="1" si="53"/>
        <v/>
      </c>
      <c r="AD244" s="14" t="str">
        <f t="shared" ca="1" si="59"/>
        <v/>
      </c>
      <c r="AE244" s="17" t="str">
        <f t="shared" ca="1" si="60"/>
        <v/>
      </c>
      <c r="AF244" s="18" t="str">
        <f t="shared" ca="1" si="61"/>
        <v/>
      </c>
      <c r="AG244" s="12"/>
      <c r="AH244" s="19"/>
    </row>
    <row r="245" spans="1:34" s="10" customFormat="1" ht="15" customHeight="1" x14ac:dyDescent="0.2">
      <c r="A245" s="10">
        <f t="shared" si="49"/>
        <v>240</v>
      </c>
      <c r="B245" s="173" t="str">
        <f t="shared" ca="1" si="54"/>
        <v/>
      </c>
      <c r="C245" s="173"/>
      <c r="D245" s="173"/>
      <c r="E245" s="173"/>
      <c r="F245" s="173"/>
      <c r="G245" s="173"/>
      <c r="H245" s="177" t="str">
        <f t="shared" ca="1" si="55"/>
        <v/>
      </c>
      <c r="I245" s="177"/>
      <c r="J245" s="177"/>
      <c r="K245" s="177"/>
      <c r="L245" s="177"/>
      <c r="M245" s="177"/>
      <c r="N245" s="177"/>
      <c r="O245" s="177"/>
      <c r="P245" s="13">
        <f t="shared" si="50"/>
        <v>0</v>
      </c>
      <c r="Q245" s="8" t="str">
        <f t="shared" si="56"/>
        <v/>
      </c>
      <c r="R245" s="22">
        <v>240</v>
      </c>
      <c r="S245" s="14" t="str">
        <f ca="1">IF(LEFT(AG245,1)="G","",IF(LEFT(P245,1)="D","",IF(H245="","",COUNTIF($T$6:T245,T245))))</f>
        <v/>
      </c>
      <c r="T245" s="14" t="str">
        <f t="shared" ca="1" si="51"/>
        <v/>
      </c>
      <c r="U245" s="15" t="str">
        <f t="shared" ca="1" si="57"/>
        <v/>
      </c>
      <c r="V245" s="14">
        <f t="shared" si="52"/>
        <v>240</v>
      </c>
      <c r="W245" s="14" t="str">
        <f t="shared" ca="1" si="58"/>
        <v/>
      </c>
      <c r="X245" s="14" t="str">
        <f>IF(Home!J245=0,"",Home!J245)</f>
        <v/>
      </c>
      <c r="Y245" s="16" t="str">
        <f t="shared" ca="1" si="63"/>
        <v/>
      </c>
      <c r="Z245" s="16" t="str">
        <f t="shared" ca="1" si="63"/>
        <v/>
      </c>
      <c r="AA245" s="16" t="str">
        <f t="shared" ca="1" si="63"/>
        <v/>
      </c>
      <c r="AB245" s="16" t="str">
        <f t="shared" ca="1" si="63"/>
        <v/>
      </c>
      <c r="AC245" s="16" t="str">
        <f t="shared" ca="1" si="53"/>
        <v/>
      </c>
      <c r="AD245" s="14" t="str">
        <f t="shared" ca="1" si="59"/>
        <v/>
      </c>
      <c r="AE245" s="17" t="str">
        <f t="shared" ca="1" si="60"/>
        <v/>
      </c>
      <c r="AF245" s="18" t="str">
        <f t="shared" ca="1" si="61"/>
        <v/>
      </c>
      <c r="AG245" s="12"/>
      <c r="AH245" s="19"/>
    </row>
    <row r="246" spans="1:34" s="10" customFormat="1" ht="15" customHeight="1" x14ac:dyDescent="0.2">
      <c r="A246" s="10">
        <f t="shared" si="49"/>
        <v>241</v>
      </c>
      <c r="B246" s="173" t="str">
        <f t="shared" ca="1" si="54"/>
        <v/>
      </c>
      <c r="C246" s="173"/>
      <c r="D246" s="173"/>
      <c r="E246" s="173"/>
      <c r="F246" s="173"/>
      <c r="G246" s="173"/>
      <c r="H246" s="177" t="str">
        <f t="shared" ca="1" si="55"/>
        <v/>
      </c>
      <c r="I246" s="177"/>
      <c r="J246" s="177"/>
      <c r="K246" s="177"/>
      <c r="L246" s="177"/>
      <c r="M246" s="177"/>
      <c r="N246" s="177"/>
      <c r="O246" s="177"/>
      <c r="P246" s="13">
        <f t="shared" si="50"/>
        <v>0</v>
      </c>
      <c r="Q246" s="8" t="str">
        <f t="shared" si="56"/>
        <v/>
      </c>
      <c r="R246" s="22">
        <v>241</v>
      </c>
      <c r="S246" s="14" t="str">
        <f ca="1">IF(LEFT(AG246,1)="G","",IF(LEFT(P246,1)="D","",IF(H246="","",COUNTIF($T$6:T246,T246))))</f>
        <v/>
      </c>
      <c r="T246" s="14" t="str">
        <f t="shared" ca="1" si="51"/>
        <v/>
      </c>
      <c r="U246" s="15" t="str">
        <f t="shared" ca="1" si="57"/>
        <v/>
      </c>
      <c r="V246" s="14">
        <f t="shared" si="52"/>
        <v>241</v>
      </c>
      <c r="W246" s="14" t="str">
        <f t="shared" ca="1" si="58"/>
        <v/>
      </c>
      <c r="X246" s="14" t="str">
        <f>IF(Home!J246=0,"",Home!J246)</f>
        <v/>
      </c>
      <c r="Y246" s="16" t="str">
        <f t="shared" ref="Y246:AB255" ca="1" si="64">IFERROR(VLOOKUP(CONCATENATE($X246,Y$5),$U$6:$V$255,2,0),"")</f>
        <v/>
      </c>
      <c r="Z246" s="16" t="str">
        <f t="shared" ca="1" si="64"/>
        <v/>
      </c>
      <c r="AA246" s="16" t="str">
        <f t="shared" ca="1" si="64"/>
        <v/>
      </c>
      <c r="AB246" s="16" t="str">
        <f t="shared" ca="1" si="64"/>
        <v/>
      </c>
      <c r="AC246" s="16" t="str">
        <f t="shared" ca="1" si="53"/>
        <v/>
      </c>
      <c r="AD246" s="14" t="str">
        <f t="shared" ca="1" si="59"/>
        <v/>
      </c>
      <c r="AE246" s="17" t="str">
        <f t="shared" ca="1" si="60"/>
        <v/>
      </c>
      <c r="AF246" s="18" t="str">
        <f t="shared" ca="1" si="61"/>
        <v/>
      </c>
      <c r="AG246" s="12"/>
      <c r="AH246" s="19"/>
    </row>
    <row r="247" spans="1:34" s="10" customFormat="1" ht="15" customHeight="1" x14ac:dyDescent="0.2">
      <c r="A247" s="10">
        <f t="shared" si="49"/>
        <v>242</v>
      </c>
      <c r="B247" s="173" t="str">
        <f t="shared" ca="1" si="54"/>
        <v/>
      </c>
      <c r="C247" s="173"/>
      <c r="D247" s="173"/>
      <c r="E247" s="173"/>
      <c r="F247" s="173"/>
      <c r="G247" s="173"/>
      <c r="H247" s="177" t="str">
        <f t="shared" ca="1" si="55"/>
        <v/>
      </c>
      <c r="I247" s="177"/>
      <c r="J247" s="177"/>
      <c r="K247" s="177"/>
      <c r="L247" s="177"/>
      <c r="M247" s="177"/>
      <c r="N247" s="177"/>
      <c r="O247" s="177"/>
      <c r="P247" s="13">
        <f t="shared" si="50"/>
        <v>0</v>
      </c>
      <c r="Q247" s="8" t="str">
        <f t="shared" si="56"/>
        <v/>
      </c>
      <c r="R247" s="22">
        <v>242</v>
      </c>
      <c r="S247" s="14" t="str">
        <f ca="1">IF(LEFT(AG247,1)="G","",IF(LEFT(P247,1)="D","",IF(H247="","",COUNTIF($T$6:T247,T247))))</f>
        <v/>
      </c>
      <c r="T247" s="14" t="str">
        <f t="shared" ca="1" si="51"/>
        <v/>
      </c>
      <c r="U247" s="15" t="str">
        <f t="shared" ca="1" si="57"/>
        <v/>
      </c>
      <c r="V247" s="14">
        <f t="shared" si="52"/>
        <v>242</v>
      </c>
      <c r="W247" s="14" t="str">
        <f t="shared" ca="1" si="58"/>
        <v/>
      </c>
      <c r="X247" s="14" t="str">
        <f>IF(Home!J247=0,"",Home!J247)</f>
        <v/>
      </c>
      <c r="Y247" s="16" t="str">
        <f t="shared" ca="1" si="64"/>
        <v/>
      </c>
      <c r="Z247" s="16" t="str">
        <f t="shared" ca="1" si="64"/>
        <v/>
      </c>
      <c r="AA247" s="16" t="str">
        <f t="shared" ca="1" si="64"/>
        <v/>
      </c>
      <c r="AB247" s="16" t="str">
        <f t="shared" ca="1" si="64"/>
        <v/>
      </c>
      <c r="AC247" s="16" t="str">
        <f t="shared" ca="1" si="53"/>
        <v/>
      </c>
      <c r="AD247" s="14" t="str">
        <f t="shared" ca="1" si="59"/>
        <v/>
      </c>
      <c r="AE247" s="17" t="str">
        <f t="shared" ca="1" si="60"/>
        <v/>
      </c>
      <c r="AF247" s="18" t="str">
        <f t="shared" ca="1" si="61"/>
        <v/>
      </c>
      <c r="AG247" s="12"/>
      <c r="AH247" s="19"/>
    </row>
    <row r="248" spans="1:34" s="10" customFormat="1" ht="15" customHeight="1" x14ac:dyDescent="0.2">
      <c r="A248" s="10">
        <f t="shared" si="49"/>
        <v>243</v>
      </c>
      <c r="B248" s="173" t="str">
        <f t="shared" ca="1" si="54"/>
        <v/>
      </c>
      <c r="C248" s="173"/>
      <c r="D248" s="173"/>
      <c r="E248" s="173"/>
      <c r="F248" s="173"/>
      <c r="G248" s="173"/>
      <c r="H248" s="177" t="str">
        <f t="shared" ca="1" si="55"/>
        <v/>
      </c>
      <c r="I248" s="177"/>
      <c r="J248" s="177"/>
      <c r="K248" s="177"/>
      <c r="L248" s="177"/>
      <c r="M248" s="177"/>
      <c r="N248" s="177"/>
      <c r="O248" s="177"/>
      <c r="P248" s="13">
        <f t="shared" si="50"/>
        <v>0</v>
      </c>
      <c r="Q248" s="8" t="str">
        <f t="shared" si="56"/>
        <v/>
      </c>
      <c r="R248" s="22">
        <v>243</v>
      </c>
      <c r="S248" s="14" t="str">
        <f ca="1">IF(LEFT(AG248,1)="G","",IF(LEFT(P248,1)="D","",IF(H248="","",COUNTIF($T$6:T248,T248))))</f>
        <v/>
      </c>
      <c r="T248" s="14" t="str">
        <f t="shared" ca="1" si="51"/>
        <v/>
      </c>
      <c r="U248" s="15" t="str">
        <f t="shared" ca="1" si="57"/>
        <v/>
      </c>
      <c r="V248" s="14">
        <f t="shared" si="52"/>
        <v>243</v>
      </c>
      <c r="W248" s="14" t="str">
        <f t="shared" ca="1" si="58"/>
        <v/>
      </c>
      <c r="X248" s="14" t="str">
        <f>IF(Home!J248=0,"",Home!J248)</f>
        <v/>
      </c>
      <c r="Y248" s="16" t="str">
        <f t="shared" ca="1" si="64"/>
        <v/>
      </c>
      <c r="Z248" s="16" t="str">
        <f t="shared" ca="1" si="64"/>
        <v/>
      </c>
      <c r="AA248" s="16" t="str">
        <f t="shared" ca="1" si="64"/>
        <v/>
      </c>
      <c r="AB248" s="16" t="str">
        <f t="shared" ca="1" si="64"/>
        <v/>
      </c>
      <c r="AC248" s="16" t="str">
        <f t="shared" ca="1" si="53"/>
        <v/>
      </c>
      <c r="AD248" s="14" t="str">
        <f t="shared" ca="1" si="59"/>
        <v/>
      </c>
      <c r="AE248" s="17" t="str">
        <f t="shared" ca="1" si="60"/>
        <v/>
      </c>
      <c r="AF248" s="18" t="str">
        <f t="shared" ca="1" si="61"/>
        <v/>
      </c>
      <c r="AG248" s="12"/>
      <c r="AH248" s="19"/>
    </row>
    <row r="249" spans="1:34" s="10" customFormat="1" ht="15" customHeight="1" x14ac:dyDescent="0.2">
      <c r="A249" s="10">
        <f t="shared" si="49"/>
        <v>244</v>
      </c>
      <c r="B249" s="173" t="str">
        <f t="shared" ca="1" si="54"/>
        <v/>
      </c>
      <c r="C249" s="173"/>
      <c r="D249" s="173"/>
      <c r="E249" s="173"/>
      <c r="F249" s="173"/>
      <c r="G249" s="173"/>
      <c r="H249" s="177" t="str">
        <f t="shared" ca="1" si="55"/>
        <v/>
      </c>
      <c r="I249" s="177"/>
      <c r="J249" s="177"/>
      <c r="K249" s="177"/>
      <c r="L249" s="177"/>
      <c r="M249" s="177"/>
      <c r="N249" s="177"/>
      <c r="O249" s="177"/>
      <c r="P249" s="13">
        <f t="shared" si="50"/>
        <v>0</v>
      </c>
      <c r="Q249" s="8" t="str">
        <f t="shared" si="56"/>
        <v/>
      </c>
      <c r="R249" s="22">
        <v>244</v>
      </c>
      <c r="S249" s="14" t="str">
        <f ca="1">IF(LEFT(AG249,1)="G","",IF(LEFT(P249,1)="D","",IF(H249="","",COUNTIF($T$6:T249,T249))))</f>
        <v/>
      </c>
      <c r="T249" s="14" t="str">
        <f t="shared" ca="1" si="51"/>
        <v/>
      </c>
      <c r="U249" s="15" t="str">
        <f t="shared" ca="1" si="57"/>
        <v/>
      </c>
      <c r="V249" s="14">
        <f t="shared" si="52"/>
        <v>244</v>
      </c>
      <c r="W249" s="14" t="str">
        <f t="shared" ca="1" si="58"/>
        <v/>
      </c>
      <c r="X249" s="14" t="str">
        <f>IF(Home!J249=0,"",Home!J249)</f>
        <v/>
      </c>
      <c r="Y249" s="16" t="str">
        <f t="shared" ca="1" si="64"/>
        <v/>
      </c>
      <c r="Z249" s="16" t="str">
        <f t="shared" ca="1" si="64"/>
        <v/>
      </c>
      <c r="AA249" s="16" t="str">
        <f t="shared" ca="1" si="64"/>
        <v/>
      </c>
      <c r="AB249" s="16" t="str">
        <f t="shared" ca="1" si="64"/>
        <v/>
      </c>
      <c r="AC249" s="16" t="str">
        <f t="shared" ca="1" si="53"/>
        <v/>
      </c>
      <c r="AD249" s="14" t="str">
        <f t="shared" ca="1" si="59"/>
        <v/>
      </c>
      <c r="AE249" s="17" t="str">
        <f t="shared" ca="1" si="60"/>
        <v/>
      </c>
      <c r="AF249" s="18" t="str">
        <f t="shared" ca="1" si="61"/>
        <v/>
      </c>
      <c r="AG249" s="12"/>
      <c r="AH249" s="19"/>
    </row>
    <row r="250" spans="1:34" s="10" customFormat="1" ht="15" customHeight="1" x14ac:dyDescent="0.2">
      <c r="A250" s="10">
        <f t="shared" si="49"/>
        <v>245</v>
      </c>
      <c r="B250" s="173" t="str">
        <f t="shared" ca="1" si="54"/>
        <v/>
      </c>
      <c r="C250" s="173"/>
      <c r="D250" s="173"/>
      <c r="E250" s="173"/>
      <c r="F250" s="173"/>
      <c r="G250" s="173"/>
      <c r="H250" s="177" t="str">
        <f t="shared" ca="1" si="55"/>
        <v/>
      </c>
      <c r="I250" s="177"/>
      <c r="J250" s="177"/>
      <c r="K250" s="177"/>
      <c r="L250" s="177"/>
      <c r="M250" s="177"/>
      <c r="N250" s="177"/>
      <c r="O250" s="177"/>
      <c r="P250" s="13">
        <f t="shared" si="50"/>
        <v>0</v>
      </c>
      <c r="Q250" s="8" t="str">
        <f t="shared" si="56"/>
        <v/>
      </c>
      <c r="R250" s="22">
        <v>245</v>
      </c>
      <c r="S250" s="14" t="str">
        <f ca="1">IF(LEFT(AG250,1)="G","",IF(LEFT(P250,1)="D","",IF(H250="","",COUNTIF($T$6:T250,T250))))</f>
        <v/>
      </c>
      <c r="T250" s="14" t="str">
        <f t="shared" ca="1" si="51"/>
        <v/>
      </c>
      <c r="U250" s="15" t="str">
        <f t="shared" ca="1" si="57"/>
        <v/>
      </c>
      <c r="V250" s="14">
        <f t="shared" si="52"/>
        <v>245</v>
      </c>
      <c r="W250" s="14" t="str">
        <f t="shared" ca="1" si="58"/>
        <v/>
      </c>
      <c r="X250" s="14" t="str">
        <f>IF(Home!J250=0,"",Home!J250)</f>
        <v/>
      </c>
      <c r="Y250" s="16" t="str">
        <f t="shared" ca="1" si="64"/>
        <v/>
      </c>
      <c r="Z250" s="16" t="str">
        <f t="shared" ca="1" si="64"/>
        <v/>
      </c>
      <c r="AA250" s="16" t="str">
        <f t="shared" ca="1" si="64"/>
        <v/>
      </c>
      <c r="AB250" s="16" t="str">
        <f t="shared" ca="1" si="64"/>
        <v/>
      </c>
      <c r="AC250" s="16" t="str">
        <f t="shared" ca="1" si="53"/>
        <v/>
      </c>
      <c r="AD250" s="14" t="str">
        <f t="shared" ca="1" si="59"/>
        <v/>
      </c>
      <c r="AE250" s="17" t="str">
        <f t="shared" ca="1" si="60"/>
        <v/>
      </c>
      <c r="AF250" s="18" t="str">
        <f t="shared" ca="1" si="61"/>
        <v/>
      </c>
      <c r="AG250" s="12"/>
      <c r="AH250" s="19"/>
    </row>
    <row r="251" spans="1:34" s="10" customFormat="1" ht="15" customHeight="1" x14ac:dyDescent="0.2">
      <c r="A251" s="10">
        <f t="shared" si="49"/>
        <v>246</v>
      </c>
      <c r="B251" s="173" t="str">
        <f t="shared" ca="1" si="54"/>
        <v/>
      </c>
      <c r="C251" s="173"/>
      <c r="D251" s="173"/>
      <c r="E251" s="173"/>
      <c r="F251" s="173"/>
      <c r="G251" s="173"/>
      <c r="H251" s="177" t="str">
        <f t="shared" ca="1" si="55"/>
        <v/>
      </c>
      <c r="I251" s="177"/>
      <c r="J251" s="177"/>
      <c r="K251" s="177"/>
      <c r="L251" s="177"/>
      <c r="M251" s="177"/>
      <c r="N251" s="177"/>
      <c r="O251" s="177"/>
      <c r="P251" s="13">
        <f t="shared" si="50"/>
        <v>0</v>
      </c>
      <c r="Q251" s="8" t="str">
        <f t="shared" si="56"/>
        <v/>
      </c>
      <c r="R251" s="22">
        <v>246</v>
      </c>
      <c r="S251" s="14" t="str">
        <f ca="1">IF(LEFT(AG251,1)="G","",IF(LEFT(P251,1)="D","",IF(H251="","",COUNTIF($T$6:T251,T251))))</f>
        <v/>
      </c>
      <c r="T251" s="14" t="str">
        <f t="shared" ca="1" si="51"/>
        <v/>
      </c>
      <c r="U251" s="15" t="str">
        <f t="shared" ca="1" si="57"/>
        <v/>
      </c>
      <c r="V251" s="14">
        <f t="shared" si="52"/>
        <v>246</v>
      </c>
      <c r="W251" s="14" t="str">
        <f t="shared" ca="1" si="58"/>
        <v/>
      </c>
      <c r="X251" s="14" t="str">
        <f>IF(Home!J251=0,"",Home!J251)</f>
        <v/>
      </c>
      <c r="Y251" s="16" t="str">
        <f t="shared" ca="1" si="64"/>
        <v/>
      </c>
      <c r="Z251" s="16" t="str">
        <f t="shared" ca="1" si="64"/>
        <v/>
      </c>
      <c r="AA251" s="16" t="str">
        <f t="shared" ca="1" si="64"/>
        <v/>
      </c>
      <c r="AB251" s="16" t="str">
        <f t="shared" ca="1" si="64"/>
        <v/>
      </c>
      <c r="AC251" s="16" t="str">
        <f t="shared" ca="1" si="53"/>
        <v/>
      </c>
      <c r="AD251" s="14" t="str">
        <f t="shared" ca="1" si="59"/>
        <v/>
      </c>
      <c r="AE251" s="17" t="str">
        <f t="shared" ca="1" si="60"/>
        <v/>
      </c>
      <c r="AF251" s="18" t="str">
        <f t="shared" ca="1" si="61"/>
        <v/>
      </c>
      <c r="AG251" s="12"/>
      <c r="AH251" s="19"/>
    </row>
    <row r="252" spans="1:34" s="10" customFormat="1" ht="15" customHeight="1" x14ac:dyDescent="0.2">
      <c r="A252" s="10">
        <f t="shared" si="49"/>
        <v>247</v>
      </c>
      <c r="B252" s="173" t="str">
        <f t="shared" ca="1" si="54"/>
        <v/>
      </c>
      <c r="C252" s="173"/>
      <c r="D252" s="173"/>
      <c r="E252" s="173"/>
      <c r="F252" s="173"/>
      <c r="G252" s="173"/>
      <c r="H252" s="177" t="str">
        <f t="shared" ca="1" si="55"/>
        <v/>
      </c>
      <c r="I252" s="177"/>
      <c r="J252" s="177"/>
      <c r="K252" s="177"/>
      <c r="L252" s="177"/>
      <c r="M252" s="177"/>
      <c r="N252" s="177"/>
      <c r="O252" s="177"/>
      <c r="P252" s="13">
        <f t="shared" si="50"/>
        <v>0</v>
      </c>
      <c r="Q252" s="8" t="str">
        <f t="shared" si="56"/>
        <v/>
      </c>
      <c r="R252" s="22">
        <v>247</v>
      </c>
      <c r="S252" s="14" t="str">
        <f ca="1">IF(LEFT(AG252,1)="G","",IF(LEFT(P252,1)="D","",IF(H252="","",COUNTIF($T$6:T252,T252))))</f>
        <v/>
      </c>
      <c r="T252" s="14" t="str">
        <f t="shared" ca="1" si="51"/>
        <v/>
      </c>
      <c r="U252" s="15" t="str">
        <f t="shared" ca="1" si="57"/>
        <v/>
      </c>
      <c r="V252" s="14">
        <f t="shared" si="52"/>
        <v>247</v>
      </c>
      <c r="W252" s="14" t="str">
        <f t="shared" ca="1" si="58"/>
        <v/>
      </c>
      <c r="X252" s="14" t="str">
        <f>IF(Home!J252=0,"",Home!J252)</f>
        <v/>
      </c>
      <c r="Y252" s="16" t="str">
        <f t="shared" ca="1" si="64"/>
        <v/>
      </c>
      <c r="Z252" s="16" t="str">
        <f t="shared" ca="1" si="64"/>
        <v/>
      </c>
      <c r="AA252" s="16" t="str">
        <f t="shared" ca="1" si="64"/>
        <v/>
      </c>
      <c r="AB252" s="16" t="str">
        <f t="shared" ca="1" si="64"/>
        <v/>
      </c>
      <c r="AC252" s="16" t="str">
        <f t="shared" ca="1" si="53"/>
        <v/>
      </c>
      <c r="AD252" s="14" t="str">
        <f t="shared" ca="1" si="59"/>
        <v/>
      </c>
      <c r="AE252" s="17" t="str">
        <f t="shared" ca="1" si="60"/>
        <v/>
      </c>
      <c r="AF252" s="18" t="str">
        <f t="shared" ca="1" si="61"/>
        <v/>
      </c>
      <c r="AG252" s="12"/>
      <c r="AH252" s="19"/>
    </row>
    <row r="253" spans="1:34" s="10" customFormat="1" ht="15" customHeight="1" x14ac:dyDescent="0.2">
      <c r="A253" s="10">
        <f t="shared" si="49"/>
        <v>248</v>
      </c>
      <c r="B253" s="173" t="str">
        <f t="shared" ca="1" si="54"/>
        <v/>
      </c>
      <c r="C253" s="173"/>
      <c r="D253" s="173"/>
      <c r="E253" s="173"/>
      <c r="F253" s="173"/>
      <c r="G253" s="173"/>
      <c r="H253" s="177" t="str">
        <f t="shared" ca="1" si="55"/>
        <v/>
      </c>
      <c r="I253" s="177"/>
      <c r="J253" s="177"/>
      <c r="K253" s="177"/>
      <c r="L253" s="177"/>
      <c r="M253" s="177"/>
      <c r="N253" s="177"/>
      <c r="O253" s="177"/>
      <c r="P253" s="13">
        <f t="shared" si="50"/>
        <v>0</v>
      </c>
      <c r="Q253" s="8" t="str">
        <f t="shared" si="56"/>
        <v/>
      </c>
      <c r="R253" s="22">
        <v>248</v>
      </c>
      <c r="S253" s="14" t="str">
        <f ca="1">IF(LEFT(AG253,1)="G","",IF(LEFT(P253,1)="D","",IF(H253="","",COUNTIF($T$6:T253,T253))))</f>
        <v/>
      </c>
      <c r="T253" s="14" t="str">
        <f t="shared" ca="1" si="51"/>
        <v/>
      </c>
      <c r="U253" s="15" t="str">
        <f t="shared" ca="1" si="57"/>
        <v/>
      </c>
      <c r="V253" s="14">
        <f t="shared" si="52"/>
        <v>248</v>
      </c>
      <c r="W253" s="14" t="str">
        <f t="shared" ca="1" si="58"/>
        <v/>
      </c>
      <c r="X253" s="14" t="str">
        <f>IF(Home!J253=0,"",Home!J253)</f>
        <v/>
      </c>
      <c r="Y253" s="16" t="str">
        <f t="shared" ca="1" si="64"/>
        <v/>
      </c>
      <c r="Z253" s="16" t="str">
        <f t="shared" ca="1" si="64"/>
        <v/>
      </c>
      <c r="AA253" s="16" t="str">
        <f t="shared" ca="1" si="64"/>
        <v/>
      </c>
      <c r="AB253" s="16" t="str">
        <f t="shared" ca="1" si="64"/>
        <v/>
      </c>
      <c r="AC253" s="16" t="str">
        <f t="shared" ca="1" si="53"/>
        <v/>
      </c>
      <c r="AD253" s="14" t="str">
        <f t="shared" ca="1" si="59"/>
        <v/>
      </c>
      <c r="AE253" s="17" t="str">
        <f t="shared" ca="1" si="60"/>
        <v/>
      </c>
      <c r="AF253" s="18" t="str">
        <f t="shared" ca="1" si="61"/>
        <v/>
      </c>
      <c r="AG253" s="12"/>
      <c r="AH253" s="19"/>
    </row>
    <row r="254" spans="1:34" s="10" customFormat="1" ht="15" customHeight="1" x14ac:dyDescent="0.2">
      <c r="A254" s="10">
        <f t="shared" si="49"/>
        <v>249</v>
      </c>
      <c r="B254" s="173" t="str">
        <f t="shared" ca="1" si="54"/>
        <v/>
      </c>
      <c r="C254" s="173"/>
      <c r="D254" s="173"/>
      <c r="E254" s="173"/>
      <c r="F254" s="173"/>
      <c r="G254" s="173"/>
      <c r="H254" s="177" t="str">
        <f t="shared" ca="1" si="55"/>
        <v/>
      </c>
      <c r="I254" s="177"/>
      <c r="J254" s="177"/>
      <c r="K254" s="177"/>
      <c r="L254" s="177"/>
      <c r="M254" s="177"/>
      <c r="N254" s="177"/>
      <c r="O254" s="177"/>
      <c r="P254" s="13">
        <f t="shared" si="50"/>
        <v>0</v>
      </c>
      <c r="Q254" s="8" t="str">
        <f t="shared" si="56"/>
        <v/>
      </c>
      <c r="R254" s="22">
        <v>249</v>
      </c>
      <c r="S254" s="14" t="str">
        <f ca="1">IF(LEFT(AG254,1)="G","",IF(LEFT(P254,1)="D","",IF(H254="","",COUNTIF($T$6:T254,T254))))</f>
        <v/>
      </c>
      <c r="T254" s="14" t="str">
        <f t="shared" ca="1" si="51"/>
        <v/>
      </c>
      <c r="U254" s="15" t="str">
        <f t="shared" ca="1" si="57"/>
        <v/>
      </c>
      <c r="V254" s="14">
        <f t="shared" si="52"/>
        <v>249</v>
      </c>
      <c r="W254" s="14" t="str">
        <f t="shared" ca="1" si="58"/>
        <v/>
      </c>
      <c r="X254" s="14" t="str">
        <f>IF(Home!J254=0,"",Home!J254)</f>
        <v/>
      </c>
      <c r="Y254" s="16" t="str">
        <f t="shared" ca="1" si="64"/>
        <v/>
      </c>
      <c r="Z254" s="16" t="str">
        <f t="shared" ca="1" si="64"/>
        <v/>
      </c>
      <c r="AA254" s="16" t="str">
        <f t="shared" ca="1" si="64"/>
        <v/>
      </c>
      <c r="AB254" s="16" t="str">
        <f t="shared" ca="1" si="64"/>
        <v/>
      </c>
      <c r="AC254" s="16" t="str">
        <f t="shared" ca="1" si="53"/>
        <v/>
      </c>
      <c r="AD254" s="14" t="str">
        <f t="shared" ca="1" si="59"/>
        <v/>
      </c>
      <c r="AE254" s="17" t="str">
        <f t="shared" ca="1" si="60"/>
        <v/>
      </c>
      <c r="AF254" s="18" t="str">
        <f t="shared" ca="1" si="61"/>
        <v/>
      </c>
      <c r="AG254" s="12"/>
      <c r="AH254" s="19"/>
    </row>
    <row r="255" spans="1:34" s="10" customFormat="1" ht="15" customHeight="1" x14ac:dyDescent="0.2">
      <c r="A255" s="10">
        <f t="shared" si="49"/>
        <v>250</v>
      </c>
      <c r="B255" s="173" t="str">
        <f t="shared" ca="1" si="54"/>
        <v/>
      </c>
      <c r="C255" s="173"/>
      <c r="D255" s="173"/>
      <c r="E255" s="173"/>
      <c r="F255" s="173"/>
      <c r="G255" s="173"/>
      <c r="H255" s="177" t="str">
        <f t="shared" ca="1" si="55"/>
        <v/>
      </c>
      <c r="I255" s="177"/>
      <c r="J255" s="177"/>
      <c r="K255" s="177"/>
      <c r="L255" s="177"/>
      <c r="M255" s="177"/>
      <c r="N255" s="177"/>
      <c r="O255" s="177"/>
      <c r="P255" s="13">
        <f t="shared" si="50"/>
        <v>0</v>
      </c>
      <c r="Q255" s="8" t="str">
        <f t="shared" si="56"/>
        <v/>
      </c>
      <c r="R255" s="22">
        <v>250</v>
      </c>
      <c r="S255" s="14" t="str">
        <f ca="1">IF(LEFT(AG255,1)="G","",IF(LEFT(P255,1)="D","",IF(H255="","",COUNTIF($T$6:T255,T255))))</f>
        <v/>
      </c>
      <c r="T255" s="14" t="str">
        <f t="shared" ca="1" si="51"/>
        <v/>
      </c>
      <c r="U255" s="15" t="str">
        <f ca="1">CONCATENATE(T255,S255)</f>
        <v/>
      </c>
      <c r="V255" s="14">
        <f t="shared" si="52"/>
        <v>250</v>
      </c>
      <c r="W255" s="14" t="str">
        <f t="shared" ca="1" si="58"/>
        <v/>
      </c>
      <c r="X255" s="14" t="str">
        <f>IF(Home!J255=0,"",Home!J255)</f>
        <v/>
      </c>
      <c r="Y255" s="16" t="str">
        <f t="shared" ca="1" si="64"/>
        <v/>
      </c>
      <c r="Z255" s="16" t="str">
        <f t="shared" ca="1" si="64"/>
        <v/>
      </c>
      <c r="AA255" s="16" t="str">
        <f t="shared" ca="1" si="64"/>
        <v/>
      </c>
      <c r="AB255" s="16" t="str">
        <f t="shared" ca="1" si="64"/>
        <v/>
      </c>
      <c r="AC255" s="16" t="str">
        <f t="shared" ca="1" si="53"/>
        <v/>
      </c>
      <c r="AD255" s="14" t="str">
        <f t="shared" ca="1" si="59"/>
        <v/>
      </c>
      <c r="AE255" s="17" t="str">
        <f t="shared" ca="1" si="60"/>
        <v/>
      </c>
      <c r="AF255" s="18" t="str">
        <f t="shared" ca="1" si="61"/>
        <v/>
      </c>
      <c r="AG255" s="12"/>
      <c r="AH255" s="19"/>
    </row>
    <row r="256" spans="1:34" ht="15" customHeight="1" x14ac:dyDescent="0.2">
      <c r="Q256" s="8">
        <v>1</v>
      </c>
      <c r="AF256" s="8"/>
      <c r="AG256" s="8"/>
      <c r="AH256" s="8"/>
    </row>
    <row r="257" spans="1:34" ht="15" customHeight="1" x14ac:dyDescent="0.2">
      <c r="A257" s="20" t="str">
        <f>CONCATENATE($V$1," ","Team Results")</f>
        <v>Intermediate Girls Team Results</v>
      </c>
      <c r="B257" s="20"/>
      <c r="C257" s="20"/>
      <c r="D257" s="20"/>
      <c r="E257" s="20"/>
      <c r="F257" s="20"/>
      <c r="G257" s="20"/>
      <c r="H257" s="20"/>
      <c r="I257" s="20"/>
      <c r="J257" s="20"/>
      <c r="K257" s="20"/>
      <c r="L257" s="20"/>
      <c r="M257" s="20"/>
      <c r="N257" s="20"/>
      <c r="O257" s="20"/>
      <c r="P257" s="20"/>
      <c r="Q257" s="8">
        <v>1</v>
      </c>
      <c r="AF257" s="8"/>
      <c r="AG257" s="8"/>
      <c r="AH257" s="8"/>
    </row>
    <row r="258" spans="1:34" ht="15" customHeight="1" x14ac:dyDescent="0.2">
      <c r="A258" s="20" t="s">
        <v>690</v>
      </c>
      <c r="B258" s="20" t="s">
        <v>683</v>
      </c>
      <c r="C258" s="20"/>
      <c r="L258" s="23" t="s">
        <v>694</v>
      </c>
      <c r="M258" s="23" t="s">
        <v>695</v>
      </c>
      <c r="N258" s="23" t="s">
        <v>696</v>
      </c>
      <c r="O258" s="23" t="s">
        <v>697</v>
      </c>
      <c r="P258" s="24" t="s">
        <v>698</v>
      </c>
      <c r="Q258" s="8">
        <v>1</v>
      </c>
      <c r="R258" s="5"/>
      <c r="AF258" s="8"/>
      <c r="AG258" s="8"/>
      <c r="AH258" s="8"/>
    </row>
    <row r="259" spans="1:34" ht="15" customHeight="1" x14ac:dyDescent="0.2">
      <c r="A259" s="10">
        <v>1</v>
      </c>
      <c r="B259" s="86" t="str">
        <f ca="1">R259</f>
        <v>Weald of Kent Grammar School, Tonbridge, Kent</v>
      </c>
      <c r="C259" s="2"/>
      <c r="L259" s="25">
        <f ca="1">IFERROR(VLOOKUP($A259,$W$6:$AC$255,3,0),"")</f>
        <v>4</v>
      </c>
      <c r="M259" s="25">
        <f ca="1">IFERROR(VLOOKUP($A259,$W$6:$AC$255,4,0),"")</f>
        <v>7</v>
      </c>
      <c r="N259" s="25">
        <f ca="1">IFERROR(VLOOKUP($A259,$W$6:$AC$255,5,0),"")</f>
        <v>13</v>
      </c>
      <c r="O259" s="25">
        <f ca="1">IFERROR(VLOOKUP($A259,$W$6:$AC$255,6,0),"")</f>
        <v>15</v>
      </c>
      <c r="P259" s="6">
        <f ca="1">SUM(L259:O259)</f>
        <v>39</v>
      </c>
      <c r="Q259" s="8">
        <f ca="1">IF(B259="","",1)</f>
        <v>1</v>
      </c>
      <c r="R259" s="173" t="str">
        <f ca="1">IFERROR(VLOOKUP(A259,$W$6:$AC$255,2,0),"")</f>
        <v>Weald of Kent Grammar School, Tonbridge, Kent</v>
      </c>
      <c r="S259" s="173"/>
      <c r="T259" s="173"/>
      <c r="U259" s="2"/>
      <c r="V259" s="2"/>
      <c r="W259" s="25"/>
      <c r="X259" s="5"/>
      <c r="Y259" s="2"/>
      <c r="AF259" s="8"/>
      <c r="AG259" s="8"/>
      <c r="AH259" s="8"/>
    </row>
    <row r="260" spans="1:34" ht="15" customHeight="1" x14ac:dyDescent="0.2">
      <c r="A260" s="10">
        <v>2</v>
      </c>
      <c r="B260" s="86" t="str">
        <f t="shared" ref="B260:B288" ca="1" si="65">R260</f>
        <v>Tonbridge Grammar School, Tonbridge, Kent</v>
      </c>
      <c r="C260" s="2"/>
      <c r="L260" s="25">
        <f t="shared" ref="L260:L288" ca="1" si="66">IFERROR(VLOOKUP($A260,$W$6:$AC$255,3,0),"")</f>
        <v>2</v>
      </c>
      <c r="M260" s="25">
        <f t="shared" ref="M260:M288" ca="1" si="67">IFERROR(VLOOKUP($A260,$W$6:$AC$255,4,0),"")</f>
        <v>10</v>
      </c>
      <c r="N260" s="25">
        <f t="shared" ref="N260:N288" ca="1" si="68">IFERROR(VLOOKUP($A260,$W$6:$AC$255,5,0),"")</f>
        <v>12</v>
      </c>
      <c r="O260" s="25">
        <f t="shared" ref="O260:O288" ca="1" si="69">IFERROR(VLOOKUP($A260,$W$6:$AC$255,6,0),"")</f>
        <v>16</v>
      </c>
      <c r="P260" s="6">
        <f t="shared" ref="P260:P288" ca="1" si="70">SUM(L260:O260)</f>
        <v>40</v>
      </c>
      <c r="Q260" s="8">
        <f t="shared" ref="Q260:Q288" ca="1" si="71">IF(B260="","",1)</f>
        <v>1</v>
      </c>
      <c r="R260" s="173" t="str">
        <f ca="1">IFERROR(VLOOKUP(A260,$W$6:$AC$255,2,0),"")</f>
        <v>Tonbridge Grammar School, Tonbridge, Kent</v>
      </c>
      <c r="S260" s="173"/>
      <c r="T260" s="173"/>
      <c r="U260" s="2"/>
      <c r="V260" s="2"/>
      <c r="AF260" s="8"/>
      <c r="AG260" s="8"/>
      <c r="AH260" s="8"/>
    </row>
    <row r="261" spans="1:34" ht="15" customHeight="1" x14ac:dyDescent="0.2">
      <c r="A261" s="10">
        <v>3</v>
      </c>
      <c r="B261" s="86" t="str">
        <f t="shared" ca="1" si="65"/>
        <v>Sevenoaks School, Sevenoaks, Kent</v>
      </c>
      <c r="C261" s="2"/>
      <c r="L261" s="25">
        <f t="shared" ca="1" si="66"/>
        <v>6</v>
      </c>
      <c r="M261" s="25">
        <f t="shared" ca="1" si="67"/>
        <v>8</v>
      </c>
      <c r="N261" s="25">
        <f t="shared" ca="1" si="68"/>
        <v>17</v>
      </c>
      <c r="O261" s="25">
        <f t="shared" ca="1" si="69"/>
        <v>18</v>
      </c>
      <c r="P261" s="6">
        <f t="shared" ca="1" si="70"/>
        <v>49</v>
      </c>
      <c r="Q261" s="8">
        <f t="shared" ca="1" si="71"/>
        <v>1</v>
      </c>
      <c r="R261" s="173" t="str">
        <f t="shared" ref="R261:R273" ca="1" si="72">IFERROR(VLOOKUP(A261,$W$6:$AC$255,2,0),"")</f>
        <v>Sevenoaks School, Sevenoaks, Kent</v>
      </c>
      <c r="S261" s="173"/>
      <c r="T261" s="173"/>
      <c r="U261" s="2"/>
      <c r="V261" s="2"/>
      <c r="AF261" s="8"/>
      <c r="AG261" s="8"/>
      <c r="AH261" s="8"/>
    </row>
    <row r="262" spans="1:34" ht="15" customHeight="1" x14ac:dyDescent="0.2">
      <c r="A262" s="10">
        <v>4</v>
      </c>
      <c r="B262" s="86" t="str">
        <f t="shared" ca="1" si="65"/>
        <v>Bromley High School, Bromley, Kent</v>
      </c>
      <c r="C262" s="2"/>
      <c r="L262" s="25">
        <f t="shared" ca="1" si="66"/>
        <v>3</v>
      </c>
      <c r="M262" s="25">
        <f t="shared" ca="1" si="67"/>
        <v>11</v>
      </c>
      <c r="N262" s="25">
        <f t="shared" ca="1" si="68"/>
        <v>24</v>
      </c>
      <c r="O262" s="25">
        <f t="shared" ca="1" si="69"/>
        <v>25</v>
      </c>
      <c r="P262" s="6">
        <f t="shared" ca="1" si="70"/>
        <v>63</v>
      </c>
      <c r="Q262" s="8">
        <f t="shared" ca="1" si="71"/>
        <v>1</v>
      </c>
      <c r="R262" s="173" t="str">
        <f t="shared" ca="1" si="72"/>
        <v>Bromley High School, Bromley, Kent</v>
      </c>
      <c r="S262" s="173"/>
      <c r="T262" s="173"/>
      <c r="U262" s="2"/>
      <c r="V262" s="2"/>
      <c r="AF262" s="8"/>
      <c r="AG262" s="8"/>
      <c r="AH262" s="8"/>
    </row>
    <row r="263" spans="1:34" ht="15" customHeight="1" x14ac:dyDescent="0.2">
      <c r="A263" s="10">
        <v>5</v>
      </c>
      <c r="B263" s="86" t="str">
        <f t="shared" ca="1" si="65"/>
        <v>Chislehurst and Sidcup Grammar School, Sidcup, Kent</v>
      </c>
      <c r="C263" s="2"/>
      <c r="L263" s="25">
        <f t="shared" ca="1" si="66"/>
        <v>19</v>
      </c>
      <c r="M263" s="25">
        <f t="shared" ca="1" si="67"/>
        <v>20</v>
      </c>
      <c r="N263" s="25">
        <f t="shared" ca="1" si="68"/>
        <v>21</v>
      </c>
      <c r="O263" s="25">
        <f t="shared" ca="1" si="69"/>
        <v>29</v>
      </c>
      <c r="P263" s="6">
        <f t="shared" ca="1" si="70"/>
        <v>89</v>
      </c>
      <c r="Q263" s="8">
        <f t="shared" ca="1" si="71"/>
        <v>1</v>
      </c>
      <c r="R263" s="173" t="str">
        <f t="shared" ca="1" si="72"/>
        <v>Chislehurst and Sidcup Grammar School, Sidcup, Kent</v>
      </c>
      <c r="S263" s="173"/>
      <c r="T263" s="173"/>
      <c r="U263" s="2"/>
      <c r="V263" s="2"/>
      <c r="AF263" s="8"/>
      <c r="AG263" s="8"/>
      <c r="AH263" s="8"/>
    </row>
    <row r="264" spans="1:34" ht="15" customHeight="1" x14ac:dyDescent="0.2">
      <c r="A264" s="10">
        <v>6</v>
      </c>
      <c r="B264" s="86" t="str">
        <f t="shared" ca="1" si="65"/>
        <v>Bullers Wood School, Chislehurst, Kent</v>
      </c>
      <c r="C264" s="2"/>
      <c r="L264" s="25">
        <f t="shared" ca="1" si="66"/>
        <v>9</v>
      </c>
      <c r="M264" s="25">
        <f t="shared" ca="1" si="67"/>
        <v>14</v>
      </c>
      <c r="N264" s="25">
        <f t="shared" ca="1" si="68"/>
        <v>48</v>
      </c>
      <c r="O264" s="25">
        <f t="shared" ca="1" si="69"/>
        <v>49</v>
      </c>
      <c r="P264" s="6">
        <f t="shared" ca="1" si="70"/>
        <v>120</v>
      </c>
      <c r="Q264" s="8">
        <f t="shared" ca="1" si="71"/>
        <v>1</v>
      </c>
      <c r="R264" s="173" t="str">
        <f t="shared" ca="1" si="72"/>
        <v>Bullers Wood School, Chislehurst, Kent</v>
      </c>
      <c r="S264" s="173"/>
      <c r="T264" s="173"/>
      <c r="U264" s="2"/>
      <c r="V264" s="2"/>
      <c r="AF264" s="8"/>
      <c r="AG264" s="8"/>
      <c r="AH264" s="8"/>
    </row>
    <row r="265" spans="1:34" ht="15" customHeight="1" x14ac:dyDescent="0.2">
      <c r="A265" s="10">
        <v>7</v>
      </c>
      <c r="B265" s="86" t="str">
        <f t="shared" ca="1" si="65"/>
        <v>Kent College Pembury, Pembury, Kent</v>
      </c>
      <c r="C265" s="2"/>
      <c r="L265" s="25">
        <f t="shared" ca="1" si="66"/>
        <v>1</v>
      </c>
      <c r="M265" s="25">
        <f t="shared" ca="1" si="67"/>
        <v>39</v>
      </c>
      <c r="N265" s="25">
        <f t="shared" ca="1" si="68"/>
        <v>50</v>
      </c>
      <c r="O265" s="25">
        <f t="shared" ca="1" si="69"/>
        <v>55</v>
      </c>
      <c r="P265" s="6">
        <f t="shared" ca="1" si="70"/>
        <v>145</v>
      </c>
      <c r="Q265" s="8">
        <f t="shared" ca="1" si="71"/>
        <v>1</v>
      </c>
      <c r="R265" s="173" t="str">
        <f t="shared" ca="1" si="72"/>
        <v>Kent College Pembury, Pembury, Kent</v>
      </c>
      <c r="S265" s="173"/>
      <c r="T265" s="173"/>
      <c r="U265" s="2"/>
      <c r="V265" s="2"/>
      <c r="AF265" s="8"/>
      <c r="AG265" s="8"/>
      <c r="AH265" s="8"/>
    </row>
    <row r="266" spans="1:34" ht="15" customHeight="1" x14ac:dyDescent="0.2">
      <c r="A266" s="10">
        <v>8</v>
      </c>
      <c r="B266" s="86" t="str">
        <f t="shared" ca="1" si="65"/>
        <v>Darrick Wood School, Orpington, Kent</v>
      </c>
      <c r="C266" s="2"/>
      <c r="L266" s="25">
        <f t="shared" ca="1" si="66"/>
        <v>32</v>
      </c>
      <c r="M266" s="25">
        <f t="shared" ca="1" si="67"/>
        <v>35</v>
      </c>
      <c r="N266" s="25">
        <f t="shared" ca="1" si="68"/>
        <v>36</v>
      </c>
      <c r="O266" s="25">
        <f t="shared" ca="1" si="69"/>
        <v>43</v>
      </c>
      <c r="P266" s="6">
        <f t="shared" ca="1" si="70"/>
        <v>146</v>
      </c>
      <c r="Q266" s="8">
        <f t="shared" ca="1" si="71"/>
        <v>1</v>
      </c>
      <c r="R266" s="173" t="str">
        <f t="shared" ca="1" si="72"/>
        <v>Darrick Wood School, Orpington, Kent</v>
      </c>
      <c r="S266" s="173"/>
      <c r="T266" s="173"/>
      <c r="U266" s="2"/>
      <c r="V266" s="2"/>
      <c r="AF266" s="8"/>
      <c r="AG266" s="8"/>
      <c r="AH266" s="8"/>
    </row>
    <row r="267" spans="1:34" ht="15" customHeight="1" x14ac:dyDescent="0.2">
      <c r="A267" s="10">
        <v>9</v>
      </c>
      <c r="B267" s="86" t="str">
        <f t="shared" ca="1" si="65"/>
        <v>Bennett Memorial Diocesan School, Tunbridge Wells, Kent</v>
      </c>
      <c r="C267" s="2"/>
      <c r="L267" s="25">
        <f t="shared" ca="1" si="66"/>
        <v>27</v>
      </c>
      <c r="M267" s="25">
        <f t="shared" ca="1" si="67"/>
        <v>30</v>
      </c>
      <c r="N267" s="25">
        <f t="shared" ca="1" si="68"/>
        <v>46</v>
      </c>
      <c r="O267" s="25">
        <f t="shared" ca="1" si="69"/>
        <v>51</v>
      </c>
      <c r="P267" s="6">
        <f t="shared" ca="1" si="70"/>
        <v>154</v>
      </c>
      <c r="Q267" s="8">
        <f t="shared" ca="1" si="71"/>
        <v>1</v>
      </c>
      <c r="R267" s="173" t="str">
        <f t="shared" ca="1" si="72"/>
        <v>Bennett Memorial Diocesan School, Tunbridge Wells, Kent</v>
      </c>
      <c r="S267" s="173"/>
      <c r="T267" s="173"/>
      <c r="U267" s="2"/>
      <c r="V267" s="2"/>
      <c r="AF267" s="8"/>
      <c r="AG267" s="8"/>
      <c r="AH267" s="8"/>
    </row>
    <row r="268" spans="1:34" ht="15" customHeight="1" x14ac:dyDescent="0.2">
      <c r="A268" s="10">
        <v>10</v>
      </c>
      <c r="B268" s="86" t="str">
        <f t="shared" ca="1" si="65"/>
        <v>Cranbrook School, Cranbrook, Kent</v>
      </c>
      <c r="C268" s="2"/>
      <c r="L268" s="25">
        <f t="shared" ca="1" si="66"/>
        <v>37</v>
      </c>
      <c r="M268" s="25">
        <f t="shared" ca="1" si="67"/>
        <v>41</v>
      </c>
      <c r="N268" s="25">
        <f t="shared" ca="1" si="68"/>
        <v>42</v>
      </c>
      <c r="O268" s="25">
        <f t="shared" ca="1" si="69"/>
        <v>54</v>
      </c>
      <c r="P268" s="6">
        <f t="shared" ca="1" si="70"/>
        <v>174</v>
      </c>
      <c r="Q268" s="8">
        <f t="shared" ca="1" si="71"/>
        <v>1</v>
      </c>
      <c r="R268" s="173" t="str">
        <f t="shared" ca="1" si="72"/>
        <v>Cranbrook School, Cranbrook, Kent</v>
      </c>
      <c r="S268" s="173"/>
      <c r="T268" s="173"/>
      <c r="U268" s="2"/>
      <c r="V268" s="2"/>
      <c r="AF268" s="8"/>
      <c r="AG268" s="8"/>
      <c r="AH268" s="8"/>
    </row>
    <row r="269" spans="1:34" ht="15" customHeight="1" x14ac:dyDescent="0.2">
      <c r="A269" s="10">
        <v>11</v>
      </c>
      <c r="B269" s="86" t="str">
        <f t="shared" ca="1" si="65"/>
        <v>Kent College (Canterbury), Canterbury, Kent</v>
      </c>
      <c r="C269" s="2"/>
      <c r="L269" s="25">
        <f t="shared" ca="1" si="66"/>
        <v>23</v>
      </c>
      <c r="M269" s="25">
        <f t="shared" ca="1" si="67"/>
        <v>47</v>
      </c>
      <c r="N269" s="25">
        <f t="shared" ca="1" si="68"/>
        <v>52</v>
      </c>
      <c r="O269" s="25">
        <f t="shared" ca="1" si="69"/>
        <v>53</v>
      </c>
      <c r="P269" s="6">
        <f t="shared" ca="1" si="70"/>
        <v>175</v>
      </c>
      <c r="Q269" s="8">
        <f t="shared" ca="1" si="71"/>
        <v>1</v>
      </c>
      <c r="R269" s="173" t="str">
        <f t="shared" ca="1" si="72"/>
        <v>Kent College (Canterbury), Canterbury, Kent</v>
      </c>
      <c r="S269" s="173"/>
      <c r="T269" s="173"/>
      <c r="U269" s="2"/>
      <c r="V269" s="2"/>
      <c r="AF269" s="8"/>
      <c r="AG269" s="8"/>
      <c r="AH269" s="8"/>
    </row>
    <row r="270" spans="1:34" ht="15" customHeight="1" x14ac:dyDescent="0.2">
      <c r="A270" s="10">
        <v>12</v>
      </c>
      <c r="B270" s="86" t="str">
        <f t="shared" ca="1" si="65"/>
        <v/>
      </c>
      <c r="C270" s="2"/>
      <c r="L270" s="25" t="str">
        <f t="shared" ca="1" si="66"/>
        <v/>
      </c>
      <c r="M270" s="25" t="str">
        <f t="shared" ca="1" si="67"/>
        <v/>
      </c>
      <c r="N270" s="25" t="str">
        <f t="shared" ca="1" si="68"/>
        <v/>
      </c>
      <c r="O270" s="25" t="str">
        <f t="shared" ca="1" si="69"/>
        <v/>
      </c>
      <c r="P270" s="6">
        <f t="shared" ca="1" si="70"/>
        <v>0</v>
      </c>
      <c r="Q270" s="8" t="str">
        <f t="shared" ca="1" si="71"/>
        <v/>
      </c>
      <c r="R270" s="173" t="str">
        <f t="shared" ca="1" si="72"/>
        <v/>
      </c>
      <c r="S270" s="173"/>
      <c r="T270" s="173"/>
      <c r="U270" s="2"/>
      <c r="V270" s="2"/>
      <c r="AF270" s="8"/>
      <c r="AG270" s="8"/>
      <c r="AH270" s="8"/>
    </row>
    <row r="271" spans="1:34" ht="15" customHeight="1" x14ac:dyDescent="0.2">
      <c r="A271" s="10">
        <v>13</v>
      </c>
      <c r="B271" s="86" t="str">
        <f t="shared" ca="1" si="65"/>
        <v/>
      </c>
      <c r="C271" s="2"/>
      <c r="L271" s="25" t="str">
        <f t="shared" ca="1" si="66"/>
        <v/>
      </c>
      <c r="M271" s="25" t="str">
        <f t="shared" ca="1" si="67"/>
        <v/>
      </c>
      <c r="N271" s="25" t="str">
        <f t="shared" ca="1" si="68"/>
        <v/>
      </c>
      <c r="O271" s="25" t="str">
        <f t="shared" ca="1" si="69"/>
        <v/>
      </c>
      <c r="P271" s="6">
        <f t="shared" ca="1" si="70"/>
        <v>0</v>
      </c>
      <c r="Q271" s="8" t="str">
        <f t="shared" ca="1" si="71"/>
        <v/>
      </c>
      <c r="R271" s="173" t="str">
        <f t="shared" ca="1" si="72"/>
        <v/>
      </c>
      <c r="S271" s="173"/>
      <c r="T271" s="173"/>
      <c r="U271" s="2"/>
      <c r="V271" s="2"/>
      <c r="AF271" s="8"/>
      <c r="AG271" s="8"/>
      <c r="AH271" s="8"/>
    </row>
    <row r="272" spans="1:34" ht="15" customHeight="1" x14ac:dyDescent="0.2">
      <c r="A272" s="10">
        <v>14</v>
      </c>
      <c r="B272" s="86" t="str">
        <f t="shared" ca="1" si="65"/>
        <v/>
      </c>
      <c r="C272" s="2"/>
      <c r="L272" s="25" t="str">
        <f t="shared" ca="1" si="66"/>
        <v/>
      </c>
      <c r="M272" s="25" t="str">
        <f t="shared" ca="1" si="67"/>
        <v/>
      </c>
      <c r="N272" s="25" t="str">
        <f t="shared" ca="1" si="68"/>
        <v/>
      </c>
      <c r="O272" s="25" t="str">
        <f t="shared" ca="1" si="69"/>
        <v/>
      </c>
      <c r="P272" s="6">
        <f t="shared" ca="1" si="70"/>
        <v>0</v>
      </c>
      <c r="Q272" s="8" t="str">
        <f t="shared" ca="1" si="71"/>
        <v/>
      </c>
      <c r="R272" s="173" t="str">
        <f t="shared" ca="1" si="72"/>
        <v/>
      </c>
      <c r="S272" s="173"/>
      <c r="T272" s="173"/>
      <c r="U272" s="2"/>
      <c r="V272" s="2"/>
      <c r="AF272" s="8"/>
      <c r="AG272" s="8"/>
      <c r="AH272" s="8"/>
    </row>
    <row r="273" spans="1:22" s="8" customFormat="1" ht="15" customHeight="1" x14ac:dyDescent="0.2">
      <c r="A273" s="10">
        <v>15</v>
      </c>
      <c r="B273" s="86" t="str">
        <f t="shared" ca="1" si="65"/>
        <v/>
      </c>
      <c r="C273" s="2"/>
      <c r="L273" s="25" t="str">
        <f t="shared" ca="1" si="66"/>
        <v/>
      </c>
      <c r="M273" s="25" t="str">
        <f t="shared" ca="1" si="67"/>
        <v/>
      </c>
      <c r="N273" s="25" t="str">
        <f t="shared" ca="1" si="68"/>
        <v/>
      </c>
      <c r="O273" s="25" t="str">
        <f t="shared" ca="1" si="69"/>
        <v/>
      </c>
      <c r="P273" s="6">
        <f t="shared" ca="1" si="70"/>
        <v>0</v>
      </c>
      <c r="Q273" s="8" t="str">
        <f t="shared" ca="1" si="71"/>
        <v/>
      </c>
      <c r="R273" s="173" t="str">
        <f t="shared" ca="1" si="72"/>
        <v/>
      </c>
      <c r="S273" s="173"/>
      <c r="T273" s="173"/>
      <c r="U273" s="2"/>
      <c r="V273" s="2"/>
    </row>
    <row r="274" spans="1:22" s="8" customFormat="1" ht="15" customHeight="1" x14ac:dyDescent="0.2">
      <c r="A274" s="10">
        <v>16</v>
      </c>
      <c r="B274" s="86" t="str">
        <f t="shared" ca="1" si="65"/>
        <v/>
      </c>
      <c r="C274" s="2"/>
      <c r="L274" s="25" t="str">
        <f t="shared" ca="1" si="66"/>
        <v/>
      </c>
      <c r="M274" s="25" t="str">
        <f t="shared" ca="1" si="67"/>
        <v/>
      </c>
      <c r="N274" s="25" t="str">
        <f t="shared" ca="1" si="68"/>
        <v/>
      </c>
      <c r="O274" s="25" t="str">
        <f t="shared" ca="1" si="69"/>
        <v/>
      </c>
      <c r="P274" s="6">
        <f t="shared" ca="1" si="70"/>
        <v>0</v>
      </c>
      <c r="Q274" s="8" t="str">
        <f t="shared" ca="1" si="71"/>
        <v/>
      </c>
      <c r="R274" s="173" t="str">
        <f ca="1">IFERROR(VLOOKUP(A274,$W$6:$AC$255,2,0),"")</f>
        <v/>
      </c>
      <c r="S274" s="173"/>
      <c r="T274" s="173"/>
      <c r="U274" s="2"/>
      <c r="V274" s="2"/>
    </row>
    <row r="275" spans="1:22" s="8" customFormat="1" ht="15" customHeight="1" x14ac:dyDescent="0.2">
      <c r="A275" s="10">
        <v>17</v>
      </c>
      <c r="B275" s="86" t="str">
        <f t="shared" ca="1" si="65"/>
        <v/>
      </c>
      <c r="C275" s="2"/>
      <c r="L275" s="25" t="str">
        <f t="shared" ca="1" si="66"/>
        <v/>
      </c>
      <c r="M275" s="25" t="str">
        <f t="shared" ca="1" si="67"/>
        <v/>
      </c>
      <c r="N275" s="25" t="str">
        <f t="shared" ca="1" si="68"/>
        <v/>
      </c>
      <c r="O275" s="25" t="str">
        <f t="shared" ca="1" si="69"/>
        <v/>
      </c>
      <c r="P275" s="6">
        <f t="shared" ca="1" si="70"/>
        <v>0</v>
      </c>
      <c r="Q275" s="8" t="str">
        <f t="shared" ca="1" si="71"/>
        <v/>
      </c>
      <c r="R275" s="173" t="str">
        <f t="shared" ref="R275:R287" ca="1" si="73">IFERROR(VLOOKUP(A275,$W$6:$AC$255,2,0),"")</f>
        <v/>
      </c>
      <c r="S275" s="173"/>
      <c r="T275" s="173"/>
      <c r="U275" s="2"/>
      <c r="V275" s="2"/>
    </row>
    <row r="276" spans="1:22" s="8" customFormat="1" ht="15" customHeight="1" x14ac:dyDescent="0.2">
      <c r="A276" s="10">
        <v>18</v>
      </c>
      <c r="B276" s="86" t="str">
        <f t="shared" ca="1" si="65"/>
        <v/>
      </c>
      <c r="C276" s="2"/>
      <c r="L276" s="25" t="str">
        <f t="shared" ca="1" si="66"/>
        <v/>
      </c>
      <c r="M276" s="25" t="str">
        <f t="shared" ca="1" si="67"/>
        <v/>
      </c>
      <c r="N276" s="25" t="str">
        <f t="shared" ca="1" si="68"/>
        <v/>
      </c>
      <c r="O276" s="25" t="str">
        <f t="shared" ca="1" si="69"/>
        <v/>
      </c>
      <c r="P276" s="6">
        <f t="shared" ca="1" si="70"/>
        <v>0</v>
      </c>
      <c r="Q276" s="8" t="str">
        <f t="shared" ca="1" si="71"/>
        <v/>
      </c>
      <c r="R276" s="173" t="str">
        <f t="shared" ca="1" si="73"/>
        <v/>
      </c>
      <c r="S276" s="173"/>
      <c r="T276" s="173"/>
    </row>
    <row r="277" spans="1:22" s="8" customFormat="1" ht="15" customHeight="1" x14ac:dyDescent="0.2">
      <c r="A277" s="10">
        <v>19</v>
      </c>
      <c r="B277" s="86" t="str">
        <f t="shared" ca="1" si="65"/>
        <v/>
      </c>
      <c r="C277" s="2"/>
      <c r="L277" s="25" t="str">
        <f t="shared" ca="1" si="66"/>
        <v/>
      </c>
      <c r="M277" s="25" t="str">
        <f t="shared" ca="1" si="67"/>
        <v/>
      </c>
      <c r="N277" s="25" t="str">
        <f t="shared" ca="1" si="68"/>
        <v/>
      </c>
      <c r="O277" s="25" t="str">
        <f t="shared" ca="1" si="69"/>
        <v/>
      </c>
      <c r="P277" s="6">
        <f t="shared" ca="1" si="70"/>
        <v>0</v>
      </c>
      <c r="Q277" s="8" t="str">
        <f t="shared" ca="1" si="71"/>
        <v/>
      </c>
      <c r="R277" s="173" t="str">
        <f t="shared" ca="1" si="73"/>
        <v/>
      </c>
      <c r="S277" s="173"/>
      <c r="T277" s="173"/>
    </row>
    <row r="278" spans="1:22" s="8" customFormat="1" ht="15" customHeight="1" x14ac:dyDescent="0.2">
      <c r="A278" s="10">
        <v>20</v>
      </c>
      <c r="B278" s="86" t="str">
        <f t="shared" ca="1" si="65"/>
        <v/>
      </c>
      <c r="C278" s="2"/>
      <c r="L278" s="25" t="str">
        <f t="shared" ca="1" si="66"/>
        <v/>
      </c>
      <c r="M278" s="25" t="str">
        <f t="shared" ca="1" si="67"/>
        <v/>
      </c>
      <c r="N278" s="25" t="str">
        <f t="shared" ca="1" si="68"/>
        <v/>
      </c>
      <c r="O278" s="25" t="str">
        <f t="shared" ca="1" si="69"/>
        <v/>
      </c>
      <c r="P278" s="6">
        <f t="shared" ca="1" si="70"/>
        <v>0</v>
      </c>
      <c r="Q278" s="8" t="str">
        <f t="shared" ca="1" si="71"/>
        <v/>
      </c>
      <c r="R278" s="173" t="str">
        <f t="shared" ca="1" si="73"/>
        <v/>
      </c>
      <c r="S278" s="173"/>
      <c r="T278" s="173"/>
    </row>
    <row r="279" spans="1:22" s="8" customFormat="1" ht="15" customHeight="1" x14ac:dyDescent="0.2">
      <c r="A279" s="10">
        <v>21</v>
      </c>
      <c r="B279" s="86" t="str">
        <f t="shared" ca="1" si="65"/>
        <v/>
      </c>
      <c r="C279" s="2"/>
      <c r="L279" s="25" t="str">
        <f t="shared" ca="1" si="66"/>
        <v/>
      </c>
      <c r="M279" s="25" t="str">
        <f t="shared" ca="1" si="67"/>
        <v/>
      </c>
      <c r="N279" s="25" t="str">
        <f t="shared" ca="1" si="68"/>
        <v/>
      </c>
      <c r="O279" s="25" t="str">
        <f t="shared" ca="1" si="69"/>
        <v/>
      </c>
      <c r="P279" s="6">
        <f t="shared" ca="1" si="70"/>
        <v>0</v>
      </c>
      <c r="Q279" s="8" t="str">
        <f t="shared" ca="1" si="71"/>
        <v/>
      </c>
      <c r="R279" s="173" t="str">
        <f t="shared" ca="1" si="73"/>
        <v/>
      </c>
      <c r="S279" s="173"/>
      <c r="T279" s="173"/>
    </row>
    <row r="280" spans="1:22" s="8" customFormat="1" ht="15" customHeight="1" x14ac:dyDescent="0.2">
      <c r="A280" s="10">
        <v>22</v>
      </c>
      <c r="B280" s="86" t="str">
        <f t="shared" ca="1" si="65"/>
        <v/>
      </c>
      <c r="C280" s="2"/>
      <c r="L280" s="25" t="str">
        <f t="shared" ca="1" si="66"/>
        <v/>
      </c>
      <c r="M280" s="25" t="str">
        <f t="shared" ca="1" si="67"/>
        <v/>
      </c>
      <c r="N280" s="25" t="str">
        <f t="shared" ca="1" si="68"/>
        <v/>
      </c>
      <c r="O280" s="25" t="str">
        <f t="shared" ca="1" si="69"/>
        <v/>
      </c>
      <c r="P280" s="6">
        <f t="shared" ca="1" si="70"/>
        <v>0</v>
      </c>
      <c r="Q280" s="8" t="str">
        <f t="shared" ca="1" si="71"/>
        <v/>
      </c>
      <c r="R280" s="173" t="str">
        <f t="shared" ca="1" si="73"/>
        <v/>
      </c>
      <c r="S280" s="173"/>
      <c r="T280" s="173"/>
    </row>
    <row r="281" spans="1:22" s="8" customFormat="1" ht="15" customHeight="1" x14ac:dyDescent="0.2">
      <c r="A281" s="10">
        <v>23</v>
      </c>
      <c r="B281" s="86" t="str">
        <f t="shared" ca="1" si="65"/>
        <v/>
      </c>
      <c r="C281" s="2"/>
      <c r="L281" s="25" t="str">
        <f t="shared" ca="1" si="66"/>
        <v/>
      </c>
      <c r="M281" s="25" t="str">
        <f t="shared" ca="1" si="67"/>
        <v/>
      </c>
      <c r="N281" s="25" t="str">
        <f t="shared" ca="1" si="68"/>
        <v/>
      </c>
      <c r="O281" s="25" t="str">
        <f t="shared" ca="1" si="69"/>
        <v/>
      </c>
      <c r="P281" s="6">
        <f t="shared" ca="1" si="70"/>
        <v>0</v>
      </c>
      <c r="Q281" s="8" t="str">
        <f t="shared" ca="1" si="71"/>
        <v/>
      </c>
      <c r="R281" s="173" t="str">
        <f t="shared" ca="1" si="73"/>
        <v/>
      </c>
      <c r="S281" s="173"/>
      <c r="T281" s="173"/>
    </row>
    <row r="282" spans="1:22" s="8" customFormat="1" ht="15" customHeight="1" x14ac:dyDescent="0.2">
      <c r="A282" s="10">
        <v>24</v>
      </c>
      <c r="B282" s="86" t="str">
        <f t="shared" ca="1" si="65"/>
        <v/>
      </c>
      <c r="C282" s="2"/>
      <c r="L282" s="25" t="str">
        <f t="shared" ca="1" si="66"/>
        <v/>
      </c>
      <c r="M282" s="25" t="str">
        <f t="shared" ca="1" si="67"/>
        <v/>
      </c>
      <c r="N282" s="25" t="str">
        <f t="shared" ca="1" si="68"/>
        <v/>
      </c>
      <c r="O282" s="25" t="str">
        <f t="shared" ca="1" si="69"/>
        <v/>
      </c>
      <c r="P282" s="6">
        <f t="shared" ca="1" si="70"/>
        <v>0</v>
      </c>
      <c r="Q282" s="8" t="str">
        <f t="shared" ca="1" si="71"/>
        <v/>
      </c>
      <c r="R282" s="173" t="str">
        <f t="shared" ca="1" si="73"/>
        <v/>
      </c>
      <c r="S282" s="173"/>
      <c r="T282" s="173"/>
    </row>
    <row r="283" spans="1:22" s="8" customFormat="1" ht="15" customHeight="1" x14ac:dyDescent="0.2">
      <c r="A283" s="10">
        <v>25</v>
      </c>
      <c r="B283" s="86" t="str">
        <f t="shared" ca="1" si="65"/>
        <v/>
      </c>
      <c r="C283" s="2"/>
      <c r="L283" s="25" t="str">
        <f t="shared" ca="1" si="66"/>
        <v/>
      </c>
      <c r="M283" s="25" t="str">
        <f t="shared" ca="1" si="67"/>
        <v/>
      </c>
      <c r="N283" s="25" t="str">
        <f t="shared" ca="1" si="68"/>
        <v/>
      </c>
      <c r="O283" s="25" t="str">
        <f t="shared" ca="1" si="69"/>
        <v/>
      </c>
      <c r="P283" s="6">
        <f t="shared" ca="1" si="70"/>
        <v>0</v>
      </c>
      <c r="Q283" s="8" t="str">
        <f t="shared" ca="1" si="71"/>
        <v/>
      </c>
      <c r="R283" s="173" t="str">
        <f t="shared" ca="1" si="73"/>
        <v/>
      </c>
      <c r="S283" s="173"/>
      <c r="T283" s="173"/>
    </row>
    <row r="284" spans="1:22" s="8" customFormat="1" ht="15" customHeight="1" x14ac:dyDescent="0.2">
      <c r="A284" s="10">
        <v>26</v>
      </c>
      <c r="B284" s="86" t="str">
        <f t="shared" ca="1" si="65"/>
        <v/>
      </c>
      <c r="C284" s="2"/>
      <c r="L284" s="25" t="str">
        <f t="shared" ca="1" si="66"/>
        <v/>
      </c>
      <c r="M284" s="25" t="str">
        <f t="shared" ca="1" si="67"/>
        <v/>
      </c>
      <c r="N284" s="25" t="str">
        <f t="shared" ca="1" si="68"/>
        <v/>
      </c>
      <c r="O284" s="25" t="str">
        <f t="shared" ca="1" si="69"/>
        <v/>
      </c>
      <c r="P284" s="6">
        <f t="shared" ca="1" si="70"/>
        <v>0</v>
      </c>
      <c r="Q284" s="8" t="str">
        <f t="shared" ca="1" si="71"/>
        <v/>
      </c>
      <c r="R284" s="173" t="str">
        <f t="shared" ca="1" si="73"/>
        <v/>
      </c>
      <c r="S284" s="173"/>
      <c r="T284" s="173"/>
    </row>
    <row r="285" spans="1:22" s="8" customFormat="1" ht="15" customHeight="1" x14ac:dyDescent="0.2">
      <c r="A285" s="10">
        <v>27</v>
      </c>
      <c r="B285" s="86" t="str">
        <f t="shared" ca="1" si="65"/>
        <v/>
      </c>
      <c r="C285" s="2"/>
      <c r="L285" s="25" t="str">
        <f t="shared" ca="1" si="66"/>
        <v/>
      </c>
      <c r="M285" s="25" t="str">
        <f t="shared" ca="1" si="67"/>
        <v/>
      </c>
      <c r="N285" s="25" t="str">
        <f t="shared" ca="1" si="68"/>
        <v/>
      </c>
      <c r="O285" s="25" t="str">
        <f t="shared" ca="1" si="69"/>
        <v/>
      </c>
      <c r="P285" s="6">
        <f t="shared" ca="1" si="70"/>
        <v>0</v>
      </c>
      <c r="Q285" s="8" t="str">
        <f t="shared" ca="1" si="71"/>
        <v/>
      </c>
      <c r="R285" s="173" t="str">
        <f t="shared" ca="1" si="73"/>
        <v/>
      </c>
      <c r="S285" s="173"/>
      <c r="T285" s="173"/>
    </row>
    <row r="286" spans="1:22" s="8" customFormat="1" ht="15" customHeight="1" x14ac:dyDescent="0.2">
      <c r="A286" s="10">
        <v>28</v>
      </c>
      <c r="B286" s="86" t="str">
        <f t="shared" ca="1" si="65"/>
        <v/>
      </c>
      <c r="C286" s="2"/>
      <c r="L286" s="25" t="str">
        <f t="shared" ca="1" si="66"/>
        <v/>
      </c>
      <c r="M286" s="25" t="str">
        <f t="shared" ca="1" si="67"/>
        <v/>
      </c>
      <c r="N286" s="25" t="str">
        <f t="shared" ca="1" si="68"/>
        <v/>
      </c>
      <c r="O286" s="25" t="str">
        <f t="shared" ca="1" si="69"/>
        <v/>
      </c>
      <c r="P286" s="6">
        <f t="shared" ca="1" si="70"/>
        <v>0</v>
      </c>
      <c r="Q286" s="8" t="str">
        <f t="shared" ca="1" si="71"/>
        <v/>
      </c>
      <c r="R286" s="173" t="str">
        <f t="shared" ca="1" si="73"/>
        <v/>
      </c>
      <c r="S286" s="173"/>
      <c r="T286" s="173"/>
    </row>
    <row r="287" spans="1:22" s="8" customFormat="1" ht="15" customHeight="1" x14ac:dyDescent="0.2">
      <c r="A287" s="10">
        <v>29</v>
      </c>
      <c r="B287" s="86" t="str">
        <f t="shared" ca="1" si="65"/>
        <v/>
      </c>
      <c r="C287" s="2"/>
      <c r="L287" s="25" t="str">
        <f t="shared" ca="1" si="66"/>
        <v/>
      </c>
      <c r="M287" s="25" t="str">
        <f t="shared" ca="1" si="67"/>
        <v/>
      </c>
      <c r="N287" s="25" t="str">
        <f t="shared" ca="1" si="68"/>
        <v/>
      </c>
      <c r="O287" s="25" t="str">
        <f t="shared" ca="1" si="69"/>
        <v/>
      </c>
      <c r="P287" s="6">
        <f t="shared" ca="1" si="70"/>
        <v>0</v>
      </c>
      <c r="Q287" s="8" t="str">
        <f t="shared" ca="1" si="71"/>
        <v/>
      </c>
      <c r="R287" s="173" t="str">
        <f t="shared" ca="1" si="73"/>
        <v/>
      </c>
      <c r="S287" s="173"/>
      <c r="T287" s="173"/>
    </row>
    <row r="288" spans="1:22" s="8" customFormat="1" ht="15" customHeight="1" x14ac:dyDescent="0.2">
      <c r="A288" s="10">
        <v>30</v>
      </c>
      <c r="B288" s="86" t="str">
        <f t="shared" ca="1" si="65"/>
        <v/>
      </c>
      <c r="C288" s="2"/>
      <c r="L288" s="25" t="str">
        <f t="shared" ca="1" si="66"/>
        <v/>
      </c>
      <c r="M288" s="25" t="str">
        <f t="shared" ca="1" si="67"/>
        <v/>
      </c>
      <c r="N288" s="25" t="str">
        <f t="shared" ca="1" si="68"/>
        <v/>
      </c>
      <c r="O288" s="25" t="str">
        <f t="shared" ca="1" si="69"/>
        <v/>
      </c>
      <c r="P288" s="6">
        <f t="shared" ca="1" si="70"/>
        <v>0</v>
      </c>
      <c r="Q288" s="8" t="str">
        <f t="shared" ca="1" si="71"/>
        <v/>
      </c>
      <c r="R288" s="173" t="str">
        <f ca="1">IFERROR(VLOOKUP(A288,$W$6:$AC$255,2,0),"")</f>
        <v/>
      </c>
      <c r="S288" s="173"/>
      <c r="T288" s="173"/>
    </row>
    <row r="289" spans="1:34" ht="15" customHeight="1" x14ac:dyDescent="0.2">
      <c r="A289" s="8"/>
      <c r="AF289" s="8"/>
      <c r="AG289" s="8"/>
      <c r="AH289" s="8"/>
    </row>
    <row r="290" spans="1:34" ht="15" customHeight="1" x14ac:dyDescent="0.2">
      <c r="A290" s="8"/>
      <c r="AF290" s="8"/>
      <c r="AG290" s="8"/>
      <c r="AH290" s="8"/>
    </row>
    <row r="291" spans="1:34" ht="15" customHeight="1" x14ac:dyDescent="0.2">
      <c r="A291" s="8"/>
      <c r="AF291" s="8"/>
      <c r="AG291" s="8"/>
      <c r="AH291" s="8"/>
    </row>
    <row r="292" spans="1:34" ht="15" customHeight="1" x14ac:dyDescent="0.2">
      <c r="A292" s="8"/>
      <c r="AF292" s="8"/>
      <c r="AG292" s="8"/>
      <c r="AH292" s="8"/>
    </row>
    <row r="293" spans="1:34" ht="15" customHeight="1" x14ac:dyDescent="0.2">
      <c r="A293" s="8"/>
      <c r="AF293" s="8"/>
      <c r="AG293" s="8"/>
      <c r="AH293" s="8"/>
    </row>
    <row r="294" spans="1:34" ht="15" customHeight="1" x14ac:dyDescent="0.2">
      <c r="A294" s="8"/>
      <c r="AF294" s="8"/>
      <c r="AG294" s="8"/>
      <c r="AH294" s="8"/>
    </row>
    <row r="295" spans="1:34" ht="15" customHeight="1" x14ac:dyDescent="0.2">
      <c r="A295" s="8"/>
      <c r="AF295" s="8"/>
      <c r="AG295" s="8"/>
      <c r="AH295" s="8"/>
    </row>
    <row r="296" spans="1:34" ht="15" customHeight="1" x14ac:dyDescent="0.2">
      <c r="A296" s="8"/>
      <c r="AF296" s="8"/>
      <c r="AG296" s="8"/>
      <c r="AH296" s="8"/>
    </row>
    <row r="297" spans="1:34" ht="15" customHeight="1" x14ac:dyDescent="0.2">
      <c r="A297" s="8"/>
      <c r="AF297" s="8"/>
      <c r="AG297" s="8"/>
      <c r="AH297" s="8"/>
    </row>
    <row r="298" spans="1:34" ht="15" customHeight="1" x14ac:dyDescent="0.2">
      <c r="A298" s="8"/>
      <c r="AF298" s="8"/>
      <c r="AG298" s="8"/>
      <c r="AH298" s="8"/>
    </row>
    <row r="299" spans="1:34" ht="15" customHeight="1" x14ac:dyDescent="0.2">
      <c r="AF299" s="8"/>
      <c r="AG299" s="8"/>
      <c r="AH299" s="8"/>
    </row>
    <row r="300" spans="1:34" ht="15" customHeight="1" x14ac:dyDescent="0.2">
      <c r="A300" s="8"/>
    </row>
    <row r="301" spans="1:34" ht="15" customHeight="1" x14ac:dyDescent="0.2">
      <c r="A301" s="8"/>
    </row>
    <row r="302" spans="1:34" ht="15" customHeight="1" x14ac:dyDescent="0.2">
      <c r="A302" s="8"/>
    </row>
    <row r="303" spans="1:34" ht="15" customHeight="1" x14ac:dyDescent="0.2">
      <c r="A303" s="8"/>
    </row>
    <row r="304" spans="1:34" ht="15" customHeight="1" x14ac:dyDescent="0.2">
      <c r="A304" s="8"/>
    </row>
    <row r="305" s="8" customFormat="1" ht="15" customHeight="1" x14ac:dyDescent="0.2"/>
    <row r="306" s="8" customFormat="1" ht="15" customHeight="1" x14ac:dyDescent="0.2"/>
    <row r="307" s="8" customFormat="1" ht="15" customHeight="1" x14ac:dyDescent="0.2"/>
    <row r="308" s="8" customFormat="1" ht="15" customHeight="1" x14ac:dyDescent="0.2"/>
    <row r="309" s="8" customFormat="1" ht="15" customHeight="1" x14ac:dyDescent="0.2"/>
    <row r="310" s="8" customFormat="1" ht="15" customHeight="1" x14ac:dyDescent="0.2"/>
    <row r="311" s="8" customFormat="1" ht="15" customHeight="1" x14ac:dyDescent="0.2"/>
    <row r="312" s="8" customFormat="1" ht="15" customHeight="1" x14ac:dyDescent="0.2"/>
    <row r="313" s="8" customFormat="1" ht="15" customHeight="1" x14ac:dyDescent="0.2"/>
    <row r="314" s="8" customFormat="1" ht="15" customHeight="1" x14ac:dyDescent="0.2"/>
    <row r="315" s="8" customFormat="1" ht="15" customHeight="1" x14ac:dyDescent="0.2"/>
    <row r="316" s="8" customFormat="1" ht="15" customHeight="1" x14ac:dyDescent="0.2"/>
    <row r="317" s="8" customFormat="1" ht="15" customHeight="1" x14ac:dyDescent="0.2"/>
    <row r="318" s="8" customFormat="1" ht="15" customHeight="1" x14ac:dyDescent="0.2"/>
    <row r="319" s="8" customFormat="1" ht="15" customHeight="1" x14ac:dyDescent="0.2"/>
    <row r="320" s="8" customFormat="1" ht="15" customHeight="1" x14ac:dyDescent="0.2"/>
    <row r="321" s="8" customFormat="1" ht="15" customHeight="1" x14ac:dyDescent="0.2"/>
    <row r="322" s="8" customFormat="1" ht="15" customHeight="1" x14ac:dyDescent="0.2"/>
    <row r="323" s="8" customFormat="1" ht="15" customHeight="1" x14ac:dyDescent="0.2"/>
    <row r="324" s="8" customFormat="1" ht="15" customHeight="1" x14ac:dyDescent="0.2"/>
    <row r="325" s="8" customFormat="1" ht="15" customHeight="1" x14ac:dyDescent="0.2"/>
    <row r="326" s="8" customFormat="1" ht="15" customHeight="1" x14ac:dyDescent="0.2"/>
    <row r="327" s="8" customFormat="1" ht="15" customHeight="1" x14ac:dyDescent="0.2"/>
    <row r="328" s="8" customFormat="1" ht="15" customHeight="1" x14ac:dyDescent="0.2"/>
    <row r="329" s="8" customFormat="1" ht="15" customHeight="1" x14ac:dyDescent="0.2"/>
    <row r="330" s="8" customFormat="1" ht="15" customHeight="1" x14ac:dyDescent="0.2"/>
    <row r="331" s="8" customFormat="1" ht="15" customHeight="1" x14ac:dyDescent="0.2"/>
    <row r="332" s="8" customFormat="1" ht="15" customHeight="1" x14ac:dyDescent="0.2"/>
    <row r="333" s="8" customFormat="1" ht="15" customHeight="1" x14ac:dyDescent="0.2"/>
    <row r="334" s="8" customFormat="1" ht="15" customHeight="1" x14ac:dyDescent="0.2"/>
    <row r="335" s="8" customFormat="1" ht="15" customHeight="1" x14ac:dyDescent="0.2"/>
    <row r="336" s="8" customFormat="1" ht="15" customHeight="1" x14ac:dyDescent="0.2"/>
    <row r="337" s="8" customFormat="1" ht="15" customHeight="1" x14ac:dyDescent="0.2"/>
    <row r="338" s="8" customFormat="1" ht="15" customHeight="1" x14ac:dyDescent="0.2"/>
    <row r="339" s="8" customFormat="1" ht="15" customHeight="1" x14ac:dyDescent="0.2"/>
    <row r="340" s="8" customFormat="1" ht="15" customHeight="1" x14ac:dyDescent="0.2"/>
    <row r="341" s="8" customFormat="1" ht="15" customHeight="1" x14ac:dyDescent="0.2"/>
    <row r="342" s="8" customFormat="1" ht="15" customHeight="1" x14ac:dyDescent="0.2"/>
    <row r="343" s="8" customFormat="1" ht="15" customHeight="1" x14ac:dyDescent="0.2"/>
    <row r="344" s="8" customFormat="1" ht="15" customHeight="1" x14ac:dyDescent="0.2"/>
    <row r="345" s="8" customFormat="1" ht="15" customHeight="1" x14ac:dyDescent="0.2"/>
    <row r="346" s="8" customFormat="1" ht="15" customHeight="1" x14ac:dyDescent="0.2"/>
    <row r="347" s="8" customFormat="1" ht="15" customHeight="1" x14ac:dyDescent="0.2"/>
    <row r="348" s="8" customFormat="1" ht="15" customHeight="1" x14ac:dyDescent="0.2"/>
    <row r="349" s="8" customFormat="1" ht="15" customHeight="1" x14ac:dyDescent="0.2"/>
    <row r="350" s="8" customFormat="1" ht="15" customHeight="1" x14ac:dyDescent="0.2"/>
    <row r="351" s="8" customFormat="1" ht="15" customHeight="1" x14ac:dyDescent="0.2"/>
    <row r="352" s="8" customFormat="1" ht="15" customHeight="1" x14ac:dyDescent="0.2"/>
    <row r="353" spans="1:34" ht="15" customHeight="1" x14ac:dyDescent="0.2">
      <c r="A353" s="8"/>
    </row>
    <row r="354" spans="1:34" ht="15" customHeight="1" x14ac:dyDescent="0.2">
      <c r="A354" s="8"/>
    </row>
    <row r="355" spans="1:34" ht="15" customHeight="1" x14ac:dyDescent="0.2">
      <c r="A355" s="8"/>
      <c r="AH355" s="21"/>
    </row>
    <row r="356" spans="1:34" ht="15" customHeight="1" x14ac:dyDescent="0.2">
      <c r="A356" s="8"/>
    </row>
    <row r="357" spans="1:34" ht="15" customHeight="1" x14ac:dyDescent="0.2">
      <c r="A357" s="8"/>
    </row>
    <row r="358" spans="1:34" ht="15" customHeight="1" x14ac:dyDescent="0.2">
      <c r="A358" s="8"/>
    </row>
    <row r="359" spans="1:34" ht="15" customHeight="1" x14ac:dyDescent="0.2">
      <c r="A359" s="8"/>
    </row>
    <row r="360" spans="1:34" ht="15" customHeight="1" x14ac:dyDescent="0.2">
      <c r="A360" s="8"/>
    </row>
    <row r="361" spans="1:34" ht="15" customHeight="1" x14ac:dyDescent="0.2">
      <c r="A361" s="8"/>
    </row>
    <row r="362" spans="1:34" ht="15" customHeight="1" x14ac:dyDescent="0.2">
      <c r="A362" s="8"/>
    </row>
    <row r="363" spans="1:34" ht="15" customHeight="1" x14ac:dyDescent="0.2">
      <c r="A363" s="8"/>
    </row>
    <row r="364" spans="1:34" ht="15" customHeight="1" x14ac:dyDescent="0.2">
      <c r="A364" s="8"/>
    </row>
    <row r="365" spans="1:34" ht="15" customHeight="1" x14ac:dyDescent="0.2">
      <c r="A365" s="8"/>
    </row>
    <row r="366" spans="1:34" ht="15" customHeight="1" x14ac:dyDescent="0.2">
      <c r="A366" s="8"/>
    </row>
    <row r="367" spans="1:34" ht="15" customHeight="1" x14ac:dyDescent="0.2">
      <c r="A367" s="8"/>
    </row>
    <row r="368" spans="1:34" ht="15" customHeight="1" x14ac:dyDescent="0.2">
      <c r="A368" s="8"/>
    </row>
    <row r="369" s="8" customFormat="1" ht="15" customHeight="1" x14ac:dyDescent="0.2"/>
    <row r="370" s="8" customFormat="1" ht="15" customHeight="1" x14ac:dyDescent="0.2"/>
    <row r="371" s="8" customFormat="1" ht="15" customHeight="1" x14ac:dyDescent="0.2"/>
    <row r="372" s="8" customFormat="1" ht="15" customHeight="1" x14ac:dyDescent="0.2"/>
    <row r="373" s="8" customFormat="1" ht="15" customHeight="1" x14ac:dyDescent="0.2"/>
    <row r="374" s="8" customFormat="1" ht="15" customHeight="1" x14ac:dyDescent="0.2"/>
    <row r="375" s="8" customFormat="1" ht="15" customHeight="1" x14ac:dyDescent="0.2"/>
    <row r="376" s="8" customFormat="1" ht="15" customHeight="1" x14ac:dyDescent="0.2"/>
    <row r="377" s="8" customFormat="1" ht="15" customHeight="1" x14ac:dyDescent="0.2"/>
    <row r="378" s="8" customFormat="1" ht="15" customHeight="1" x14ac:dyDescent="0.2"/>
    <row r="379" s="8" customFormat="1" ht="15" customHeight="1" x14ac:dyDescent="0.2"/>
    <row r="380" s="8" customFormat="1" ht="15" customHeight="1" x14ac:dyDescent="0.2"/>
    <row r="381" s="8" customFormat="1" ht="15" customHeight="1" x14ac:dyDescent="0.2"/>
    <row r="382" s="8" customFormat="1" ht="15" customHeight="1" x14ac:dyDescent="0.2"/>
    <row r="383" s="8" customFormat="1" ht="15" customHeight="1" x14ac:dyDescent="0.2"/>
    <row r="384" s="8" customFormat="1" ht="15" customHeight="1" x14ac:dyDescent="0.2"/>
    <row r="385" s="8" customFormat="1" ht="15" customHeight="1" x14ac:dyDescent="0.2"/>
    <row r="386" s="8" customFormat="1" ht="15" customHeight="1" x14ac:dyDescent="0.2"/>
    <row r="387" s="8" customFormat="1" ht="15" customHeight="1" x14ac:dyDescent="0.2"/>
    <row r="388" s="8" customFormat="1" ht="15" customHeight="1" x14ac:dyDescent="0.2"/>
    <row r="389" s="8" customFormat="1" ht="15" customHeight="1" x14ac:dyDescent="0.2"/>
    <row r="390" s="8" customFormat="1" ht="15" customHeight="1" x14ac:dyDescent="0.2"/>
    <row r="391" s="8" customFormat="1" ht="15" customHeight="1" x14ac:dyDescent="0.2"/>
    <row r="392" s="8" customFormat="1" ht="15" customHeight="1" x14ac:dyDescent="0.2"/>
    <row r="393" s="8" customFormat="1" ht="15" customHeight="1" x14ac:dyDescent="0.2"/>
    <row r="394" s="8" customFormat="1" ht="15" customHeight="1" x14ac:dyDescent="0.2"/>
    <row r="395" s="8" customFormat="1" ht="15" customHeight="1" x14ac:dyDescent="0.2"/>
    <row r="396" s="8" customFormat="1" ht="15" customHeight="1" x14ac:dyDescent="0.2"/>
    <row r="397" s="8" customFormat="1" ht="15" customHeight="1" x14ac:dyDescent="0.2"/>
    <row r="398" s="8" customFormat="1" ht="15" customHeight="1" x14ac:dyDescent="0.2"/>
    <row r="399" s="8" customFormat="1" ht="15" customHeight="1" x14ac:dyDescent="0.2"/>
    <row r="400" s="8" customFormat="1" ht="15" customHeight="1" x14ac:dyDescent="0.2"/>
    <row r="401" s="8" customFormat="1" ht="15" customHeight="1" x14ac:dyDescent="0.2"/>
    <row r="402" s="8" customFormat="1" ht="15" customHeight="1" x14ac:dyDescent="0.2"/>
    <row r="403" s="8" customFormat="1" ht="15" customHeight="1" x14ac:dyDescent="0.2"/>
    <row r="404" s="8" customFormat="1" ht="15" customHeight="1" x14ac:dyDescent="0.2"/>
    <row r="405" s="8" customFormat="1" ht="15" customHeight="1" x14ac:dyDescent="0.2"/>
    <row r="406" s="8" customFormat="1" ht="15" customHeight="1" x14ac:dyDescent="0.2"/>
    <row r="407" s="8" customFormat="1" ht="15" customHeight="1" x14ac:dyDescent="0.2"/>
    <row r="408" s="8" customFormat="1" ht="15" customHeight="1" x14ac:dyDescent="0.2"/>
    <row r="409" s="8" customFormat="1" ht="15" customHeight="1" x14ac:dyDescent="0.2"/>
    <row r="410" s="8" customFormat="1" ht="15" customHeight="1" x14ac:dyDescent="0.2"/>
    <row r="411" s="8" customFormat="1" ht="15" customHeight="1" x14ac:dyDescent="0.2"/>
    <row r="412" s="8" customFormat="1" ht="15" customHeight="1" x14ac:dyDescent="0.2"/>
    <row r="413" s="8" customFormat="1" ht="15" customHeight="1" x14ac:dyDescent="0.2"/>
    <row r="414" s="8" customFormat="1" ht="15" customHeight="1" x14ac:dyDescent="0.2"/>
    <row r="415" s="8" customFormat="1" ht="15" customHeight="1" x14ac:dyDescent="0.2"/>
    <row r="416" s="8" customFormat="1" ht="15" customHeight="1" x14ac:dyDescent="0.2"/>
    <row r="417" s="8" customFormat="1" ht="15" customHeight="1" x14ac:dyDescent="0.2"/>
    <row r="418" s="8" customFormat="1" ht="15" customHeight="1" x14ac:dyDescent="0.2"/>
    <row r="419" s="8" customFormat="1" ht="15" customHeight="1" x14ac:dyDescent="0.2"/>
    <row r="420" s="8" customFormat="1" ht="15" customHeight="1" x14ac:dyDescent="0.2"/>
    <row r="421" s="8" customFormat="1" ht="15" customHeight="1" x14ac:dyDescent="0.2"/>
    <row r="422" s="8" customFormat="1" ht="15" customHeight="1" x14ac:dyDescent="0.2"/>
    <row r="423" s="8" customFormat="1" ht="15" customHeight="1" x14ac:dyDescent="0.2"/>
    <row r="424" s="8" customFormat="1" ht="15" customHeight="1" x14ac:dyDescent="0.2"/>
    <row r="425" s="8" customFormat="1" ht="15" customHeight="1" x14ac:dyDescent="0.2"/>
    <row r="426" s="8" customFormat="1" ht="15" customHeight="1" x14ac:dyDescent="0.2"/>
    <row r="427" s="8" customFormat="1" ht="15" customHeight="1" x14ac:dyDescent="0.2"/>
    <row r="428" s="8" customFormat="1" ht="15" customHeight="1" x14ac:dyDescent="0.2"/>
    <row r="429" s="8" customFormat="1" ht="15" customHeight="1" x14ac:dyDescent="0.2"/>
    <row r="430" s="8" customFormat="1" ht="15" customHeight="1" x14ac:dyDescent="0.2"/>
    <row r="431" s="8" customFormat="1" ht="15" customHeight="1" x14ac:dyDescent="0.2"/>
    <row r="432" s="8" customFormat="1" ht="15" customHeight="1" x14ac:dyDescent="0.2"/>
    <row r="433" s="8" customFormat="1" ht="15" customHeight="1" x14ac:dyDescent="0.2"/>
    <row r="434" s="8" customFormat="1" ht="15" customHeight="1" x14ac:dyDescent="0.2"/>
    <row r="435" s="8" customFormat="1" ht="15" customHeight="1" x14ac:dyDescent="0.2"/>
    <row r="436" s="8" customFormat="1" ht="15" customHeight="1" x14ac:dyDescent="0.2"/>
    <row r="437" s="8" customFormat="1" ht="15" customHeight="1" x14ac:dyDescent="0.2"/>
    <row r="438" s="8" customFormat="1" ht="15" customHeight="1" x14ac:dyDescent="0.2"/>
    <row r="439" s="8" customFormat="1" ht="15" customHeight="1" x14ac:dyDescent="0.2"/>
    <row r="440" s="8" customFormat="1" ht="15" customHeight="1" x14ac:dyDescent="0.2"/>
    <row r="441" s="8" customFormat="1" ht="15" customHeight="1" x14ac:dyDescent="0.2"/>
    <row r="442" s="8" customFormat="1" ht="15" customHeight="1" x14ac:dyDescent="0.2"/>
    <row r="443" s="8" customFormat="1" ht="15" customHeight="1" x14ac:dyDescent="0.2"/>
    <row r="444" s="8" customFormat="1" ht="15" customHeight="1" x14ac:dyDescent="0.2"/>
    <row r="445" s="8" customFormat="1" ht="15" customHeight="1" x14ac:dyDescent="0.2"/>
    <row r="446" s="8" customFormat="1" ht="15" customHeight="1" x14ac:dyDescent="0.2"/>
    <row r="447" s="8" customFormat="1" ht="15" customHeight="1" x14ac:dyDescent="0.2"/>
    <row r="448" s="8" customFormat="1" ht="15" customHeight="1" x14ac:dyDescent="0.2"/>
    <row r="449" s="8" customFormat="1" ht="15" customHeight="1" x14ac:dyDescent="0.2"/>
    <row r="450" s="8" customFormat="1" ht="15" customHeight="1" x14ac:dyDescent="0.2"/>
    <row r="451" s="8" customFormat="1" ht="15" customHeight="1" x14ac:dyDescent="0.2"/>
    <row r="452" s="8" customFormat="1" ht="15" customHeight="1" x14ac:dyDescent="0.2"/>
    <row r="453" s="8" customFormat="1" ht="15" customHeight="1" x14ac:dyDescent="0.2"/>
    <row r="454" s="8" customFormat="1" ht="15" customHeight="1" x14ac:dyDescent="0.2"/>
  </sheetData>
  <sheetProtection password="CC45" sheet="1" objects="1" scenarios="1" selectLockedCells="1" autoFilter="0"/>
  <autoFilter ref="Q1:Q273" xr:uid="{00000000-0009-0000-0000-000006000000}"/>
  <mergeCells count="540">
    <mergeCell ref="R284:T284"/>
    <mergeCell ref="R285:T285"/>
    <mergeCell ref="R286:T286"/>
    <mergeCell ref="R287:T287"/>
    <mergeCell ref="R288:T288"/>
    <mergeCell ref="R275:T275"/>
    <mergeCell ref="R276:T276"/>
    <mergeCell ref="R277:T277"/>
    <mergeCell ref="R278:T278"/>
    <mergeCell ref="R279:T279"/>
    <mergeCell ref="R280:T280"/>
    <mergeCell ref="R281:T281"/>
    <mergeCell ref="R282:T282"/>
    <mergeCell ref="R283:T283"/>
    <mergeCell ref="R269:T269"/>
    <mergeCell ref="R270:T270"/>
    <mergeCell ref="R271:T271"/>
    <mergeCell ref="R272:T272"/>
    <mergeCell ref="R273:T273"/>
    <mergeCell ref="R274:T274"/>
    <mergeCell ref="R263:T263"/>
    <mergeCell ref="R264:T264"/>
    <mergeCell ref="R265:T265"/>
    <mergeCell ref="R266:T266"/>
    <mergeCell ref="R267:T267"/>
    <mergeCell ref="R268:T268"/>
    <mergeCell ref="B255:G255"/>
    <mergeCell ref="H255:O255"/>
    <mergeCell ref="R259:T259"/>
    <mergeCell ref="R260:T260"/>
    <mergeCell ref="R261:T261"/>
    <mergeCell ref="R262:T262"/>
    <mergeCell ref="B252:G252"/>
    <mergeCell ref="H252:O252"/>
    <mergeCell ref="B253:G253"/>
    <mergeCell ref="H253:O253"/>
    <mergeCell ref="B254:G254"/>
    <mergeCell ref="H254:O254"/>
    <mergeCell ref="B249:G249"/>
    <mergeCell ref="H249:O249"/>
    <mergeCell ref="B250:G250"/>
    <mergeCell ref="H250:O250"/>
    <mergeCell ref="B251:G251"/>
    <mergeCell ref="H251:O251"/>
    <mergeCell ref="B246:G246"/>
    <mergeCell ref="H246:O246"/>
    <mergeCell ref="B247:G247"/>
    <mergeCell ref="H247:O247"/>
    <mergeCell ref="B248:G248"/>
    <mergeCell ref="H248:O248"/>
    <mergeCell ref="B243:G243"/>
    <mergeCell ref="H243:O243"/>
    <mergeCell ref="B244:G244"/>
    <mergeCell ref="H244:O244"/>
    <mergeCell ref="B245:G245"/>
    <mergeCell ref="H245:O245"/>
    <mergeCell ref="B240:G240"/>
    <mergeCell ref="H240:O240"/>
    <mergeCell ref="B241:G241"/>
    <mergeCell ref="H241:O241"/>
    <mergeCell ref="B242:G242"/>
    <mergeCell ref="H242:O242"/>
    <mergeCell ref="B237:G237"/>
    <mergeCell ref="H237:O237"/>
    <mergeCell ref="B238:G238"/>
    <mergeCell ref="H238:O238"/>
    <mergeCell ref="B239:G239"/>
    <mergeCell ref="H239:O239"/>
    <mergeCell ref="B234:G234"/>
    <mergeCell ref="H234:O234"/>
    <mergeCell ref="B235:G235"/>
    <mergeCell ref="H235:O235"/>
    <mergeCell ref="B236:G236"/>
    <mergeCell ref="H236:O236"/>
    <mergeCell ref="B231:G231"/>
    <mergeCell ref="H231:O231"/>
    <mergeCell ref="B232:G232"/>
    <mergeCell ref="H232:O232"/>
    <mergeCell ref="B233:G233"/>
    <mergeCell ref="H233:O233"/>
    <mergeCell ref="B228:G228"/>
    <mergeCell ref="H228:O228"/>
    <mergeCell ref="B229:G229"/>
    <mergeCell ref="H229:O229"/>
    <mergeCell ref="B230:G230"/>
    <mergeCell ref="H230:O230"/>
    <mergeCell ref="B225:G225"/>
    <mergeCell ref="H225:O225"/>
    <mergeCell ref="B226:G226"/>
    <mergeCell ref="H226:O226"/>
    <mergeCell ref="B227:G227"/>
    <mergeCell ref="H227:O227"/>
    <mergeCell ref="B222:G222"/>
    <mergeCell ref="H222:O222"/>
    <mergeCell ref="B223:G223"/>
    <mergeCell ref="H223:O223"/>
    <mergeCell ref="B224:G224"/>
    <mergeCell ref="H224:O224"/>
    <mergeCell ref="B219:G219"/>
    <mergeCell ref="H219:O219"/>
    <mergeCell ref="B220:G220"/>
    <mergeCell ref="H220:O220"/>
    <mergeCell ref="B221:G221"/>
    <mergeCell ref="H221:O221"/>
    <mergeCell ref="B216:G216"/>
    <mergeCell ref="H216:O216"/>
    <mergeCell ref="B217:G217"/>
    <mergeCell ref="H217:O217"/>
    <mergeCell ref="B218:G218"/>
    <mergeCell ref="H218:O218"/>
    <mergeCell ref="B213:G213"/>
    <mergeCell ref="H213:O213"/>
    <mergeCell ref="B214:G214"/>
    <mergeCell ref="H214:O214"/>
    <mergeCell ref="B215:G215"/>
    <mergeCell ref="H215:O215"/>
    <mergeCell ref="B210:G210"/>
    <mergeCell ref="H210:O210"/>
    <mergeCell ref="B211:G211"/>
    <mergeCell ref="H211:O211"/>
    <mergeCell ref="B212:G212"/>
    <mergeCell ref="H212:O212"/>
    <mergeCell ref="B207:G207"/>
    <mergeCell ref="H207:O207"/>
    <mergeCell ref="B208:G208"/>
    <mergeCell ref="H208:O208"/>
    <mergeCell ref="B209:G209"/>
    <mergeCell ref="H209:O209"/>
    <mergeCell ref="B204:G204"/>
    <mergeCell ref="H204:O204"/>
    <mergeCell ref="B205:G205"/>
    <mergeCell ref="H205:O205"/>
    <mergeCell ref="B206:G206"/>
    <mergeCell ref="H206:O206"/>
    <mergeCell ref="B201:G201"/>
    <mergeCell ref="H201:O201"/>
    <mergeCell ref="B202:G202"/>
    <mergeCell ref="H202:O202"/>
    <mergeCell ref="B203:G203"/>
    <mergeCell ref="H203:O203"/>
    <mergeCell ref="B198:G198"/>
    <mergeCell ref="H198:O198"/>
    <mergeCell ref="B199:G199"/>
    <mergeCell ref="H199:O199"/>
    <mergeCell ref="B200:G200"/>
    <mergeCell ref="H200:O200"/>
    <mergeCell ref="B195:G195"/>
    <mergeCell ref="H195:O195"/>
    <mergeCell ref="B196:G196"/>
    <mergeCell ref="H196:O196"/>
    <mergeCell ref="B197:G197"/>
    <mergeCell ref="H197:O197"/>
    <mergeCell ref="B192:G192"/>
    <mergeCell ref="H192:O192"/>
    <mergeCell ref="B193:G193"/>
    <mergeCell ref="H193:O193"/>
    <mergeCell ref="B194:G194"/>
    <mergeCell ref="H194:O194"/>
    <mergeCell ref="B189:G189"/>
    <mergeCell ref="H189:O189"/>
    <mergeCell ref="B190:G190"/>
    <mergeCell ref="H190:O190"/>
    <mergeCell ref="B191:G191"/>
    <mergeCell ref="H191:O191"/>
    <mergeCell ref="B186:G186"/>
    <mergeCell ref="H186:O186"/>
    <mergeCell ref="B187:G187"/>
    <mergeCell ref="H187:O187"/>
    <mergeCell ref="B188:G188"/>
    <mergeCell ref="H188:O188"/>
    <mergeCell ref="B183:G183"/>
    <mergeCell ref="H183:O183"/>
    <mergeCell ref="B184:G184"/>
    <mergeCell ref="H184:O184"/>
    <mergeCell ref="B185:G185"/>
    <mergeCell ref="H185:O185"/>
    <mergeCell ref="B180:G180"/>
    <mergeCell ref="H180:O180"/>
    <mergeCell ref="B181:G181"/>
    <mergeCell ref="H181:O181"/>
    <mergeCell ref="B182:G182"/>
    <mergeCell ref="H182:O182"/>
    <mergeCell ref="B177:G177"/>
    <mergeCell ref="H177:O177"/>
    <mergeCell ref="B178:G178"/>
    <mergeCell ref="H178:O178"/>
    <mergeCell ref="B179:G179"/>
    <mergeCell ref="H179:O179"/>
    <mergeCell ref="B174:G174"/>
    <mergeCell ref="H174:O174"/>
    <mergeCell ref="B175:G175"/>
    <mergeCell ref="H175:O175"/>
    <mergeCell ref="B176:G176"/>
    <mergeCell ref="H176:O176"/>
    <mergeCell ref="B171:G171"/>
    <mergeCell ref="H171:O171"/>
    <mergeCell ref="B172:G172"/>
    <mergeCell ref="H172:O172"/>
    <mergeCell ref="B173:G173"/>
    <mergeCell ref="H173:O173"/>
    <mergeCell ref="B168:G168"/>
    <mergeCell ref="H168:O168"/>
    <mergeCell ref="B169:G169"/>
    <mergeCell ref="H169:O169"/>
    <mergeCell ref="B170:G170"/>
    <mergeCell ref="H170:O170"/>
    <mergeCell ref="B165:G165"/>
    <mergeCell ref="H165:O165"/>
    <mergeCell ref="B166:G166"/>
    <mergeCell ref="H166:O166"/>
    <mergeCell ref="B167:G167"/>
    <mergeCell ref="H167:O167"/>
    <mergeCell ref="B162:G162"/>
    <mergeCell ref="H162:O162"/>
    <mergeCell ref="B163:G163"/>
    <mergeCell ref="H163:O163"/>
    <mergeCell ref="B164:G164"/>
    <mergeCell ref="H164:O164"/>
    <mergeCell ref="B159:G159"/>
    <mergeCell ref="H159:O159"/>
    <mergeCell ref="B160:G160"/>
    <mergeCell ref="H160:O160"/>
    <mergeCell ref="B161:G161"/>
    <mergeCell ref="H161:O161"/>
    <mergeCell ref="B156:G156"/>
    <mergeCell ref="H156:O156"/>
    <mergeCell ref="B157:G157"/>
    <mergeCell ref="H157:O157"/>
    <mergeCell ref="B158:G158"/>
    <mergeCell ref="H158:O158"/>
    <mergeCell ref="B153:G153"/>
    <mergeCell ref="H153:O153"/>
    <mergeCell ref="B154:G154"/>
    <mergeCell ref="H154:O154"/>
    <mergeCell ref="B155:G155"/>
    <mergeCell ref="H155:O155"/>
    <mergeCell ref="B150:G150"/>
    <mergeCell ref="H150:O150"/>
    <mergeCell ref="B151:G151"/>
    <mergeCell ref="H151:O151"/>
    <mergeCell ref="B152:G152"/>
    <mergeCell ref="H152:O152"/>
    <mergeCell ref="B147:G147"/>
    <mergeCell ref="H147:O147"/>
    <mergeCell ref="B148:G148"/>
    <mergeCell ref="H148:O148"/>
    <mergeCell ref="B149:G149"/>
    <mergeCell ref="H149:O149"/>
    <mergeCell ref="B144:G144"/>
    <mergeCell ref="H144:O144"/>
    <mergeCell ref="B145:G145"/>
    <mergeCell ref="H145:O145"/>
    <mergeCell ref="B146:G146"/>
    <mergeCell ref="H146:O146"/>
    <mergeCell ref="B141:G141"/>
    <mergeCell ref="H141:O141"/>
    <mergeCell ref="B142:G142"/>
    <mergeCell ref="H142:O142"/>
    <mergeCell ref="B143:G143"/>
    <mergeCell ref="H143:O143"/>
    <mergeCell ref="B138:G138"/>
    <mergeCell ref="H138:O138"/>
    <mergeCell ref="B139:G139"/>
    <mergeCell ref="H139:O139"/>
    <mergeCell ref="B140:G140"/>
    <mergeCell ref="H140:O140"/>
    <mergeCell ref="B135:G135"/>
    <mergeCell ref="H135:O135"/>
    <mergeCell ref="B136:G136"/>
    <mergeCell ref="H136:O136"/>
    <mergeCell ref="B137:G137"/>
    <mergeCell ref="H137:O137"/>
    <mergeCell ref="B132:G132"/>
    <mergeCell ref="H132:O132"/>
    <mergeCell ref="B133:G133"/>
    <mergeCell ref="H133:O133"/>
    <mergeCell ref="B134:G134"/>
    <mergeCell ref="H134:O134"/>
    <mergeCell ref="B129:G129"/>
    <mergeCell ref="H129:O129"/>
    <mergeCell ref="B130:G130"/>
    <mergeCell ref="H130:O130"/>
    <mergeCell ref="B131:G131"/>
    <mergeCell ref="H131:O131"/>
    <mergeCell ref="B126:G126"/>
    <mergeCell ref="H126:O126"/>
    <mergeCell ref="B127:G127"/>
    <mergeCell ref="H127:O127"/>
    <mergeCell ref="B128:G128"/>
    <mergeCell ref="H128:O128"/>
    <mergeCell ref="B123:G123"/>
    <mergeCell ref="H123:O123"/>
    <mergeCell ref="B124:G124"/>
    <mergeCell ref="H124:O124"/>
    <mergeCell ref="B125:G125"/>
    <mergeCell ref="H125:O125"/>
    <mergeCell ref="B120:G120"/>
    <mergeCell ref="H120:O120"/>
    <mergeCell ref="B121:G121"/>
    <mergeCell ref="H121:O121"/>
    <mergeCell ref="B122:G122"/>
    <mergeCell ref="H122:O122"/>
    <mergeCell ref="B117:G117"/>
    <mergeCell ref="H117:O117"/>
    <mergeCell ref="B118:G118"/>
    <mergeCell ref="H118:O118"/>
    <mergeCell ref="B119:G119"/>
    <mergeCell ref="H119:O119"/>
    <mergeCell ref="B114:G114"/>
    <mergeCell ref="H114:O114"/>
    <mergeCell ref="B115:G115"/>
    <mergeCell ref="H115:O115"/>
    <mergeCell ref="B116:G116"/>
    <mergeCell ref="H116:O116"/>
    <mergeCell ref="B111:G111"/>
    <mergeCell ref="H111:O111"/>
    <mergeCell ref="B112:G112"/>
    <mergeCell ref="H112:O112"/>
    <mergeCell ref="B113:G113"/>
    <mergeCell ref="H113:O113"/>
    <mergeCell ref="B108:G108"/>
    <mergeCell ref="H108:O108"/>
    <mergeCell ref="B109:G109"/>
    <mergeCell ref="H109:O109"/>
    <mergeCell ref="B110:G110"/>
    <mergeCell ref="H110:O110"/>
    <mergeCell ref="B105:G105"/>
    <mergeCell ref="H105:O105"/>
    <mergeCell ref="B106:G106"/>
    <mergeCell ref="H106:O106"/>
    <mergeCell ref="B107:G107"/>
    <mergeCell ref="H107:O107"/>
    <mergeCell ref="B102:G102"/>
    <mergeCell ref="H102:O102"/>
    <mergeCell ref="B103:G103"/>
    <mergeCell ref="H103:O103"/>
    <mergeCell ref="B104:G104"/>
    <mergeCell ref="H104:O104"/>
    <mergeCell ref="B99:G99"/>
    <mergeCell ref="H99:O99"/>
    <mergeCell ref="B100:G100"/>
    <mergeCell ref="H100:O100"/>
    <mergeCell ref="B101:G101"/>
    <mergeCell ref="H101:O101"/>
    <mergeCell ref="B96:G96"/>
    <mergeCell ref="H96:O96"/>
    <mergeCell ref="B97:G97"/>
    <mergeCell ref="H97:O97"/>
    <mergeCell ref="B98:G98"/>
    <mergeCell ref="H98:O98"/>
    <mergeCell ref="B93:G93"/>
    <mergeCell ref="H93:O93"/>
    <mergeCell ref="B94:G94"/>
    <mergeCell ref="H94:O94"/>
    <mergeCell ref="B95:G95"/>
    <mergeCell ref="H95:O95"/>
    <mergeCell ref="B90:G90"/>
    <mergeCell ref="H90:O90"/>
    <mergeCell ref="B91:G91"/>
    <mergeCell ref="H91:O91"/>
    <mergeCell ref="B92:G92"/>
    <mergeCell ref="H92:O92"/>
    <mergeCell ref="B87:G87"/>
    <mergeCell ref="H87:O87"/>
    <mergeCell ref="B88:G88"/>
    <mergeCell ref="H88:O88"/>
    <mergeCell ref="B89:G89"/>
    <mergeCell ref="H89:O89"/>
    <mergeCell ref="B84:G84"/>
    <mergeCell ref="H84:O84"/>
    <mergeCell ref="B85:G85"/>
    <mergeCell ref="H85:O85"/>
    <mergeCell ref="B86:G86"/>
    <mergeCell ref="H86:O86"/>
    <mergeCell ref="B81:G81"/>
    <mergeCell ref="H81:O81"/>
    <mergeCell ref="B82:G82"/>
    <mergeCell ref="H82:O82"/>
    <mergeCell ref="B83:G83"/>
    <mergeCell ref="H83:O83"/>
    <mergeCell ref="B78:G78"/>
    <mergeCell ref="H78:O78"/>
    <mergeCell ref="B79:G79"/>
    <mergeCell ref="H79:O79"/>
    <mergeCell ref="B80:G80"/>
    <mergeCell ref="H80:O80"/>
    <mergeCell ref="B75:G75"/>
    <mergeCell ref="H75:O75"/>
    <mergeCell ref="B76:G76"/>
    <mergeCell ref="H76:O76"/>
    <mergeCell ref="B77:G77"/>
    <mergeCell ref="H77:O77"/>
    <mergeCell ref="B72:G72"/>
    <mergeCell ref="H72:O72"/>
    <mergeCell ref="B73:G73"/>
    <mergeCell ref="H73:O73"/>
    <mergeCell ref="B74:G74"/>
    <mergeCell ref="H74:O74"/>
    <mergeCell ref="B69:G69"/>
    <mergeCell ref="H69:O69"/>
    <mergeCell ref="B70:G70"/>
    <mergeCell ref="H70:O70"/>
    <mergeCell ref="B71:G71"/>
    <mergeCell ref="H71:O71"/>
    <mergeCell ref="B66:G66"/>
    <mergeCell ref="H66:O66"/>
    <mergeCell ref="B67:G67"/>
    <mergeCell ref="H67:O67"/>
    <mergeCell ref="B68:G68"/>
    <mergeCell ref="H68:O68"/>
    <mergeCell ref="B63:G63"/>
    <mergeCell ref="H63:O63"/>
    <mergeCell ref="B64:G64"/>
    <mergeCell ref="H64:O64"/>
    <mergeCell ref="B65:G65"/>
    <mergeCell ref="H65:O65"/>
    <mergeCell ref="B60:G60"/>
    <mergeCell ref="H60:O60"/>
    <mergeCell ref="B61:G61"/>
    <mergeCell ref="H61:O61"/>
    <mergeCell ref="B62:G62"/>
    <mergeCell ref="H62:O62"/>
    <mergeCell ref="B57:G57"/>
    <mergeCell ref="H57:O57"/>
    <mergeCell ref="B58:G58"/>
    <mergeCell ref="H58:O58"/>
    <mergeCell ref="B59:G59"/>
    <mergeCell ref="H59:O59"/>
    <mergeCell ref="B54:G54"/>
    <mergeCell ref="H54:O54"/>
    <mergeCell ref="B55:G55"/>
    <mergeCell ref="H55:O55"/>
    <mergeCell ref="B56:G56"/>
    <mergeCell ref="H56:O56"/>
    <mergeCell ref="B51:G51"/>
    <mergeCell ref="H51:O51"/>
    <mergeCell ref="B52:G52"/>
    <mergeCell ref="H52:O52"/>
    <mergeCell ref="B53:G53"/>
    <mergeCell ref="H53:O53"/>
    <mergeCell ref="B48:G48"/>
    <mergeCell ref="H48:O48"/>
    <mergeCell ref="B49:G49"/>
    <mergeCell ref="H49:O49"/>
    <mergeCell ref="B50:G50"/>
    <mergeCell ref="H50:O50"/>
    <mergeCell ref="B45:G45"/>
    <mergeCell ref="H45:O45"/>
    <mergeCell ref="B46:G46"/>
    <mergeCell ref="H46:O46"/>
    <mergeCell ref="B47:G47"/>
    <mergeCell ref="H47:O47"/>
    <mergeCell ref="B42:G42"/>
    <mergeCell ref="H42:O42"/>
    <mergeCell ref="B43:G43"/>
    <mergeCell ref="H43:O43"/>
    <mergeCell ref="B44:G44"/>
    <mergeCell ref="H44:O44"/>
    <mergeCell ref="B39:G39"/>
    <mergeCell ref="H39:O39"/>
    <mergeCell ref="B40:G40"/>
    <mergeCell ref="H40:O40"/>
    <mergeCell ref="B41:G41"/>
    <mergeCell ref="H41:O41"/>
    <mergeCell ref="B36:G36"/>
    <mergeCell ref="H36:O36"/>
    <mergeCell ref="B37:G37"/>
    <mergeCell ref="H37:O37"/>
    <mergeCell ref="B38:G38"/>
    <mergeCell ref="H38:O38"/>
    <mergeCell ref="B33:G33"/>
    <mergeCell ref="H33:O33"/>
    <mergeCell ref="B34:G34"/>
    <mergeCell ref="H34:O34"/>
    <mergeCell ref="B35:G35"/>
    <mergeCell ref="H35:O35"/>
    <mergeCell ref="B30:G30"/>
    <mergeCell ref="H30:O30"/>
    <mergeCell ref="B31:G31"/>
    <mergeCell ref="H31:O31"/>
    <mergeCell ref="B32:G32"/>
    <mergeCell ref="H32:O32"/>
    <mergeCell ref="B27:G27"/>
    <mergeCell ref="H27:O27"/>
    <mergeCell ref="B28:G28"/>
    <mergeCell ref="H28:O28"/>
    <mergeCell ref="B29:G29"/>
    <mergeCell ref="H29:O29"/>
    <mergeCell ref="B24:G24"/>
    <mergeCell ref="H24:O24"/>
    <mergeCell ref="B25:G25"/>
    <mergeCell ref="H25:O25"/>
    <mergeCell ref="B26:G26"/>
    <mergeCell ref="H26:O26"/>
    <mergeCell ref="B21:G21"/>
    <mergeCell ref="H21:O21"/>
    <mergeCell ref="B22:G22"/>
    <mergeCell ref="H22:O22"/>
    <mergeCell ref="B23:G23"/>
    <mergeCell ref="H23:O23"/>
    <mergeCell ref="B18:G18"/>
    <mergeCell ref="H18:O18"/>
    <mergeCell ref="B19:G19"/>
    <mergeCell ref="H19:O19"/>
    <mergeCell ref="B20:G20"/>
    <mergeCell ref="H20:O20"/>
    <mergeCell ref="B15:G15"/>
    <mergeCell ref="H15:O15"/>
    <mergeCell ref="B16:G16"/>
    <mergeCell ref="H16:O16"/>
    <mergeCell ref="B17:G17"/>
    <mergeCell ref="H17:O17"/>
    <mergeCell ref="B12:G12"/>
    <mergeCell ref="H12:O12"/>
    <mergeCell ref="B13:G13"/>
    <mergeCell ref="H13:O13"/>
    <mergeCell ref="B14:G14"/>
    <mergeCell ref="H14:O14"/>
    <mergeCell ref="B9:G9"/>
    <mergeCell ref="H9:O9"/>
    <mergeCell ref="B10:G10"/>
    <mergeCell ref="H10:O10"/>
    <mergeCell ref="B11:G11"/>
    <mergeCell ref="H11:O11"/>
    <mergeCell ref="B6:G6"/>
    <mergeCell ref="H6:O6"/>
    <mergeCell ref="AI6:AP7"/>
    <mergeCell ref="B7:G7"/>
    <mergeCell ref="H7:O7"/>
    <mergeCell ref="B8:G8"/>
    <mergeCell ref="H8:O8"/>
    <mergeCell ref="A1:P1"/>
    <mergeCell ref="A2:P2"/>
    <mergeCell ref="V2:Y2"/>
    <mergeCell ref="A3:P3"/>
    <mergeCell ref="AH3:AH5"/>
    <mergeCell ref="G4:I4"/>
    <mergeCell ref="B5:G5"/>
    <mergeCell ref="AG3:AG5"/>
    <mergeCell ref="H5:O5"/>
  </mergeCells>
  <conditionalFormatting sqref="AG6:AG255">
    <cfRule type="duplicateValues" dxfId="38" priority="1"/>
    <cfRule type="duplicateValues" dxfId="37" priority="4"/>
  </conditionalFormatting>
  <conditionalFormatting sqref="AH6">
    <cfRule type="expression" dxfId="36" priority="3">
      <formula>$H6="X"</formula>
    </cfRule>
  </conditionalFormatting>
  <conditionalFormatting sqref="AH7:AH255">
    <cfRule type="expression" dxfId="35" priority="2">
      <formula>$H7="X"</formula>
    </cfRule>
  </conditionalFormatting>
  <pageMargins left="0.43307086614173229" right="0.43307086614173229" top="0.51181102362204722" bottom="0.51181102362204722" header="0.31496062992125984" footer="0.31496062992125984"/>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FF"/>
    <pageSetUpPr fitToPage="1"/>
  </sheetPr>
  <dimension ref="A1:AP454"/>
  <sheetViews>
    <sheetView showZeros="0" topLeftCell="A2" workbookViewId="0">
      <selection activeCell="AH27" sqref="AH27"/>
    </sheetView>
  </sheetViews>
  <sheetFormatPr baseColWidth="10" defaultColWidth="9.1640625" defaultRowHeight="15" x14ac:dyDescent="0.2"/>
  <cols>
    <col min="1" max="1" width="4.6640625" style="10" customWidth="1"/>
    <col min="2" max="7" width="3.6640625" style="8" customWidth="1"/>
    <col min="8" max="11" width="10.6640625" style="8" customWidth="1"/>
    <col min="12" max="15" width="5.6640625" style="8" customWidth="1"/>
    <col min="16" max="16" width="9.6640625" style="8" customWidth="1"/>
    <col min="17" max="17" width="10.33203125" style="8" customWidth="1"/>
    <col min="18" max="18" width="11.1640625" style="8" hidden="1" customWidth="1"/>
    <col min="19" max="19" width="6.33203125" style="8" hidden="1" customWidth="1"/>
    <col min="20" max="20" width="31.83203125" style="8" hidden="1" customWidth="1"/>
    <col min="21" max="21" width="26.83203125" style="8" hidden="1" customWidth="1"/>
    <col min="22" max="22" width="8" style="8" hidden="1" customWidth="1"/>
    <col min="23" max="23" width="7.6640625" style="8" hidden="1" customWidth="1"/>
    <col min="24" max="24" width="30.83203125" style="8" hidden="1" customWidth="1"/>
    <col min="25" max="25" width="5.83203125" style="8" hidden="1" customWidth="1"/>
    <col min="26" max="30" width="4.6640625" style="8" hidden="1" customWidth="1"/>
    <col min="31" max="31" width="11.33203125" style="8" hidden="1" customWidth="1"/>
    <col min="32" max="32" width="7.1640625" style="7" hidden="1" customWidth="1"/>
    <col min="33" max="33" width="7.1640625" style="7" customWidth="1"/>
    <col min="34" max="34" width="11" style="7" customWidth="1"/>
    <col min="35" max="16384" width="9.1640625" style="8"/>
  </cols>
  <sheetData>
    <row r="1" spans="1:42" ht="15" customHeight="1" x14ac:dyDescent="0.2">
      <c r="A1" s="175" t="str">
        <f>Home!$U$8&amp;", "&amp;Home!$F$2&amp;" "&amp;Home!$H$2</f>
        <v>Kent, Match Number 1</v>
      </c>
      <c r="B1" s="175"/>
      <c r="C1" s="175"/>
      <c r="D1" s="175"/>
      <c r="E1" s="175"/>
      <c r="F1" s="175"/>
      <c r="G1" s="175"/>
      <c r="H1" s="175"/>
      <c r="I1" s="175"/>
      <c r="J1" s="175"/>
      <c r="K1" s="175"/>
      <c r="L1" s="175"/>
      <c r="M1" s="175"/>
      <c r="N1" s="175"/>
      <c r="O1" s="175"/>
      <c r="P1" s="175"/>
      <c r="Q1" s="8">
        <v>1</v>
      </c>
      <c r="S1" s="6"/>
      <c r="T1" s="6" t="s">
        <v>702</v>
      </c>
      <c r="U1" s="2" t="str">
        <f>CONCATENATE(T1,"_",T2)</f>
        <v>Senior_Girls</v>
      </c>
      <c r="V1" s="8" t="str">
        <f>T1&amp;" "&amp;T2</f>
        <v>Senior Girls</v>
      </c>
      <c r="W1" s="2"/>
      <c r="X1" s="2"/>
      <c r="Y1" s="2"/>
    </row>
    <row r="2" spans="1:42" ht="25" customHeight="1" x14ac:dyDescent="0.2">
      <c r="A2" s="174" t="str">
        <f>Home!B1</f>
        <v>English Schools' AA Cross Country Cup 2022</v>
      </c>
      <c r="B2" s="174"/>
      <c r="C2" s="174"/>
      <c r="D2" s="174"/>
      <c r="E2" s="174"/>
      <c r="F2" s="174"/>
      <c r="G2" s="174"/>
      <c r="H2" s="174"/>
      <c r="I2" s="174"/>
      <c r="J2" s="174"/>
      <c r="K2" s="174"/>
      <c r="L2" s="174"/>
      <c r="M2" s="174"/>
      <c r="N2" s="174"/>
      <c r="O2" s="174"/>
      <c r="P2" s="174"/>
      <c r="Q2" s="8">
        <v>1</v>
      </c>
      <c r="S2" s="6"/>
      <c r="T2" s="8" t="s">
        <v>705</v>
      </c>
      <c r="V2" s="173"/>
      <c r="W2" s="173"/>
      <c r="X2" s="173"/>
      <c r="Y2" s="173"/>
    </row>
    <row r="3" spans="1:42" ht="24" customHeight="1" x14ac:dyDescent="0.2">
      <c r="A3" s="176" t="e">
        <f>Home!G1&amp;" - "&amp;Home!B2&amp;" - "&amp;Home!U6</f>
        <v>#VALUE!</v>
      </c>
      <c r="B3" s="176"/>
      <c r="C3" s="176"/>
      <c r="D3" s="176"/>
      <c r="E3" s="176"/>
      <c r="F3" s="176"/>
      <c r="G3" s="176"/>
      <c r="H3" s="176"/>
      <c r="I3" s="176"/>
      <c r="J3" s="176"/>
      <c r="K3" s="176"/>
      <c r="L3" s="176"/>
      <c r="M3" s="176"/>
      <c r="N3" s="176"/>
      <c r="O3" s="176"/>
      <c r="P3" s="176"/>
      <c r="Q3" s="8">
        <v>1</v>
      </c>
      <c r="S3" s="6"/>
      <c r="T3" s="6"/>
      <c r="AG3" s="184" t="s">
        <v>709</v>
      </c>
      <c r="AH3" s="180" t="s">
        <v>687</v>
      </c>
    </row>
    <row r="4" spans="1:42" ht="15" customHeight="1" x14ac:dyDescent="0.2">
      <c r="A4" s="10" t="str">
        <f>CONCATENATE(T1," ",T2)</f>
        <v>Senior Girls</v>
      </c>
      <c r="B4" s="10"/>
      <c r="C4" s="10"/>
      <c r="D4" s="10"/>
      <c r="E4" s="10"/>
      <c r="G4" s="182" t="s">
        <v>688</v>
      </c>
      <c r="H4" s="182"/>
      <c r="I4" s="182"/>
      <c r="J4" s="9">
        <v>4</v>
      </c>
      <c r="K4" s="10" t="s">
        <v>689</v>
      </c>
      <c r="L4" s="10"/>
      <c r="M4" s="10"/>
      <c r="N4" s="10"/>
      <c r="O4" s="10"/>
      <c r="P4" s="10"/>
      <c r="Q4" s="8">
        <v>1</v>
      </c>
      <c r="S4" s="6"/>
      <c r="AG4" s="184"/>
      <c r="AH4" s="180"/>
    </row>
    <row r="5" spans="1:42" s="10" customFormat="1" ht="15" customHeight="1" x14ac:dyDescent="0.2">
      <c r="A5" s="10" t="s">
        <v>690</v>
      </c>
      <c r="B5" s="183" t="s">
        <v>682</v>
      </c>
      <c r="C5" s="183"/>
      <c r="D5" s="183"/>
      <c r="E5" s="183"/>
      <c r="F5" s="183"/>
      <c r="G5" s="183"/>
      <c r="H5" s="183" t="s">
        <v>713</v>
      </c>
      <c r="I5" s="183"/>
      <c r="J5" s="183"/>
      <c r="K5" s="183"/>
      <c r="L5" s="183"/>
      <c r="M5" s="183"/>
      <c r="N5" s="183"/>
      <c r="O5" s="183"/>
      <c r="P5" s="10" t="s">
        <v>691</v>
      </c>
      <c r="Q5" s="8">
        <v>1</v>
      </c>
      <c r="R5" s="10" t="s">
        <v>690</v>
      </c>
      <c r="S5" s="2"/>
      <c r="U5" s="2"/>
      <c r="V5" s="2"/>
      <c r="W5" s="2"/>
      <c r="Y5" s="9">
        <v>1</v>
      </c>
      <c r="Z5" s="9">
        <v>2</v>
      </c>
      <c r="AA5" s="9">
        <v>3</v>
      </c>
      <c r="AB5" s="9">
        <v>4</v>
      </c>
      <c r="AC5" s="9" t="s">
        <v>692</v>
      </c>
      <c r="AF5" s="11"/>
      <c r="AG5" s="184"/>
      <c r="AH5" s="181"/>
    </row>
    <row r="6" spans="1:42" s="10" customFormat="1" ht="15" customHeight="1" x14ac:dyDescent="0.2">
      <c r="A6" s="10">
        <f t="shared" ref="A6:A69" si="0">IF(LEFT(P6,1)="D","",R6)</f>
        <v>1</v>
      </c>
      <c r="B6" s="173" t="str">
        <f ca="1">IFERROR(VLOOKUP(AG6,INDIRECT($U$1),2,0),"")</f>
        <v>Carys Firth</v>
      </c>
      <c r="C6" s="173"/>
      <c r="D6" s="173"/>
      <c r="E6" s="173"/>
      <c r="F6" s="173"/>
      <c r="G6" s="173"/>
      <c r="H6" s="177" t="str">
        <f ca="1">IFERROR(VLOOKUP(AG6,INDIRECT($U$1),3,0),"")</f>
        <v>The Judd School, Tonbridge, Kent</v>
      </c>
      <c r="I6" s="177"/>
      <c r="J6" s="177"/>
      <c r="K6" s="177"/>
      <c r="L6" s="177"/>
      <c r="M6" s="177"/>
      <c r="N6" s="177"/>
      <c r="O6" s="177"/>
      <c r="P6" s="13">
        <f t="shared" ref="P6:P69" si="1">IF(AH6="",0,IF(LEFT(AH6,1)="D",AH6,(INT(AH6)*60+(AH6-INT(AH6))*100)/86400))</f>
        <v>9.3055555555555548E-3</v>
      </c>
      <c r="Q6" s="8">
        <f>IF(AG6="","",1)</f>
        <v>1</v>
      </c>
      <c r="R6" s="22">
        <v>1</v>
      </c>
      <c r="S6" s="14">
        <f ca="1">IF(LEFT(AG6,1)="G","",IF(LEFT(P6,1)="D","",IF(H6="","",COUNTIF($T$6:T6,T6))))</f>
        <v>1</v>
      </c>
      <c r="T6" s="14" t="str">
        <f t="shared" ref="T6:T69" ca="1" si="2">IF(LEFT(AG6,1)="G","",IF(LEFT(P6,1)="D","",H6))</f>
        <v>The Judd School, Tonbridge, Kent</v>
      </c>
      <c r="U6" s="15" t="str">
        <f ca="1">CONCATENATE(T6,S6)</f>
        <v>The Judd School, Tonbridge, Kent1</v>
      </c>
      <c r="V6" s="14">
        <f t="shared" ref="V6:V69" si="3">A6</f>
        <v>1</v>
      </c>
      <c r="W6" s="14" t="str">
        <f ca="1">IF($AF6="","",RANK($AF6,$AF$6:$AF$255,1))</f>
        <v/>
      </c>
      <c r="X6" s="14" t="str">
        <f>IF(Home!J6=0,"",Home!J6)</f>
        <v>Bennett Memorial Diocesan School, Tunbridge Wells, Kent</v>
      </c>
      <c r="Y6" s="16" t="str">
        <f t="shared" ref="Y6:AB25" ca="1" si="4">IFERROR(VLOOKUP(CONCATENATE($X6,Y$5),$U$6:$V$255,2,0),"")</f>
        <v/>
      </c>
      <c r="Z6" s="16" t="str">
        <f t="shared" ca="1" si="4"/>
        <v/>
      </c>
      <c r="AA6" s="16" t="str">
        <f t="shared" ca="1" si="4"/>
        <v/>
      </c>
      <c r="AB6" s="16" t="str">
        <f t="shared" ca="1" si="4"/>
        <v/>
      </c>
      <c r="AC6" s="16" t="str">
        <f t="shared" ref="AC6:AC69" ca="1" si="5">IF(AB6="","",SUM(Y6:AB6))</f>
        <v/>
      </c>
      <c r="AD6" s="14" t="str">
        <f ca="1">IF($AC6="","",RANK($AC6,$AC$6:$AC$255,1))</f>
        <v/>
      </c>
      <c r="AE6" s="17" t="str">
        <f ca="1">IF($Y6="","",RANK($Y6,$Y$6:$Y$255,1)/100)</f>
        <v/>
      </c>
      <c r="AF6" s="18" t="str">
        <f ca="1">IF(AD6="","",AD6+AE6)</f>
        <v/>
      </c>
      <c r="AG6" s="12">
        <v>157</v>
      </c>
      <c r="AH6" s="19">
        <v>13.24</v>
      </c>
      <c r="AI6" s="178" t="s">
        <v>693</v>
      </c>
      <c r="AJ6" s="179"/>
      <c r="AK6" s="179"/>
      <c r="AL6" s="179"/>
      <c r="AM6" s="179"/>
      <c r="AN6" s="179"/>
      <c r="AO6" s="179"/>
      <c r="AP6" s="179"/>
    </row>
    <row r="7" spans="1:42" s="10" customFormat="1" ht="15" customHeight="1" x14ac:dyDescent="0.2">
      <c r="A7" s="10">
        <f t="shared" si="0"/>
        <v>2</v>
      </c>
      <c r="B7" s="173" t="str">
        <f t="shared" ref="B7:B70" ca="1" si="6">IFERROR(VLOOKUP(AG7,INDIRECT($U$1),2,0),"")</f>
        <v>Hannah Clark</v>
      </c>
      <c r="C7" s="173"/>
      <c r="D7" s="173"/>
      <c r="E7" s="173"/>
      <c r="F7" s="173"/>
      <c r="G7" s="173"/>
      <c r="H7" s="177" t="str">
        <f t="shared" ref="H7:H70" ca="1" si="7">IFERROR(VLOOKUP(AG7,INDIRECT($U$1),3,0),"")</f>
        <v>Bromley High School, Bromley, Kent</v>
      </c>
      <c r="I7" s="177"/>
      <c r="J7" s="177"/>
      <c r="K7" s="177"/>
      <c r="L7" s="177"/>
      <c r="M7" s="177"/>
      <c r="N7" s="177"/>
      <c r="O7" s="177"/>
      <c r="P7" s="13">
        <f t="shared" si="1"/>
        <v>9.479166666666667E-3</v>
      </c>
      <c r="Q7" s="8">
        <f t="shared" ref="Q7:Q70" si="8">IF(AG7="","",1)</f>
        <v>1</v>
      </c>
      <c r="R7" s="22">
        <v>2</v>
      </c>
      <c r="S7" s="14">
        <f ca="1">IF(LEFT(AG7,1)="G","",IF(LEFT(P7,1)="D","",IF(H7="","",COUNTIF($T$6:T7,T7))))</f>
        <v>1</v>
      </c>
      <c r="T7" s="14" t="str">
        <f t="shared" ca="1" si="2"/>
        <v>Bromley High School, Bromley, Kent</v>
      </c>
      <c r="U7" s="15" t="str">
        <f t="shared" ref="U7:U70" ca="1" si="9">CONCATENATE(T7,S7)</f>
        <v>Bromley High School, Bromley, Kent1</v>
      </c>
      <c r="V7" s="14">
        <f t="shared" si="3"/>
        <v>2</v>
      </c>
      <c r="W7" s="14">
        <f t="shared" ref="W7:W70" ca="1" si="10">IF($AF7="","",RANK($AF7,$AF$6:$AF$255,1))</f>
        <v>4</v>
      </c>
      <c r="X7" s="14" t="str">
        <f>IF(Home!J7=0,"",Home!J7)</f>
        <v>Bromley High School, Bromley, Kent</v>
      </c>
      <c r="Y7" s="16">
        <f t="shared" ca="1" si="4"/>
        <v>2</v>
      </c>
      <c r="Z7" s="16">
        <f t="shared" ca="1" si="4"/>
        <v>11</v>
      </c>
      <c r="AA7" s="16">
        <f t="shared" ca="1" si="4"/>
        <v>18</v>
      </c>
      <c r="AB7" s="16">
        <f t="shared" ca="1" si="4"/>
        <v>21</v>
      </c>
      <c r="AC7" s="16">
        <f t="shared" ca="1" si="5"/>
        <v>52</v>
      </c>
      <c r="AD7" s="14">
        <f t="shared" ref="AD7:AD70" ca="1" si="11">IF($AC7="","",RANK($AC7,$AC$6:$AC$255,1))</f>
        <v>4</v>
      </c>
      <c r="AE7" s="17">
        <f t="shared" ref="AE7:AE70" ca="1" si="12">IF($Y7="","",RANK($Y7,$Y$6:$Y$255,1)/100)</f>
        <v>0.02</v>
      </c>
      <c r="AF7" s="18">
        <f t="shared" ref="AF7:AF70" ca="1" si="13">IF(AD7="","",AD7+AE7)</f>
        <v>4.0199999999999996</v>
      </c>
      <c r="AG7" s="12">
        <v>13</v>
      </c>
      <c r="AH7" s="19">
        <v>13.39</v>
      </c>
      <c r="AI7" s="178"/>
      <c r="AJ7" s="179"/>
      <c r="AK7" s="179"/>
      <c r="AL7" s="179"/>
      <c r="AM7" s="179"/>
      <c r="AN7" s="179"/>
      <c r="AO7" s="179"/>
      <c r="AP7" s="179"/>
    </row>
    <row r="8" spans="1:42" s="10" customFormat="1" ht="15" customHeight="1" x14ac:dyDescent="0.2">
      <c r="A8" s="10">
        <f t="shared" si="0"/>
        <v>3</v>
      </c>
      <c r="B8" s="173" t="str">
        <f t="shared" ca="1" si="6"/>
        <v xml:space="preserve">Anne-Sophie Bremans </v>
      </c>
      <c r="C8" s="173"/>
      <c r="D8" s="173"/>
      <c r="E8" s="173"/>
      <c r="F8" s="173"/>
      <c r="G8" s="173"/>
      <c r="H8" s="177" t="str">
        <f t="shared" ca="1" si="7"/>
        <v>Sevenoaks School, Sevenoaks, Kent</v>
      </c>
      <c r="I8" s="177"/>
      <c r="J8" s="177"/>
      <c r="K8" s="177"/>
      <c r="L8" s="177"/>
      <c r="M8" s="177"/>
      <c r="N8" s="177"/>
      <c r="O8" s="177"/>
      <c r="P8" s="13">
        <f t="shared" si="1"/>
        <v>9.9768518518518531E-3</v>
      </c>
      <c r="Q8" s="8">
        <f t="shared" si="8"/>
        <v>1</v>
      </c>
      <c r="R8" s="22">
        <v>3</v>
      </c>
      <c r="S8" s="14">
        <f ca="1">IF(LEFT(AG8,1)="G","",IF(LEFT(P8,1)="D","",IF(H8="","",COUNTIF($T$6:T8,T8))))</f>
        <v>1</v>
      </c>
      <c r="T8" s="14" t="str">
        <f t="shared" ca="1" si="2"/>
        <v>Sevenoaks School, Sevenoaks, Kent</v>
      </c>
      <c r="U8" s="15" t="str">
        <f t="shared" ca="1" si="9"/>
        <v>Sevenoaks School, Sevenoaks, Kent1</v>
      </c>
      <c r="V8" s="14">
        <f t="shared" si="3"/>
        <v>3</v>
      </c>
      <c r="W8" s="14" t="str">
        <f t="shared" ca="1" si="10"/>
        <v/>
      </c>
      <c r="X8" s="14" t="str">
        <f>IF(Home!J8=0,"",Home!J8)</f>
        <v>Bullers Wood School, Chislehurst, Kent</v>
      </c>
      <c r="Y8" s="16" t="str">
        <f t="shared" ca="1" si="4"/>
        <v/>
      </c>
      <c r="Z8" s="16" t="str">
        <f t="shared" ca="1" si="4"/>
        <v/>
      </c>
      <c r="AA8" s="16" t="str">
        <f t="shared" ca="1" si="4"/>
        <v/>
      </c>
      <c r="AB8" s="16" t="str">
        <f t="shared" ca="1" si="4"/>
        <v/>
      </c>
      <c r="AC8" s="16" t="str">
        <f t="shared" ca="1" si="5"/>
        <v/>
      </c>
      <c r="AD8" s="14" t="str">
        <f t="shared" ca="1" si="11"/>
        <v/>
      </c>
      <c r="AE8" s="17" t="str">
        <f ca="1">IF($Y8="","",RANK($Y8,$Y$6:$Y$255,1)/100)</f>
        <v/>
      </c>
      <c r="AF8" s="18" t="str">
        <f ca="1">IF(AD8="","",AD8+AE8)</f>
        <v/>
      </c>
      <c r="AG8" s="12">
        <v>148</v>
      </c>
      <c r="AH8" s="19">
        <v>14.22</v>
      </c>
    </row>
    <row r="9" spans="1:42" s="10" customFormat="1" ht="15" customHeight="1" x14ac:dyDescent="0.2">
      <c r="A9" s="10">
        <f t="shared" si="0"/>
        <v>4</v>
      </c>
      <c r="B9" s="173" t="str">
        <f t="shared" ca="1" si="6"/>
        <v xml:space="preserve">Emily Geake </v>
      </c>
      <c r="C9" s="173"/>
      <c r="D9" s="173"/>
      <c r="E9" s="173"/>
      <c r="F9" s="173"/>
      <c r="G9" s="173"/>
      <c r="H9" s="177" t="str">
        <f t="shared" ca="1" si="7"/>
        <v>Weald of Kent Grammar School, Tonbridge, Kent</v>
      </c>
      <c r="I9" s="177"/>
      <c r="J9" s="177"/>
      <c r="K9" s="177"/>
      <c r="L9" s="177"/>
      <c r="M9" s="177"/>
      <c r="N9" s="177"/>
      <c r="O9" s="177"/>
      <c r="P9" s="13">
        <f t="shared" si="1"/>
        <v>1.0185185185185186E-2</v>
      </c>
      <c r="Q9" s="8">
        <f t="shared" si="8"/>
        <v>1</v>
      </c>
      <c r="R9" s="22">
        <v>4</v>
      </c>
      <c r="S9" s="14">
        <f ca="1">IF(LEFT(AG9,1)="G","",IF(LEFT(P9,1)="D","",IF(H9="","",COUNTIF($T$6:T9,T9))))</f>
        <v>1</v>
      </c>
      <c r="T9" s="14" t="str">
        <f t="shared" ca="1" si="2"/>
        <v>Weald of Kent Grammar School, Tonbridge, Kent</v>
      </c>
      <c r="U9" s="15" t="str">
        <f t="shared" ca="1" si="9"/>
        <v>Weald of Kent Grammar School, Tonbridge, Kent1</v>
      </c>
      <c r="V9" s="14">
        <f t="shared" si="3"/>
        <v>4</v>
      </c>
      <c r="W9" s="14" t="str">
        <f t="shared" ca="1" si="10"/>
        <v/>
      </c>
      <c r="X9" s="14" t="str">
        <f>IF(Home!J9=0,"",Home!J9)</f>
        <v>Chislehurst and Sidcup Grammar School, Sidcup, Kent</v>
      </c>
      <c r="Y9" s="16" t="str">
        <f t="shared" ca="1" si="4"/>
        <v/>
      </c>
      <c r="Z9" s="16" t="str">
        <f t="shared" ca="1" si="4"/>
        <v/>
      </c>
      <c r="AA9" s="16" t="str">
        <f t="shared" ca="1" si="4"/>
        <v/>
      </c>
      <c r="AB9" s="16" t="str">
        <f t="shared" ca="1" si="4"/>
        <v/>
      </c>
      <c r="AC9" s="16" t="str">
        <f t="shared" ca="1" si="5"/>
        <v/>
      </c>
      <c r="AD9" s="14" t="str">
        <f t="shared" ca="1" si="11"/>
        <v/>
      </c>
      <c r="AE9" s="17" t="str">
        <f t="shared" ca="1" si="12"/>
        <v/>
      </c>
      <c r="AF9" s="18" t="str">
        <f t="shared" ca="1" si="13"/>
        <v/>
      </c>
      <c r="AG9" s="12">
        <v>230</v>
      </c>
      <c r="AH9" s="19">
        <v>14.4</v>
      </c>
    </row>
    <row r="10" spans="1:42" s="10" customFormat="1" ht="15" customHeight="1" x14ac:dyDescent="0.2">
      <c r="A10" s="10">
        <f t="shared" si="0"/>
        <v>5</v>
      </c>
      <c r="B10" s="173" t="str">
        <f t="shared" ca="1" si="6"/>
        <v xml:space="preserve">Clara Morgue D'Algue </v>
      </c>
      <c r="C10" s="173"/>
      <c r="D10" s="173"/>
      <c r="E10" s="173"/>
      <c r="F10" s="173"/>
      <c r="G10" s="173"/>
      <c r="H10" s="177" t="str">
        <f t="shared" ca="1" si="7"/>
        <v>Sevenoaks School, Sevenoaks, Kent</v>
      </c>
      <c r="I10" s="177"/>
      <c r="J10" s="177"/>
      <c r="K10" s="177"/>
      <c r="L10" s="177"/>
      <c r="M10" s="177"/>
      <c r="N10" s="177"/>
      <c r="O10" s="177"/>
      <c r="P10" s="13">
        <f t="shared" si="1"/>
        <v>1.0289351851851852E-2</v>
      </c>
      <c r="Q10" s="8">
        <f t="shared" si="8"/>
        <v>1</v>
      </c>
      <c r="R10" s="22">
        <v>5</v>
      </c>
      <c r="S10" s="14">
        <f ca="1">IF(LEFT(AG10,1)="G","",IF(LEFT(P10,1)="D","",IF(H10="","",COUNTIF($T$6:T10,T10))))</f>
        <v>2</v>
      </c>
      <c r="T10" s="14" t="str">
        <f t="shared" ca="1" si="2"/>
        <v>Sevenoaks School, Sevenoaks, Kent</v>
      </c>
      <c r="U10" s="15" t="str">
        <f t="shared" ca="1" si="9"/>
        <v>Sevenoaks School, Sevenoaks, Kent2</v>
      </c>
      <c r="V10" s="14">
        <f t="shared" si="3"/>
        <v>5</v>
      </c>
      <c r="W10" s="14" t="str">
        <f t="shared" ca="1" si="10"/>
        <v/>
      </c>
      <c r="X10" s="14" t="str">
        <f>IF(Home!J10=0,"",Home!J10)</f>
        <v>Cranbrook School, Cranbrook, Kent</v>
      </c>
      <c r="Y10" s="16">
        <f t="shared" ca="1" si="4"/>
        <v>7</v>
      </c>
      <c r="Z10" s="16">
        <f t="shared" ca="1" si="4"/>
        <v>13</v>
      </c>
      <c r="AA10" s="16">
        <f t="shared" ca="1" si="4"/>
        <v>17</v>
      </c>
      <c r="AB10" s="16" t="str">
        <f t="shared" ca="1" si="4"/>
        <v/>
      </c>
      <c r="AC10" s="16" t="str">
        <f t="shared" ca="1" si="5"/>
        <v/>
      </c>
      <c r="AD10" s="14" t="str">
        <f t="shared" ca="1" si="11"/>
        <v/>
      </c>
      <c r="AE10" s="17">
        <f t="shared" ca="1" si="12"/>
        <v>0.05</v>
      </c>
      <c r="AF10" s="18" t="str">
        <f t="shared" ca="1" si="13"/>
        <v/>
      </c>
      <c r="AG10" s="12">
        <v>150</v>
      </c>
      <c r="AH10" s="19">
        <v>14.49</v>
      </c>
    </row>
    <row r="11" spans="1:42" s="10" customFormat="1" ht="15" customHeight="1" x14ac:dyDescent="0.2">
      <c r="A11" s="10">
        <f t="shared" si="0"/>
        <v>6</v>
      </c>
      <c r="B11" s="173" t="str">
        <f t="shared" ca="1" si="6"/>
        <v>Ruby Masson</v>
      </c>
      <c r="C11" s="173"/>
      <c r="D11" s="173"/>
      <c r="E11" s="173"/>
      <c r="F11" s="173"/>
      <c r="G11" s="173"/>
      <c r="H11" s="177" t="str">
        <f ca="1">IFERROR(VLOOKUP(AG11,INDIRECT($U$1),3,0),"")</f>
        <v>Weald of Kent Grammar School, Tonbridge, Kent</v>
      </c>
      <c r="I11" s="177"/>
      <c r="J11" s="177"/>
      <c r="K11" s="177"/>
      <c r="L11" s="177"/>
      <c r="M11" s="177"/>
      <c r="N11" s="177"/>
      <c r="O11" s="177"/>
      <c r="P11" s="13">
        <f t="shared" si="1"/>
        <v>1.0300925925925925E-2</v>
      </c>
      <c r="Q11" s="8">
        <f t="shared" si="8"/>
        <v>1</v>
      </c>
      <c r="R11" s="22">
        <v>6</v>
      </c>
      <c r="S11" s="14">
        <f ca="1">IF(LEFT(AG11,1)="G","",IF(LEFT(P11,1)="D","",IF(H11="","",COUNTIF($T$6:T11,T11))))</f>
        <v>2</v>
      </c>
      <c r="T11" s="14" t="str">
        <f t="shared" ca="1" si="2"/>
        <v>Weald of Kent Grammar School, Tonbridge, Kent</v>
      </c>
      <c r="U11" s="15" t="str">
        <f t="shared" ca="1" si="9"/>
        <v>Weald of Kent Grammar School, Tonbridge, Kent2</v>
      </c>
      <c r="V11" s="14">
        <f t="shared" si="3"/>
        <v>6</v>
      </c>
      <c r="W11" s="14" t="str">
        <f t="shared" ca="1" si="10"/>
        <v/>
      </c>
      <c r="X11" s="14" t="str">
        <f>IF(Home!J11=0,"",Home!J11)</f>
        <v>Darrick Wood School, Orpington, Kent</v>
      </c>
      <c r="Y11" s="16" t="str">
        <f t="shared" ca="1" si="4"/>
        <v/>
      </c>
      <c r="Z11" s="16" t="str">
        <f t="shared" ca="1" si="4"/>
        <v/>
      </c>
      <c r="AA11" s="16" t="str">
        <f t="shared" ca="1" si="4"/>
        <v/>
      </c>
      <c r="AB11" s="16" t="str">
        <f t="shared" ca="1" si="4"/>
        <v/>
      </c>
      <c r="AC11" s="16" t="str">
        <f t="shared" ca="1" si="5"/>
        <v/>
      </c>
      <c r="AD11" s="14" t="str">
        <f t="shared" ca="1" si="11"/>
        <v/>
      </c>
      <c r="AE11" s="17" t="str">
        <f t="shared" ca="1" si="12"/>
        <v/>
      </c>
      <c r="AF11" s="18" t="str">
        <f t="shared" ca="1" si="13"/>
        <v/>
      </c>
      <c r="AG11" s="12">
        <v>231</v>
      </c>
      <c r="AH11" s="19">
        <v>14.5</v>
      </c>
    </row>
    <row r="12" spans="1:42" s="10" customFormat="1" ht="15" customHeight="1" x14ac:dyDescent="0.2">
      <c r="A12" s="10">
        <f t="shared" si="0"/>
        <v>7</v>
      </c>
      <c r="B12" s="173" t="str">
        <f t="shared" ca="1" si="6"/>
        <v>Lily Slack</v>
      </c>
      <c r="C12" s="173"/>
      <c r="D12" s="173"/>
      <c r="E12" s="173"/>
      <c r="F12" s="173"/>
      <c r="G12" s="173"/>
      <c r="H12" s="177" t="str">
        <f t="shared" ca="1" si="7"/>
        <v>Cranbrook School, Cranbrook, Kent</v>
      </c>
      <c r="I12" s="177"/>
      <c r="J12" s="177"/>
      <c r="K12" s="177"/>
      <c r="L12" s="177"/>
      <c r="M12" s="177"/>
      <c r="N12" s="177"/>
      <c r="O12" s="177"/>
      <c r="P12" s="13">
        <f t="shared" si="1"/>
        <v>1.0451388888888887E-2</v>
      </c>
      <c r="Q12" s="8">
        <f t="shared" si="8"/>
        <v>1</v>
      </c>
      <c r="R12" s="22">
        <v>7</v>
      </c>
      <c r="S12" s="14">
        <f ca="1">IF(LEFT(AG12,1)="G","",IF(LEFT(P12,1)="D","",IF(H12="","",COUNTIF($T$6:T12,T12))))</f>
        <v>1</v>
      </c>
      <c r="T12" s="14" t="str">
        <f t="shared" ca="1" si="2"/>
        <v>Cranbrook School, Cranbrook, Kent</v>
      </c>
      <c r="U12" s="15" t="str">
        <f t="shared" ca="1" si="9"/>
        <v>Cranbrook School, Cranbrook, Kent1</v>
      </c>
      <c r="V12" s="14">
        <f t="shared" si="3"/>
        <v>7</v>
      </c>
      <c r="W12" s="14" t="str">
        <f t="shared" ca="1" si="10"/>
        <v/>
      </c>
      <c r="X12" s="14" t="str">
        <f>IF(Home!J12=0,"",Home!J12)</f>
        <v>Dartford Grammar School, Dartford, Kent</v>
      </c>
      <c r="Y12" s="16" t="str">
        <f t="shared" ca="1" si="4"/>
        <v/>
      </c>
      <c r="Z12" s="16" t="str">
        <f t="shared" ca="1" si="4"/>
        <v/>
      </c>
      <c r="AA12" s="16" t="str">
        <f t="shared" ca="1" si="4"/>
        <v/>
      </c>
      <c r="AB12" s="16" t="str">
        <f t="shared" ca="1" si="4"/>
        <v/>
      </c>
      <c r="AC12" s="16" t="str">
        <f t="shared" ca="1" si="5"/>
        <v/>
      </c>
      <c r="AD12" s="14" t="str">
        <f t="shared" ca="1" si="11"/>
        <v/>
      </c>
      <c r="AE12" s="17" t="str">
        <f t="shared" ca="1" si="12"/>
        <v/>
      </c>
      <c r="AF12" s="18" t="str">
        <f t="shared" ca="1" si="13"/>
        <v/>
      </c>
      <c r="AG12" s="12">
        <v>49</v>
      </c>
      <c r="AH12" s="19">
        <v>15.03</v>
      </c>
    </row>
    <row r="13" spans="1:42" s="10" customFormat="1" ht="15" customHeight="1" x14ac:dyDescent="0.2">
      <c r="A13" s="10">
        <f t="shared" si="0"/>
        <v>8</v>
      </c>
      <c r="B13" s="173" t="str">
        <f t="shared" ca="1" si="6"/>
        <v>Annabelle Hales</v>
      </c>
      <c r="C13" s="173"/>
      <c r="D13" s="173"/>
      <c r="E13" s="173"/>
      <c r="F13" s="173"/>
      <c r="G13" s="173"/>
      <c r="H13" s="177" t="str">
        <f t="shared" ca="1" si="7"/>
        <v>The Judd School, Tonbridge, Kent</v>
      </c>
      <c r="I13" s="177"/>
      <c r="J13" s="177"/>
      <c r="K13" s="177"/>
      <c r="L13" s="177"/>
      <c r="M13" s="177"/>
      <c r="N13" s="177"/>
      <c r="O13" s="177"/>
      <c r="P13" s="13">
        <f t="shared" si="1"/>
        <v>1.0532407407407407E-2</v>
      </c>
      <c r="Q13" s="8">
        <f t="shared" si="8"/>
        <v>1</v>
      </c>
      <c r="R13" s="22">
        <v>8</v>
      </c>
      <c r="S13" s="14">
        <f ca="1">IF(LEFT(AG13,1)="G","",IF(LEFT(P13,1)="D","",IF(H13="","",COUNTIF($T$6:T13,T13))))</f>
        <v>2</v>
      </c>
      <c r="T13" s="14" t="str">
        <f t="shared" ca="1" si="2"/>
        <v>The Judd School, Tonbridge, Kent</v>
      </c>
      <c r="U13" s="15" t="str">
        <f t="shared" ca="1" si="9"/>
        <v>The Judd School, Tonbridge, Kent2</v>
      </c>
      <c r="V13" s="14">
        <f t="shared" si="3"/>
        <v>8</v>
      </c>
      <c r="W13" s="14" t="str">
        <f t="shared" ca="1" si="10"/>
        <v/>
      </c>
      <c r="X13" s="14" t="str">
        <f>IF(Home!J13=0,"",Home!J13)</f>
        <v>Dover Grammar School for Boys, Dover, Kent</v>
      </c>
      <c r="Y13" s="16" t="str">
        <f t="shared" ca="1" si="4"/>
        <v/>
      </c>
      <c r="Z13" s="16" t="str">
        <f t="shared" ca="1" si="4"/>
        <v/>
      </c>
      <c r="AA13" s="16" t="str">
        <f t="shared" ca="1" si="4"/>
        <v/>
      </c>
      <c r="AB13" s="16" t="str">
        <f t="shared" ca="1" si="4"/>
        <v/>
      </c>
      <c r="AC13" s="16" t="str">
        <f t="shared" ca="1" si="5"/>
        <v/>
      </c>
      <c r="AD13" s="14" t="str">
        <f t="shared" ca="1" si="11"/>
        <v/>
      </c>
      <c r="AE13" s="17" t="str">
        <f t="shared" ca="1" si="12"/>
        <v/>
      </c>
      <c r="AF13" s="18" t="str">
        <f t="shared" ca="1" si="13"/>
        <v/>
      </c>
      <c r="AG13" s="12">
        <v>158</v>
      </c>
      <c r="AH13" s="19">
        <v>15.1</v>
      </c>
    </row>
    <row r="14" spans="1:42" s="10" customFormat="1" ht="15" customHeight="1" x14ac:dyDescent="0.2">
      <c r="A14" s="10">
        <f t="shared" si="0"/>
        <v>9</v>
      </c>
      <c r="B14" s="173" t="str">
        <f t="shared" ca="1" si="6"/>
        <v>Lydia Hawker</v>
      </c>
      <c r="C14" s="173"/>
      <c r="D14" s="173"/>
      <c r="E14" s="173"/>
      <c r="F14" s="173"/>
      <c r="G14" s="173"/>
      <c r="H14" s="177" t="str">
        <f t="shared" ca="1" si="7"/>
        <v>The Judd School, Tonbridge, Kent</v>
      </c>
      <c r="I14" s="177"/>
      <c r="J14" s="177"/>
      <c r="K14" s="177"/>
      <c r="L14" s="177"/>
      <c r="M14" s="177"/>
      <c r="N14" s="177"/>
      <c r="O14" s="177"/>
      <c r="P14" s="13">
        <f t="shared" si="1"/>
        <v>1.0625000000000001E-2</v>
      </c>
      <c r="Q14" s="8">
        <f t="shared" si="8"/>
        <v>1</v>
      </c>
      <c r="R14" s="22">
        <v>9</v>
      </c>
      <c r="S14" s="14">
        <f ca="1">IF(LEFT(AG14,1)="G","",IF(LEFT(P14,1)="D","",IF(H14="","",COUNTIF($T$6:T14,T14))))</f>
        <v>3</v>
      </c>
      <c r="T14" s="14" t="str">
        <f t="shared" ca="1" si="2"/>
        <v>The Judd School, Tonbridge, Kent</v>
      </c>
      <c r="U14" s="15" t="str">
        <f t="shared" ca="1" si="9"/>
        <v>The Judd School, Tonbridge, Kent3</v>
      </c>
      <c r="V14" s="14">
        <f t="shared" si="3"/>
        <v>9</v>
      </c>
      <c r="W14" s="14" t="str">
        <f t="shared" ca="1" si="10"/>
        <v/>
      </c>
      <c r="X14" s="14" t="str">
        <f>IF(Home!J14=0,"",Home!J14)</f>
        <v>Kent College (Canterbury), Canterbury, Kent</v>
      </c>
      <c r="Y14" s="16" t="str">
        <f t="shared" ca="1" si="4"/>
        <v/>
      </c>
      <c r="Z14" s="16" t="str">
        <f t="shared" ca="1" si="4"/>
        <v/>
      </c>
      <c r="AA14" s="16" t="str">
        <f t="shared" ca="1" si="4"/>
        <v/>
      </c>
      <c r="AB14" s="16" t="str">
        <f t="shared" ca="1" si="4"/>
        <v/>
      </c>
      <c r="AC14" s="16" t="str">
        <f t="shared" ca="1" si="5"/>
        <v/>
      </c>
      <c r="AD14" s="14" t="str">
        <f t="shared" ca="1" si="11"/>
        <v/>
      </c>
      <c r="AE14" s="17" t="str">
        <f t="shared" ca="1" si="12"/>
        <v/>
      </c>
      <c r="AF14" s="18" t="str">
        <f t="shared" ca="1" si="13"/>
        <v/>
      </c>
      <c r="AG14" s="12">
        <v>159</v>
      </c>
      <c r="AH14" s="19">
        <v>15.18</v>
      </c>
    </row>
    <row r="15" spans="1:42" s="10" customFormat="1" ht="15" customHeight="1" x14ac:dyDescent="0.2">
      <c r="A15" s="10">
        <f t="shared" si="0"/>
        <v>10</v>
      </c>
      <c r="B15" s="173" t="str">
        <f t="shared" ca="1" si="6"/>
        <v>Jess Poland</v>
      </c>
      <c r="C15" s="173"/>
      <c r="D15" s="173"/>
      <c r="E15" s="173"/>
      <c r="F15" s="173"/>
      <c r="G15" s="173"/>
      <c r="H15" s="177" t="str">
        <f t="shared" ca="1" si="7"/>
        <v>The Judd School, Tonbridge, Kent</v>
      </c>
      <c r="I15" s="177"/>
      <c r="J15" s="177"/>
      <c r="K15" s="177"/>
      <c r="L15" s="177"/>
      <c r="M15" s="177"/>
      <c r="N15" s="177"/>
      <c r="O15" s="177"/>
      <c r="P15" s="13">
        <f t="shared" si="1"/>
        <v>1.0636574074074074E-2</v>
      </c>
      <c r="Q15" s="8">
        <f t="shared" si="8"/>
        <v>1</v>
      </c>
      <c r="R15" s="22">
        <v>10</v>
      </c>
      <c r="S15" s="14">
        <f ca="1">IF(LEFT(AG15,1)="G","",IF(LEFT(P15,1)="D","",IF(H15="","",COUNTIF($T$6:T15,T15))))</f>
        <v>4</v>
      </c>
      <c r="T15" s="14" t="str">
        <f t="shared" ca="1" si="2"/>
        <v>The Judd School, Tonbridge, Kent</v>
      </c>
      <c r="U15" s="15" t="str">
        <f t="shared" ca="1" si="9"/>
        <v>The Judd School, Tonbridge, Kent4</v>
      </c>
      <c r="V15" s="14">
        <f t="shared" si="3"/>
        <v>10</v>
      </c>
      <c r="W15" s="14" t="str">
        <f t="shared" ca="1" si="10"/>
        <v/>
      </c>
      <c r="X15" s="14" t="str">
        <f>IF(Home!J15=0,"",Home!J15)</f>
        <v>Kent College Pembury, Pembury, Kent</v>
      </c>
      <c r="Y15" s="16" t="str">
        <f t="shared" ca="1" si="4"/>
        <v/>
      </c>
      <c r="Z15" s="16" t="str">
        <f t="shared" ca="1" si="4"/>
        <v/>
      </c>
      <c r="AA15" s="16" t="str">
        <f t="shared" ca="1" si="4"/>
        <v/>
      </c>
      <c r="AB15" s="16" t="str">
        <f t="shared" ca="1" si="4"/>
        <v/>
      </c>
      <c r="AC15" s="16" t="str">
        <f t="shared" ca="1" si="5"/>
        <v/>
      </c>
      <c r="AD15" s="14" t="str">
        <f t="shared" ca="1" si="11"/>
        <v/>
      </c>
      <c r="AE15" s="17" t="str">
        <f t="shared" ca="1" si="12"/>
        <v/>
      </c>
      <c r="AF15" s="18" t="str">
        <f t="shared" ca="1" si="13"/>
        <v/>
      </c>
      <c r="AG15" s="12">
        <v>161</v>
      </c>
      <c r="AH15" s="19">
        <v>15.19</v>
      </c>
    </row>
    <row r="16" spans="1:42" s="10" customFormat="1" ht="15" customHeight="1" x14ac:dyDescent="0.2">
      <c r="A16" s="10">
        <f t="shared" si="0"/>
        <v>11</v>
      </c>
      <c r="B16" s="173" t="str">
        <f t="shared" ca="1" si="6"/>
        <v>Lily Meers</v>
      </c>
      <c r="C16" s="173"/>
      <c r="D16" s="173"/>
      <c r="E16" s="173"/>
      <c r="F16" s="173"/>
      <c r="G16" s="173"/>
      <c r="H16" s="177" t="str">
        <f t="shared" ca="1" si="7"/>
        <v>Bromley High School, Bromley, Kent</v>
      </c>
      <c r="I16" s="177"/>
      <c r="J16" s="177"/>
      <c r="K16" s="177"/>
      <c r="L16" s="177"/>
      <c r="M16" s="177"/>
      <c r="N16" s="177"/>
      <c r="O16" s="177"/>
      <c r="P16" s="13">
        <f t="shared" si="1"/>
        <v>1.0706018518518519E-2</v>
      </c>
      <c r="Q16" s="8">
        <f t="shared" si="8"/>
        <v>1</v>
      </c>
      <c r="R16" s="22">
        <v>11</v>
      </c>
      <c r="S16" s="14">
        <f ca="1">IF(LEFT(AG16,1)="G","",IF(LEFT(P16,1)="D","",IF(H16="","",COUNTIF($T$6:T16,T16))))</f>
        <v>2</v>
      </c>
      <c r="T16" s="14" t="str">
        <f t="shared" ca="1" si="2"/>
        <v>Bromley High School, Bromley, Kent</v>
      </c>
      <c r="U16" s="15" t="str">
        <f t="shared" ca="1" si="9"/>
        <v>Bromley High School, Bromley, Kent2</v>
      </c>
      <c r="V16" s="14">
        <f t="shared" si="3"/>
        <v>11</v>
      </c>
      <c r="W16" s="14" t="str">
        <f t="shared" ca="1" si="10"/>
        <v/>
      </c>
      <c r="X16" s="14" t="str">
        <f>IF(Home!J16=0,"",Home!J16)</f>
        <v>Langley Park School for Boys, Beckenham, Kent</v>
      </c>
      <c r="Y16" s="16" t="str">
        <f t="shared" ca="1" si="4"/>
        <v/>
      </c>
      <c r="Z16" s="16" t="str">
        <f t="shared" ca="1" si="4"/>
        <v/>
      </c>
      <c r="AA16" s="16" t="str">
        <f t="shared" ca="1" si="4"/>
        <v/>
      </c>
      <c r="AB16" s="16" t="str">
        <f t="shared" ca="1" si="4"/>
        <v/>
      </c>
      <c r="AC16" s="16" t="str">
        <f t="shared" ca="1" si="5"/>
        <v/>
      </c>
      <c r="AD16" s="14" t="str">
        <f t="shared" ca="1" si="11"/>
        <v/>
      </c>
      <c r="AE16" s="17" t="str">
        <f t="shared" ca="1" si="12"/>
        <v/>
      </c>
      <c r="AF16" s="18" t="str">
        <f t="shared" ca="1" si="13"/>
        <v/>
      </c>
      <c r="AG16" s="12">
        <v>14</v>
      </c>
      <c r="AH16" s="19">
        <v>15.25</v>
      </c>
    </row>
    <row r="17" spans="1:34" s="10" customFormat="1" ht="15" customHeight="1" x14ac:dyDescent="0.2">
      <c r="A17" s="10">
        <f t="shared" si="0"/>
        <v>12</v>
      </c>
      <c r="B17" s="173" t="str">
        <f t="shared" ca="1" si="6"/>
        <v xml:space="preserve">Neve Bachelor </v>
      </c>
      <c r="C17" s="173"/>
      <c r="D17" s="173"/>
      <c r="E17" s="173"/>
      <c r="F17" s="173"/>
      <c r="G17" s="173"/>
      <c r="H17" s="177" t="str">
        <f t="shared" ca="1" si="7"/>
        <v>Weald of Kent Grammar School, Tonbridge, Kent</v>
      </c>
      <c r="I17" s="177"/>
      <c r="J17" s="177"/>
      <c r="K17" s="177"/>
      <c r="L17" s="177"/>
      <c r="M17" s="177"/>
      <c r="N17" s="177"/>
      <c r="O17" s="177"/>
      <c r="P17" s="13">
        <f t="shared" si="1"/>
        <v>1.0717592592592593E-2</v>
      </c>
      <c r="Q17" s="8">
        <f t="shared" si="8"/>
        <v>1</v>
      </c>
      <c r="R17" s="22">
        <v>12</v>
      </c>
      <c r="S17" s="14">
        <f ca="1">IF(LEFT(AG17,1)="G","",IF(LEFT(P17,1)="D","",IF(H17="","",COUNTIF($T$6:T17,T17))))</f>
        <v>3</v>
      </c>
      <c r="T17" s="14" t="str">
        <f t="shared" ca="1" si="2"/>
        <v>Weald of Kent Grammar School, Tonbridge, Kent</v>
      </c>
      <c r="U17" s="15" t="str">
        <f t="shared" ca="1" si="9"/>
        <v>Weald of Kent Grammar School, Tonbridge, Kent3</v>
      </c>
      <c r="V17" s="14">
        <f t="shared" si="3"/>
        <v>12</v>
      </c>
      <c r="W17" s="14" t="str">
        <f t="shared" ca="1" si="10"/>
        <v/>
      </c>
      <c r="X17" s="14" t="str">
        <f>IF(Home!J17=0,"",Home!J17)</f>
        <v>Maidstone Grammar School, Maidstone, Kent</v>
      </c>
      <c r="Y17" s="16" t="str">
        <f t="shared" ca="1" si="4"/>
        <v/>
      </c>
      <c r="Z17" s="16" t="str">
        <f t="shared" ca="1" si="4"/>
        <v/>
      </c>
      <c r="AA17" s="16" t="str">
        <f t="shared" ca="1" si="4"/>
        <v/>
      </c>
      <c r="AB17" s="16" t="str">
        <f t="shared" ca="1" si="4"/>
        <v/>
      </c>
      <c r="AC17" s="16" t="str">
        <f t="shared" ca="1" si="5"/>
        <v/>
      </c>
      <c r="AD17" s="14" t="str">
        <f t="shared" ca="1" si="11"/>
        <v/>
      </c>
      <c r="AE17" s="17" t="str">
        <f t="shared" ca="1" si="12"/>
        <v/>
      </c>
      <c r="AF17" s="18" t="str">
        <f t="shared" ca="1" si="13"/>
        <v/>
      </c>
      <c r="AG17" s="12">
        <v>232</v>
      </c>
      <c r="AH17" s="19">
        <v>15.26</v>
      </c>
    </row>
    <row r="18" spans="1:34" s="10" customFormat="1" ht="15" customHeight="1" x14ac:dyDescent="0.2">
      <c r="A18" s="10">
        <f t="shared" si="0"/>
        <v>13</v>
      </c>
      <c r="B18" s="173" t="str">
        <f t="shared" ca="1" si="6"/>
        <v>Katie Allen</v>
      </c>
      <c r="C18" s="173"/>
      <c r="D18" s="173"/>
      <c r="E18" s="173"/>
      <c r="F18" s="173"/>
      <c r="G18" s="173"/>
      <c r="H18" s="177" t="str">
        <f t="shared" ca="1" si="7"/>
        <v>Cranbrook School, Cranbrook, Kent</v>
      </c>
      <c r="I18" s="177"/>
      <c r="J18" s="177"/>
      <c r="K18" s="177"/>
      <c r="L18" s="177"/>
      <c r="M18" s="177"/>
      <c r="N18" s="177"/>
      <c r="O18" s="177"/>
      <c r="P18" s="13">
        <f t="shared" si="1"/>
        <v>1.0798611111111111E-2</v>
      </c>
      <c r="Q18" s="8">
        <f t="shared" si="8"/>
        <v>1</v>
      </c>
      <c r="R18" s="22">
        <v>13</v>
      </c>
      <c r="S18" s="14">
        <f ca="1">IF(LEFT(AG18,1)="G","",IF(LEFT(P18,1)="D","",IF(H18="","",COUNTIF($T$6:T18,T18))))</f>
        <v>2</v>
      </c>
      <c r="T18" s="14" t="str">
        <f t="shared" ca="1" si="2"/>
        <v>Cranbrook School, Cranbrook, Kent</v>
      </c>
      <c r="U18" s="15" t="str">
        <f t="shared" ca="1" si="9"/>
        <v>Cranbrook School, Cranbrook, Kent2</v>
      </c>
      <c r="V18" s="14">
        <f t="shared" si="3"/>
        <v>13</v>
      </c>
      <c r="W18" s="14">
        <f t="shared" ca="1" si="10"/>
        <v>3</v>
      </c>
      <c r="X18" s="14" t="str">
        <f>IF(Home!J18=0,"",Home!J18)</f>
        <v>Sevenoaks School, Sevenoaks, Kent</v>
      </c>
      <c r="Y18" s="16">
        <f t="shared" ca="1" si="4"/>
        <v>3</v>
      </c>
      <c r="Z18" s="16">
        <f t="shared" ca="1" si="4"/>
        <v>5</v>
      </c>
      <c r="AA18" s="16">
        <f t="shared" ca="1" si="4"/>
        <v>14</v>
      </c>
      <c r="AB18" s="16">
        <f t="shared" ca="1" si="4"/>
        <v>19</v>
      </c>
      <c r="AC18" s="16">
        <f t="shared" ca="1" si="5"/>
        <v>41</v>
      </c>
      <c r="AD18" s="14">
        <f t="shared" ca="1" si="11"/>
        <v>3</v>
      </c>
      <c r="AE18" s="17">
        <f t="shared" ca="1" si="12"/>
        <v>0.03</v>
      </c>
      <c r="AF18" s="18">
        <f t="shared" ca="1" si="13"/>
        <v>3.03</v>
      </c>
      <c r="AG18" s="12">
        <v>51</v>
      </c>
      <c r="AH18" s="19">
        <v>15.33</v>
      </c>
    </row>
    <row r="19" spans="1:34" s="10" customFormat="1" ht="15" customHeight="1" x14ac:dyDescent="0.2">
      <c r="A19" s="10">
        <f t="shared" si="0"/>
        <v>14</v>
      </c>
      <c r="B19" s="173" t="str">
        <f t="shared" ca="1" si="6"/>
        <v>Juliette Mauduit</v>
      </c>
      <c r="C19" s="173"/>
      <c r="D19" s="173"/>
      <c r="E19" s="173"/>
      <c r="F19" s="173"/>
      <c r="G19" s="173"/>
      <c r="H19" s="177" t="str">
        <f t="shared" ca="1" si="7"/>
        <v>Sevenoaks School, Sevenoaks, Kent</v>
      </c>
      <c r="I19" s="177"/>
      <c r="J19" s="177"/>
      <c r="K19" s="177"/>
      <c r="L19" s="177"/>
      <c r="M19" s="177"/>
      <c r="N19" s="177"/>
      <c r="O19" s="177"/>
      <c r="P19" s="13">
        <f t="shared" si="1"/>
        <v>1.087962962962963E-2</v>
      </c>
      <c r="Q19" s="8">
        <f t="shared" si="8"/>
        <v>1</v>
      </c>
      <c r="R19" s="22">
        <v>14</v>
      </c>
      <c r="S19" s="14">
        <f ca="1">IF(LEFT(AG19,1)="G","",IF(LEFT(P19,1)="D","",IF(H19="","",COUNTIF($T$6:T19,T19))))</f>
        <v>3</v>
      </c>
      <c r="T19" s="14" t="str">
        <f t="shared" ca="1" si="2"/>
        <v>Sevenoaks School, Sevenoaks, Kent</v>
      </c>
      <c r="U19" s="15" t="str">
        <f t="shared" ca="1" si="9"/>
        <v>Sevenoaks School, Sevenoaks, Kent3</v>
      </c>
      <c r="V19" s="14">
        <f t="shared" si="3"/>
        <v>14</v>
      </c>
      <c r="W19" s="14">
        <f t="shared" ca="1" si="10"/>
        <v>1</v>
      </c>
      <c r="X19" s="14" t="str">
        <f>IF(Home!J19=0,"",Home!J19)</f>
        <v>The Judd School, Tonbridge, Kent</v>
      </c>
      <c r="Y19" s="16">
        <f t="shared" ca="1" si="4"/>
        <v>1</v>
      </c>
      <c r="Z19" s="16">
        <f t="shared" ca="1" si="4"/>
        <v>8</v>
      </c>
      <c r="AA19" s="16">
        <f t="shared" ca="1" si="4"/>
        <v>9</v>
      </c>
      <c r="AB19" s="16">
        <f t="shared" ca="1" si="4"/>
        <v>10</v>
      </c>
      <c r="AC19" s="16">
        <f t="shared" ca="1" si="5"/>
        <v>28</v>
      </c>
      <c r="AD19" s="14">
        <f t="shared" ca="1" si="11"/>
        <v>1</v>
      </c>
      <c r="AE19" s="17">
        <f t="shared" ca="1" si="12"/>
        <v>0.01</v>
      </c>
      <c r="AF19" s="18">
        <f t="shared" ca="1" si="13"/>
        <v>1.01</v>
      </c>
      <c r="AG19" s="12">
        <v>145</v>
      </c>
      <c r="AH19" s="19">
        <v>15.4</v>
      </c>
    </row>
    <row r="20" spans="1:34" s="10" customFormat="1" ht="15" customHeight="1" x14ac:dyDescent="0.2">
      <c r="A20" s="10">
        <f t="shared" si="0"/>
        <v>15</v>
      </c>
      <c r="B20" s="173" t="str">
        <f t="shared" ca="1" si="6"/>
        <v xml:space="preserve">Polly Moses </v>
      </c>
      <c r="C20" s="173"/>
      <c r="D20" s="173"/>
      <c r="E20" s="173"/>
      <c r="F20" s="173"/>
      <c r="G20" s="173"/>
      <c r="H20" s="177" t="str">
        <f t="shared" ca="1" si="7"/>
        <v>Weald of Kent Grammar School, Tonbridge, Kent</v>
      </c>
      <c r="I20" s="177"/>
      <c r="J20" s="177"/>
      <c r="K20" s="177"/>
      <c r="L20" s="177"/>
      <c r="M20" s="177"/>
      <c r="N20" s="177"/>
      <c r="O20" s="177"/>
      <c r="P20" s="13">
        <f t="shared" si="1"/>
        <v>1.0914351851851852E-2</v>
      </c>
      <c r="Q20" s="8">
        <f t="shared" si="8"/>
        <v>1</v>
      </c>
      <c r="R20" s="22">
        <v>15</v>
      </c>
      <c r="S20" s="14">
        <f ca="1">IF(LEFT(AG20,1)="G","",IF(LEFT(P20,1)="D","",IF(H20="","",COUNTIF($T$6:T20,T20))))</f>
        <v>4</v>
      </c>
      <c r="T20" s="14" t="str">
        <f t="shared" ca="1" si="2"/>
        <v>Weald of Kent Grammar School, Tonbridge, Kent</v>
      </c>
      <c r="U20" s="15" t="str">
        <f t="shared" ca="1" si="9"/>
        <v>Weald of Kent Grammar School, Tonbridge, Kent4</v>
      </c>
      <c r="V20" s="14">
        <f t="shared" si="3"/>
        <v>15</v>
      </c>
      <c r="W20" s="14" t="str">
        <f t="shared" ca="1" si="10"/>
        <v/>
      </c>
      <c r="X20" s="14" t="str">
        <f>IF(Home!J20=0,"",Home!J20)</f>
        <v>The New Beacon School, Sevenoaks, Kent</v>
      </c>
      <c r="Y20" s="16" t="str">
        <f t="shared" ca="1" si="4"/>
        <v/>
      </c>
      <c r="Z20" s="16" t="str">
        <f t="shared" ca="1" si="4"/>
        <v/>
      </c>
      <c r="AA20" s="16" t="str">
        <f t="shared" ca="1" si="4"/>
        <v/>
      </c>
      <c r="AB20" s="16" t="str">
        <f t="shared" ca="1" si="4"/>
        <v/>
      </c>
      <c r="AC20" s="16" t="str">
        <f t="shared" ca="1" si="5"/>
        <v/>
      </c>
      <c r="AD20" s="14" t="str">
        <f t="shared" ca="1" si="11"/>
        <v/>
      </c>
      <c r="AE20" s="17" t="str">
        <f t="shared" ca="1" si="12"/>
        <v/>
      </c>
      <c r="AF20" s="18" t="str">
        <f t="shared" ca="1" si="13"/>
        <v/>
      </c>
      <c r="AG20" s="12">
        <v>229</v>
      </c>
      <c r="AH20" s="19">
        <v>15.43</v>
      </c>
    </row>
    <row r="21" spans="1:34" s="10" customFormat="1" ht="15" customHeight="1" x14ac:dyDescent="0.2">
      <c r="A21" s="10">
        <f t="shared" si="0"/>
        <v>16</v>
      </c>
      <c r="B21" s="173" t="str">
        <f t="shared" ca="1" si="6"/>
        <v>Cara Gould</v>
      </c>
      <c r="C21" s="173"/>
      <c r="D21" s="173"/>
      <c r="E21" s="173"/>
      <c r="F21" s="173"/>
      <c r="G21" s="173"/>
      <c r="H21" s="177" t="str">
        <f t="shared" ca="1" si="7"/>
        <v>The Judd School, Tonbridge, Kent</v>
      </c>
      <c r="I21" s="177"/>
      <c r="J21" s="177"/>
      <c r="K21" s="177"/>
      <c r="L21" s="177"/>
      <c r="M21" s="177"/>
      <c r="N21" s="177"/>
      <c r="O21" s="177"/>
      <c r="P21" s="13">
        <f t="shared" si="1"/>
        <v>1.1041666666666665E-2</v>
      </c>
      <c r="Q21" s="8">
        <f t="shared" si="8"/>
        <v>1</v>
      </c>
      <c r="R21" s="22">
        <v>16</v>
      </c>
      <c r="S21" s="14">
        <f ca="1">IF(LEFT(AG21,1)="G","",IF(LEFT(P21,1)="D","",IF(H21="","",COUNTIF($T$6:T21,T21))))</f>
        <v>5</v>
      </c>
      <c r="T21" s="14" t="str">
        <f t="shared" ca="1" si="2"/>
        <v>The Judd School, Tonbridge, Kent</v>
      </c>
      <c r="U21" s="15" t="str">
        <f t="shared" ca="1" si="9"/>
        <v>The Judd School, Tonbridge, Kent5</v>
      </c>
      <c r="V21" s="14">
        <f t="shared" si="3"/>
        <v>16</v>
      </c>
      <c r="W21" s="14" t="str">
        <f t="shared" ca="1" si="10"/>
        <v/>
      </c>
      <c r="X21" s="14" t="str">
        <f>IF(Home!J21=0,"",Home!J21)</f>
        <v>The Skinners' School, Tunbridge Wells, Kent</v>
      </c>
      <c r="Y21" s="16" t="str">
        <f t="shared" ca="1" si="4"/>
        <v/>
      </c>
      <c r="Z21" s="16" t="str">
        <f t="shared" ca="1" si="4"/>
        <v/>
      </c>
      <c r="AA21" s="16" t="str">
        <f t="shared" ca="1" si="4"/>
        <v/>
      </c>
      <c r="AB21" s="16" t="str">
        <f t="shared" ca="1" si="4"/>
        <v/>
      </c>
      <c r="AC21" s="16" t="str">
        <f t="shared" ca="1" si="5"/>
        <v/>
      </c>
      <c r="AD21" s="14" t="str">
        <f t="shared" ca="1" si="11"/>
        <v/>
      </c>
      <c r="AE21" s="17" t="str">
        <f t="shared" ca="1" si="12"/>
        <v/>
      </c>
      <c r="AF21" s="18" t="str">
        <f t="shared" ca="1" si="13"/>
        <v/>
      </c>
      <c r="AG21" s="12">
        <v>160</v>
      </c>
      <c r="AH21" s="19">
        <v>15.54</v>
      </c>
    </row>
    <row r="22" spans="1:34" s="10" customFormat="1" ht="15" customHeight="1" x14ac:dyDescent="0.2">
      <c r="A22" s="10">
        <f t="shared" si="0"/>
        <v>17</v>
      </c>
      <c r="B22" s="173" t="str">
        <f t="shared" ca="1" si="6"/>
        <v>Sophie Slack</v>
      </c>
      <c r="C22" s="173"/>
      <c r="D22" s="173"/>
      <c r="E22" s="173"/>
      <c r="F22" s="173"/>
      <c r="G22" s="173"/>
      <c r="H22" s="177" t="str">
        <f t="shared" ca="1" si="7"/>
        <v>Cranbrook School, Cranbrook, Kent</v>
      </c>
      <c r="I22" s="177"/>
      <c r="J22" s="177"/>
      <c r="K22" s="177"/>
      <c r="L22" s="177"/>
      <c r="M22" s="177"/>
      <c r="N22" s="177"/>
      <c r="O22" s="177"/>
      <c r="P22" s="13">
        <f t="shared" si="1"/>
        <v>1.1157407407407406E-2</v>
      </c>
      <c r="Q22" s="8">
        <f t="shared" si="8"/>
        <v>1</v>
      </c>
      <c r="R22" s="22">
        <v>17</v>
      </c>
      <c r="S22" s="14">
        <f ca="1">IF(LEFT(AG22,1)="G","",IF(LEFT(P22,1)="D","",IF(H22="","",COUNTIF($T$6:T22,T22))))</f>
        <v>3</v>
      </c>
      <c r="T22" s="14" t="str">
        <f t="shared" ca="1" si="2"/>
        <v>Cranbrook School, Cranbrook, Kent</v>
      </c>
      <c r="U22" s="15" t="str">
        <f t="shared" ca="1" si="9"/>
        <v>Cranbrook School, Cranbrook, Kent3</v>
      </c>
      <c r="V22" s="14">
        <f t="shared" si="3"/>
        <v>17</v>
      </c>
      <c r="W22" s="14" t="str">
        <f t="shared" ca="1" si="10"/>
        <v/>
      </c>
      <c r="X22" s="14" t="str">
        <f>IF(Home!J22=0,"",Home!J22)</f>
        <v>Tonbridge Grammar School, Tonbridge, Kent</v>
      </c>
      <c r="Y22" s="16" t="str">
        <f t="shared" ca="1" si="4"/>
        <v/>
      </c>
      <c r="Z22" s="16" t="str">
        <f t="shared" ca="1" si="4"/>
        <v/>
      </c>
      <c r="AA22" s="16" t="str">
        <f t="shared" ca="1" si="4"/>
        <v/>
      </c>
      <c r="AB22" s="16" t="str">
        <f t="shared" ca="1" si="4"/>
        <v/>
      </c>
      <c r="AC22" s="16" t="str">
        <f t="shared" ca="1" si="5"/>
        <v/>
      </c>
      <c r="AD22" s="14" t="str">
        <f t="shared" ca="1" si="11"/>
        <v/>
      </c>
      <c r="AE22" s="17" t="str">
        <f t="shared" ca="1" si="12"/>
        <v/>
      </c>
      <c r="AF22" s="18" t="str">
        <f t="shared" ca="1" si="13"/>
        <v/>
      </c>
      <c r="AG22" s="12">
        <v>50</v>
      </c>
      <c r="AH22" s="19">
        <v>16.04</v>
      </c>
    </row>
    <row r="23" spans="1:34" s="10" customFormat="1" ht="15" customHeight="1" x14ac:dyDescent="0.2">
      <c r="A23" s="10">
        <f t="shared" si="0"/>
        <v>18</v>
      </c>
      <c r="B23" s="173" t="str">
        <f t="shared" ca="1" si="6"/>
        <v>Islay Pearson</v>
      </c>
      <c r="C23" s="173"/>
      <c r="D23" s="173"/>
      <c r="E23" s="173"/>
      <c r="F23" s="173"/>
      <c r="G23" s="173"/>
      <c r="H23" s="177" t="str">
        <f t="shared" ca="1" si="7"/>
        <v>Bromley High School, Bromley, Kent</v>
      </c>
      <c r="I23" s="177"/>
      <c r="J23" s="177"/>
      <c r="K23" s="177"/>
      <c r="L23" s="177"/>
      <c r="M23" s="177"/>
      <c r="N23" s="177"/>
      <c r="O23" s="177"/>
      <c r="P23" s="13">
        <f t="shared" si="1"/>
        <v>1.1874999999999997E-2</v>
      </c>
      <c r="Q23" s="8">
        <f t="shared" si="8"/>
        <v>1</v>
      </c>
      <c r="R23" s="22">
        <v>18</v>
      </c>
      <c r="S23" s="14">
        <f ca="1">IF(LEFT(AG23,1)="G","",IF(LEFT(P23,1)="D","",IF(H23="","",COUNTIF($T$6:T23,T23))))</f>
        <v>3</v>
      </c>
      <c r="T23" s="14" t="str">
        <f t="shared" ca="1" si="2"/>
        <v>Bromley High School, Bromley, Kent</v>
      </c>
      <c r="U23" s="15" t="str">
        <f t="shared" ca="1" si="9"/>
        <v>Bromley High School, Bromley, Kent3</v>
      </c>
      <c r="V23" s="14">
        <f t="shared" si="3"/>
        <v>18</v>
      </c>
      <c r="W23" s="14" t="str">
        <f t="shared" ca="1" si="10"/>
        <v/>
      </c>
      <c r="X23" s="14" t="str">
        <f>IF(Home!J23=0,"",Home!J23)</f>
        <v>Tunbridge Wells grammar school for boys, Tunbridge Wells, Kent</v>
      </c>
      <c r="Y23" s="16" t="str">
        <f t="shared" ca="1" si="4"/>
        <v/>
      </c>
      <c r="Z23" s="16" t="str">
        <f t="shared" ca="1" si="4"/>
        <v/>
      </c>
      <c r="AA23" s="16" t="str">
        <f t="shared" ca="1" si="4"/>
        <v/>
      </c>
      <c r="AB23" s="16" t="str">
        <f t="shared" ca="1" si="4"/>
        <v/>
      </c>
      <c r="AC23" s="16" t="str">
        <f t="shared" ca="1" si="5"/>
        <v/>
      </c>
      <c r="AD23" s="14" t="str">
        <f t="shared" ca="1" si="11"/>
        <v/>
      </c>
      <c r="AE23" s="17" t="str">
        <f t="shared" ca="1" si="12"/>
        <v/>
      </c>
      <c r="AF23" s="18" t="str">
        <f t="shared" ca="1" si="13"/>
        <v/>
      </c>
      <c r="AG23" s="12">
        <v>15</v>
      </c>
      <c r="AH23" s="19">
        <v>17.059999999999999</v>
      </c>
    </row>
    <row r="24" spans="1:34" s="10" customFormat="1" ht="15" customHeight="1" x14ac:dyDescent="0.2">
      <c r="A24" s="10">
        <f t="shared" si="0"/>
        <v>19</v>
      </c>
      <c r="B24" s="173" t="str">
        <f t="shared" ca="1" si="6"/>
        <v xml:space="preserve">Calla Constantine </v>
      </c>
      <c r="C24" s="173"/>
      <c r="D24" s="173"/>
      <c r="E24" s="173"/>
      <c r="F24" s="173"/>
      <c r="G24" s="173"/>
      <c r="H24" s="177" t="str">
        <f t="shared" ca="1" si="7"/>
        <v>Sevenoaks School, Sevenoaks, Kent</v>
      </c>
      <c r="I24" s="177"/>
      <c r="J24" s="177"/>
      <c r="K24" s="177"/>
      <c r="L24" s="177"/>
      <c r="M24" s="177"/>
      <c r="N24" s="177"/>
      <c r="O24" s="177"/>
      <c r="P24" s="13">
        <f t="shared" si="1"/>
        <v>1.2442129629629629E-2</v>
      </c>
      <c r="Q24" s="8">
        <f t="shared" si="8"/>
        <v>1</v>
      </c>
      <c r="R24" s="22">
        <v>19</v>
      </c>
      <c r="S24" s="14">
        <f ca="1">IF(LEFT(AG24,1)="G","",IF(LEFT(P24,1)="D","",IF(H24="","",COUNTIF($T$6:T24,T24))))</f>
        <v>4</v>
      </c>
      <c r="T24" s="14" t="str">
        <f t="shared" ca="1" si="2"/>
        <v>Sevenoaks School, Sevenoaks, Kent</v>
      </c>
      <c r="U24" s="15" t="str">
        <f t="shared" ca="1" si="9"/>
        <v>Sevenoaks School, Sevenoaks, Kent4</v>
      </c>
      <c r="V24" s="14">
        <f t="shared" si="3"/>
        <v>19</v>
      </c>
      <c r="W24" s="14" t="str">
        <f t="shared" ca="1" si="10"/>
        <v/>
      </c>
      <c r="X24" s="14" t="str">
        <f>IF(Home!J24=0,"",Home!J24)</f>
        <v>Walthamstow Hall, Sevenoaks, Kent</v>
      </c>
      <c r="Y24" s="16" t="str">
        <f t="shared" ca="1" si="4"/>
        <v/>
      </c>
      <c r="Z24" s="16" t="str">
        <f t="shared" ca="1" si="4"/>
        <v/>
      </c>
      <c r="AA24" s="16" t="str">
        <f t="shared" ca="1" si="4"/>
        <v/>
      </c>
      <c r="AB24" s="16" t="str">
        <f t="shared" ca="1" si="4"/>
        <v/>
      </c>
      <c r="AC24" s="16" t="str">
        <f t="shared" ca="1" si="5"/>
        <v/>
      </c>
      <c r="AD24" s="14" t="str">
        <f t="shared" ca="1" si="11"/>
        <v/>
      </c>
      <c r="AE24" s="17" t="str">
        <f t="shared" ca="1" si="12"/>
        <v/>
      </c>
      <c r="AF24" s="18" t="str">
        <f t="shared" ca="1" si="13"/>
        <v/>
      </c>
      <c r="AG24" s="12">
        <v>146</v>
      </c>
      <c r="AH24" s="19">
        <v>17.55</v>
      </c>
    </row>
    <row r="25" spans="1:34" s="10" customFormat="1" ht="15" customHeight="1" x14ac:dyDescent="0.2">
      <c r="A25" s="10">
        <f t="shared" si="0"/>
        <v>20</v>
      </c>
      <c r="B25" s="173" t="str">
        <f t="shared" ca="1" si="6"/>
        <v>Catherine Barwick</v>
      </c>
      <c r="C25" s="173"/>
      <c r="D25" s="173"/>
      <c r="E25" s="173"/>
      <c r="F25" s="173"/>
      <c r="G25" s="173"/>
      <c r="H25" s="177" t="str">
        <f t="shared" ca="1" si="7"/>
        <v>Sevenoaks School, Sevenoaks, Kent</v>
      </c>
      <c r="I25" s="177"/>
      <c r="J25" s="177"/>
      <c r="K25" s="177"/>
      <c r="L25" s="177"/>
      <c r="M25" s="177"/>
      <c r="N25" s="177"/>
      <c r="O25" s="177"/>
      <c r="P25" s="13">
        <f t="shared" si="1"/>
        <v>1.324074074074074E-2</v>
      </c>
      <c r="Q25" s="8">
        <f t="shared" si="8"/>
        <v>1</v>
      </c>
      <c r="R25" s="22">
        <v>20</v>
      </c>
      <c r="S25" s="14">
        <f ca="1">IF(LEFT(AG25,1)="G","",IF(LEFT(P25,1)="D","",IF(H25="","",COUNTIF($T$6:T25,T25))))</f>
        <v>5</v>
      </c>
      <c r="T25" s="14" t="str">
        <f t="shared" ca="1" si="2"/>
        <v>Sevenoaks School, Sevenoaks, Kent</v>
      </c>
      <c r="U25" s="15" t="str">
        <f t="shared" ca="1" si="9"/>
        <v>Sevenoaks School, Sevenoaks, Kent5</v>
      </c>
      <c r="V25" s="14">
        <f t="shared" si="3"/>
        <v>20</v>
      </c>
      <c r="W25" s="14">
        <f t="shared" ca="1" si="10"/>
        <v>2</v>
      </c>
      <c r="X25" s="14" t="str">
        <f>IF(Home!J25=0,"",Home!J25)</f>
        <v>Weald of Kent Grammar School, Tonbridge, Kent</v>
      </c>
      <c r="Y25" s="16">
        <f t="shared" ca="1" si="4"/>
        <v>4</v>
      </c>
      <c r="Z25" s="16">
        <f t="shared" ca="1" si="4"/>
        <v>6</v>
      </c>
      <c r="AA25" s="16">
        <f t="shared" ca="1" si="4"/>
        <v>12</v>
      </c>
      <c r="AB25" s="16">
        <f t="shared" ca="1" si="4"/>
        <v>15</v>
      </c>
      <c r="AC25" s="16">
        <f t="shared" ca="1" si="5"/>
        <v>37</v>
      </c>
      <c r="AD25" s="14">
        <f t="shared" ca="1" si="11"/>
        <v>2</v>
      </c>
      <c r="AE25" s="17">
        <f t="shared" ca="1" si="12"/>
        <v>0.04</v>
      </c>
      <c r="AF25" s="18">
        <f t="shared" ca="1" si="13"/>
        <v>2.04</v>
      </c>
      <c r="AG25" s="12">
        <v>153</v>
      </c>
      <c r="AH25" s="19">
        <v>19.04</v>
      </c>
    </row>
    <row r="26" spans="1:34" s="10" customFormat="1" ht="15" customHeight="1" x14ac:dyDescent="0.2">
      <c r="A26" s="10">
        <f t="shared" si="0"/>
        <v>21</v>
      </c>
      <c r="B26" s="173" t="str">
        <f t="shared" ca="1" si="6"/>
        <v>Lucy Kemp</v>
      </c>
      <c r="C26" s="173"/>
      <c r="D26" s="173"/>
      <c r="E26" s="173"/>
      <c r="F26" s="173"/>
      <c r="G26" s="173"/>
      <c r="H26" s="177" t="str">
        <f t="shared" ca="1" si="7"/>
        <v>Bromley High School, Bromley, Kent</v>
      </c>
      <c r="I26" s="177"/>
      <c r="J26" s="177"/>
      <c r="K26" s="177"/>
      <c r="L26" s="177"/>
      <c r="M26" s="177"/>
      <c r="N26" s="177"/>
      <c r="O26" s="177"/>
      <c r="P26" s="13">
        <f t="shared" si="1"/>
        <v>1.3530092592592592E-2</v>
      </c>
      <c r="Q26" s="8">
        <f t="shared" si="8"/>
        <v>1</v>
      </c>
      <c r="R26" s="22">
        <v>21</v>
      </c>
      <c r="S26" s="14">
        <f ca="1">IF(LEFT(AG26,1)="G","",IF(LEFT(P26,1)="D","",IF(H26="","",COUNTIF($T$6:T26,T26))))</f>
        <v>4</v>
      </c>
      <c r="T26" s="14" t="str">
        <f t="shared" ca="1" si="2"/>
        <v>Bromley High School, Bromley, Kent</v>
      </c>
      <c r="U26" s="15" t="str">
        <f t="shared" ca="1" si="9"/>
        <v>Bromley High School, Bromley, Kent4</v>
      </c>
      <c r="V26" s="14">
        <f t="shared" si="3"/>
        <v>21</v>
      </c>
      <c r="W26" s="14" t="str">
        <f t="shared" ca="1" si="10"/>
        <v/>
      </c>
      <c r="X26" s="14" t="str">
        <f>IF(Home!J26=0,"",Home!J26)</f>
        <v>Yardley Court, Tonbridge, Kent</v>
      </c>
      <c r="Y26" s="16" t="str">
        <f t="shared" ref="Y26:AB45" ca="1" si="14">IFERROR(VLOOKUP(CONCATENATE($X26,Y$5),$U$6:$V$255,2,0),"")</f>
        <v/>
      </c>
      <c r="Z26" s="16" t="str">
        <f t="shared" ca="1" si="14"/>
        <v/>
      </c>
      <c r="AA26" s="16" t="str">
        <f t="shared" ca="1" si="14"/>
        <v/>
      </c>
      <c r="AB26" s="16" t="str">
        <f t="shared" ca="1" si="14"/>
        <v/>
      </c>
      <c r="AC26" s="16" t="str">
        <f t="shared" ca="1" si="5"/>
        <v/>
      </c>
      <c r="AD26" s="14" t="str">
        <f t="shared" ca="1" si="11"/>
        <v/>
      </c>
      <c r="AE26" s="17" t="str">
        <f t="shared" ca="1" si="12"/>
        <v/>
      </c>
      <c r="AF26" s="18" t="str">
        <f t="shared" ca="1" si="13"/>
        <v/>
      </c>
      <c r="AG26" s="12">
        <v>18</v>
      </c>
      <c r="AH26" s="19">
        <v>19.29</v>
      </c>
    </row>
    <row r="27" spans="1:34" s="10" customFormat="1" ht="15" customHeight="1" x14ac:dyDescent="0.2">
      <c r="A27" s="10">
        <f t="shared" si="0"/>
        <v>22</v>
      </c>
      <c r="B27" s="173" t="str">
        <f t="shared" ca="1" si="6"/>
        <v>Emma Davey</v>
      </c>
      <c r="C27" s="173"/>
      <c r="D27" s="173"/>
      <c r="E27" s="173"/>
      <c r="F27" s="173"/>
      <c r="G27" s="173"/>
      <c r="H27" s="177" t="str">
        <f t="shared" ca="1" si="7"/>
        <v>Bromley High School, Bromley, Kent</v>
      </c>
      <c r="I27" s="177"/>
      <c r="J27" s="177"/>
      <c r="K27" s="177"/>
      <c r="L27" s="177"/>
      <c r="M27" s="177"/>
      <c r="N27" s="177"/>
      <c r="O27" s="177"/>
      <c r="P27" s="13">
        <f t="shared" si="1"/>
        <v>1.4548611111111111E-2</v>
      </c>
      <c r="Q27" s="8">
        <f t="shared" si="8"/>
        <v>1</v>
      </c>
      <c r="R27" s="22">
        <v>22</v>
      </c>
      <c r="S27" s="14">
        <f ca="1">IF(LEFT(AG27,1)="G","",IF(LEFT(P27,1)="D","",IF(H27="","",COUNTIF($T$6:T27,T27))))</f>
        <v>5</v>
      </c>
      <c r="T27" s="14" t="str">
        <f t="shared" ca="1" si="2"/>
        <v>Bromley High School, Bromley, Kent</v>
      </c>
      <c r="U27" s="15" t="str">
        <f t="shared" ca="1" si="9"/>
        <v>Bromley High School, Bromley, Kent5</v>
      </c>
      <c r="V27" s="14">
        <f t="shared" si="3"/>
        <v>22</v>
      </c>
      <c r="W27" s="14" t="str">
        <f t="shared" ca="1" si="10"/>
        <v/>
      </c>
      <c r="X27" s="14" t="str">
        <f>IF(Home!J27=0,"",Home!J27)</f>
        <v/>
      </c>
      <c r="Y27" s="16" t="str">
        <f t="shared" ca="1" si="14"/>
        <v/>
      </c>
      <c r="Z27" s="16" t="str">
        <f t="shared" ca="1" si="14"/>
        <v/>
      </c>
      <c r="AA27" s="16" t="str">
        <f t="shared" ca="1" si="14"/>
        <v/>
      </c>
      <c r="AB27" s="16" t="str">
        <f t="shared" ca="1" si="14"/>
        <v/>
      </c>
      <c r="AC27" s="16" t="str">
        <f t="shared" ca="1" si="5"/>
        <v/>
      </c>
      <c r="AD27" s="14" t="str">
        <f t="shared" ca="1" si="11"/>
        <v/>
      </c>
      <c r="AE27" s="17" t="str">
        <f t="shared" ca="1" si="12"/>
        <v/>
      </c>
      <c r="AF27" s="18" t="str">
        <f t="shared" ca="1" si="13"/>
        <v/>
      </c>
      <c r="AG27" s="12">
        <v>16</v>
      </c>
      <c r="AH27" s="19">
        <v>20.57</v>
      </c>
    </row>
    <row r="28" spans="1:34" s="10" customFormat="1" ht="15" customHeight="1" x14ac:dyDescent="0.2">
      <c r="A28" s="10">
        <f t="shared" si="0"/>
        <v>23</v>
      </c>
      <c r="B28" s="173" t="str">
        <f t="shared" ca="1" si="6"/>
        <v/>
      </c>
      <c r="C28" s="173"/>
      <c r="D28" s="173"/>
      <c r="E28" s="173"/>
      <c r="F28" s="173"/>
      <c r="G28" s="173"/>
      <c r="H28" s="177" t="str">
        <f t="shared" ca="1" si="7"/>
        <v/>
      </c>
      <c r="I28" s="177"/>
      <c r="J28" s="177"/>
      <c r="K28" s="177"/>
      <c r="L28" s="177"/>
      <c r="M28" s="177"/>
      <c r="N28" s="177"/>
      <c r="O28" s="177"/>
      <c r="P28" s="13">
        <f t="shared" si="1"/>
        <v>0</v>
      </c>
      <c r="Q28" s="8" t="str">
        <f t="shared" si="8"/>
        <v/>
      </c>
      <c r="R28" s="22">
        <v>23</v>
      </c>
      <c r="S28" s="14" t="str">
        <f ca="1">IF(LEFT(AG28,1)="G","",IF(LEFT(P28,1)="D","",IF(H28="","",COUNTIF($T$6:T28,T28))))</f>
        <v/>
      </c>
      <c r="T28" s="14" t="str">
        <f t="shared" ca="1" si="2"/>
        <v/>
      </c>
      <c r="U28" s="15" t="str">
        <f t="shared" ca="1" si="9"/>
        <v/>
      </c>
      <c r="V28" s="14">
        <f t="shared" si="3"/>
        <v>23</v>
      </c>
      <c r="W28" s="14" t="str">
        <f t="shared" ca="1" si="10"/>
        <v/>
      </c>
      <c r="X28" s="14" t="str">
        <f>IF(Home!J28=0,"",Home!J28)</f>
        <v/>
      </c>
      <c r="Y28" s="16" t="str">
        <f t="shared" ca="1" si="14"/>
        <v/>
      </c>
      <c r="Z28" s="16" t="str">
        <f t="shared" ca="1" si="14"/>
        <v/>
      </c>
      <c r="AA28" s="16" t="str">
        <f t="shared" ca="1" si="14"/>
        <v/>
      </c>
      <c r="AB28" s="16" t="str">
        <f t="shared" ca="1" si="14"/>
        <v/>
      </c>
      <c r="AC28" s="16" t="str">
        <f t="shared" ca="1" si="5"/>
        <v/>
      </c>
      <c r="AD28" s="14" t="str">
        <f t="shared" ca="1" si="11"/>
        <v/>
      </c>
      <c r="AE28" s="17" t="str">
        <f t="shared" ca="1" si="12"/>
        <v/>
      </c>
      <c r="AF28" s="18" t="str">
        <f t="shared" ca="1" si="13"/>
        <v/>
      </c>
      <c r="AG28" s="12"/>
      <c r="AH28" s="19"/>
    </row>
    <row r="29" spans="1:34" s="10" customFormat="1" ht="15" customHeight="1" x14ac:dyDescent="0.2">
      <c r="A29" s="10">
        <f t="shared" si="0"/>
        <v>24</v>
      </c>
      <c r="B29" s="173" t="str">
        <f t="shared" ca="1" si="6"/>
        <v/>
      </c>
      <c r="C29" s="173"/>
      <c r="D29" s="173"/>
      <c r="E29" s="173"/>
      <c r="F29" s="173"/>
      <c r="G29" s="173"/>
      <c r="H29" s="177" t="str">
        <f t="shared" ca="1" si="7"/>
        <v/>
      </c>
      <c r="I29" s="177"/>
      <c r="J29" s="177"/>
      <c r="K29" s="177"/>
      <c r="L29" s="177"/>
      <c r="M29" s="177"/>
      <c r="N29" s="177"/>
      <c r="O29" s="177"/>
      <c r="P29" s="13">
        <f t="shared" si="1"/>
        <v>0</v>
      </c>
      <c r="Q29" s="8" t="str">
        <f t="shared" si="8"/>
        <v/>
      </c>
      <c r="R29" s="22">
        <v>24</v>
      </c>
      <c r="S29" s="14" t="str">
        <f ca="1">IF(LEFT(AG29,1)="G","",IF(LEFT(P29,1)="D","",IF(H29="","",COUNTIF($T$6:T29,T29))))</f>
        <v/>
      </c>
      <c r="T29" s="14" t="str">
        <f t="shared" ca="1" si="2"/>
        <v/>
      </c>
      <c r="U29" s="15" t="str">
        <f t="shared" ca="1" si="9"/>
        <v/>
      </c>
      <c r="V29" s="14">
        <f t="shared" si="3"/>
        <v>24</v>
      </c>
      <c r="W29" s="14" t="str">
        <f t="shared" ca="1" si="10"/>
        <v/>
      </c>
      <c r="X29" s="14" t="str">
        <f>IF(Home!J29=0,"",Home!J29)</f>
        <v/>
      </c>
      <c r="Y29" s="16" t="str">
        <f t="shared" ca="1" si="14"/>
        <v/>
      </c>
      <c r="Z29" s="16" t="str">
        <f t="shared" ca="1" si="14"/>
        <v/>
      </c>
      <c r="AA29" s="16" t="str">
        <f t="shared" ca="1" si="14"/>
        <v/>
      </c>
      <c r="AB29" s="16" t="str">
        <f t="shared" ca="1" si="14"/>
        <v/>
      </c>
      <c r="AC29" s="16" t="str">
        <f t="shared" ca="1" si="5"/>
        <v/>
      </c>
      <c r="AD29" s="14" t="str">
        <f t="shared" ca="1" si="11"/>
        <v/>
      </c>
      <c r="AE29" s="17" t="str">
        <f t="shared" ca="1" si="12"/>
        <v/>
      </c>
      <c r="AF29" s="18" t="str">
        <f t="shared" ca="1" si="13"/>
        <v/>
      </c>
      <c r="AG29" s="12"/>
      <c r="AH29" s="19"/>
    </row>
    <row r="30" spans="1:34" s="10" customFormat="1" ht="15" customHeight="1" x14ac:dyDescent="0.2">
      <c r="A30" s="10">
        <f t="shared" si="0"/>
        <v>25</v>
      </c>
      <c r="B30" s="173" t="str">
        <f t="shared" ca="1" si="6"/>
        <v/>
      </c>
      <c r="C30" s="173"/>
      <c r="D30" s="173"/>
      <c r="E30" s="173"/>
      <c r="F30" s="173"/>
      <c r="G30" s="173"/>
      <c r="H30" s="177" t="str">
        <f t="shared" ca="1" si="7"/>
        <v/>
      </c>
      <c r="I30" s="177"/>
      <c r="J30" s="177"/>
      <c r="K30" s="177"/>
      <c r="L30" s="177"/>
      <c r="M30" s="177"/>
      <c r="N30" s="177"/>
      <c r="O30" s="177"/>
      <c r="P30" s="13">
        <f t="shared" si="1"/>
        <v>0</v>
      </c>
      <c r="Q30" s="8" t="str">
        <f t="shared" si="8"/>
        <v/>
      </c>
      <c r="R30" s="22">
        <v>25</v>
      </c>
      <c r="S30" s="14" t="str">
        <f ca="1">IF(LEFT(AG30,1)="G","",IF(LEFT(P30,1)="D","",IF(H30="","",COUNTIF($T$6:T30,T30))))</f>
        <v/>
      </c>
      <c r="T30" s="14" t="str">
        <f t="shared" ca="1" si="2"/>
        <v/>
      </c>
      <c r="U30" s="15" t="str">
        <f t="shared" ca="1" si="9"/>
        <v/>
      </c>
      <c r="V30" s="14">
        <f t="shared" si="3"/>
        <v>25</v>
      </c>
      <c r="W30" s="14" t="str">
        <f t="shared" ca="1" si="10"/>
        <v/>
      </c>
      <c r="X30" s="14" t="str">
        <f>IF(Home!J30=0,"",Home!J30)</f>
        <v/>
      </c>
      <c r="Y30" s="16" t="str">
        <f t="shared" ca="1" si="14"/>
        <v/>
      </c>
      <c r="Z30" s="16" t="str">
        <f t="shared" ca="1" si="14"/>
        <v/>
      </c>
      <c r="AA30" s="16" t="str">
        <f t="shared" ca="1" si="14"/>
        <v/>
      </c>
      <c r="AB30" s="16" t="str">
        <f t="shared" ca="1" si="14"/>
        <v/>
      </c>
      <c r="AC30" s="16" t="str">
        <f t="shared" ca="1" si="5"/>
        <v/>
      </c>
      <c r="AD30" s="14" t="str">
        <f t="shared" ca="1" si="11"/>
        <v/>
      </c>
      <c r="AE30" s="17" t="str">
        <f t="shared" ca="1" si="12"/>
        <v/>
      </c>
      <c r="AF30" s="18" t="str">
        <f t="shared" ca="1" si="13"/>
        <v/>
      </c>
      <c r="AG30" s="12"/>
      <c r="AH30" s="19"/>
    </row>
    <row r="31" spans="1:34" s="10" customFormat="1" ht="15" customHeight="1" x14ac:dyDescent="0.2">
      <c r="A31" s="10">
        <f t="shared" si="0"/>
        <v>26</v>
      </c>
      <c r="B31" s="173" t="str">
        <f t="shared" ca="1" si="6"/>
        <v/>
      </c>
      <c r="C31" s="173"/>
      <c r="D31" s="173"/>
      <c r="E31" s="173"/>
      <c r="F31" s="173"/>
      <c r="G31" s="173"/>
      <c r="H31" s="177" t="str">
        <f t="shared" ca="1" si="7"/>
        <v/>
      </c>
      <c r="I31" s="177"/>
      <c r="J31" s="177"/>
      <c r="K31" s="177"/>
      <c r="L31" s="177"/>
      <c r="M31" s="177"/>
      <c r="N31" s="177"/>
      <c r="O31" s="177"/>
      <c r="P31" s="13">
        <f t="shared" si="1"/>
        <v>0</v>
      </c>
      <c r="Q31" s="8" t="str">
        <f t="shared" si="8"/>
        <v/>
      </c>
      <c r="R31" s="22">
        <v>26</v>
      </c>
      <c r="S31" s="14" t="str">
        <f ca="1">IF(LEFT(AG31,1)="G","",IF(LEFT(P31,1)="D","",IF(H31="","",COUNTIF($T$6:T31,T31))))</f>
        <v/>
      </c>
      <c r="T31" s="14" t="str">
        <f t="shared" ca="1" si="2"/>
        <v/>
      </c>
      <c r="U31" s="15" t="str">
        <f t="shared" ca="1" si="9"/>
        <v/>
      </c>
      <c r="V31" s="14">
        <f t="shared" si="3"/>
        <v>26</v>
      </c>
      <c r="W31" s="14" t="str">
        <f t="shared" ca="1" si="10"/>
        <v/>
      </c>
      <c r="X31" s="14" t="str">
        <f>IF(Home!J31=0,"",Home!J31)</f>
        <v/>
      </c>
      <c r="Y31" s="16" t="str">
        <f t="shared" ca="1" si="14"/>
        <v/>
      </c>
      <c r="Z31" s="16" t="str">
        <f t="shared" ca="1" si="14"/>
        <v/>
      </c>
      <c r="AA31" s="16" t="str">
        <f t="shared" ca="1" si="14"/>
        <v/>
      </c>
      <c r="AB31" s="16" t="str">
        <f t="shared" ca="1" si="14"/>
        <v/>
      </c>
      <c r="AC31" s="16" t="str">
        <f t="shared" ca="1" si="5"/>
        <v/>
      </c>
      <c r="AD31" s="14" t="str">
        <f t="shared" ca="1" si="11"/>
        <v/>
      </c>
      <c r="AE31" s="17" t="str">
        <f t="shared" ca="1" si="12"/>
        <v/>
      </c>
      <c r="AF31" s="18" t="str">
        <f t="shared" ca="1" si="13"/>
        <v/>
      </c>
      <c r="AG31" s="12"/>
      <c r="AH31" s="19"/>
    </row>
    <row r="32" spans="1:34" s="10" customFormat="1" ht="15" customHeight="1" x14ac:dyDescent="0.2">
      <c r="A32" s="10">
        <f t="shared" si="0"/>
        <v>27</v>
      </c>
      <c r="B32" s="173" t="str">
        <f t="shared" ca="1" si="6"/>
        <v/>
      </c>
      <c r="C32" s="173"/>
      <c r="D32" s="173"/>
      <c r="E32" s="173"/>
      <c r="F32" s="173"/>
      <c r="G32" s="173"/>
      <c r="H32" s="177" t="str">
        <f t="shared" ca="1" si="7"/>
        <v/>
      </c>
      <c r="I32" s="177"/>
      <c r="J32" s="177"/>
      <c r="K32" s="177"/>
      <c r="L32" s="177"/>
      <c r="M32" s="177"/>
      <c r="N32" s="177"/>
      <c r="O32" s="177"/>
      <c r="P32" s="13">
        <f t="shared" si="1"/>
        <v>0</v>
      </c>
      <c r="Q32" s="8" t="str">
        <f t="shared" si="8"/>
        <v/>
      </c>
      <c r="R32" s="22">
        <v>27</v>
      </c>
      <c r="S32" s="14" t="str">
        <f ca="1">IF(LEFT(AG32,1)="G","",IF(LEFT(P32,1)="D","",IF(H32="","",COUNTIF($T$6:T32,T32))))</f>
        <v/>
      </c>
      <c r="T32" s="14" t="str">
        <f t="shared" ca="1" si="2"/>
        <v/>
      </c>
      <c r="U32" s="15" t="str">
        <f t="shared" ca="1" si="9"/>
        <v/>
      </c>
      <c r="V32" s="14">
        <f t="shared" si="3"/>
        <v>27</v>
      </c>
      <c r="W32" s="14" t="str">
        <f t="shared" ca="1" si="10"/>
        <v/>
      </c>
      <c r="X32" s="14" t="str">
        <f>IF(Home!J32=0,"",Home!J32)</f>
        <v/>
      </c>
      <c r="Y32" s="16" t="str">
        <f t="shared" ca="1" si="14"/>
        <v/>
      </c>
      <c r="Z32" s="16" t="str">
        <f t="shared" ca="1" si="14"/>
        <v/>
      </c>
      <c r="AA32" s="16" t="str">
        <f t="shared" ca="1" si="14"/>
        <v/>
      </c>
      <c r="AB32" s="16" t="str">
        <f t="shared" ca="1" si="14"/>
        <v/>
      </c>
      <c r="AC32" s="16" t="str">
        <f t="shared" ca="1" si="5"/>
        <v/>
      </c>
      <c r="AD32" s="14" t="str">
        <f t="shared" ca="1" si="11"/>
        <v/>
      </c>
      <c r="AE32" s="17" t="str">
        <f t="shared" ca="1" si="12"/>
        <v/>
      </c>
      <c r="AF32" s="18" t="str">
        <f t="shared" ca="1" si="13"/>
        <v/>
      </c>
      <c r="AG32" s="12"/>
      <c r="AH32" s="19"/>
    </row>
    <row r="33" spans="1:34" s="10" customFormat="1" ht="15" customHeight="1" x14ac:dyDescent="0.2">
      <c r="A33" s="10">
        <f t="shared" si="0"/>
        <v>28</v>
      </c>
      <c r="B33" s="173" t="str">
        <f t="shared" ca="1" si="6"/>
        <v/>
      </c>
      <c r="C33" s="173"/>
      <c r="D33" s="173"/>
      <c r="E33" s="173"/>
      <c r="F33" s="173"/>
      <c r="G33" s="173"/>
      <c r="H33" s="177" t="str">
        <f t="shared" ca="1" si="7"/>
        <v/>
      </c>
      <c r="I33" s="177"/>
      <c r="J33" s="177"/>
      <c r="K33" s="177"/>
      <c r="L33" s="177"/>
      <c r="M33" s="177"/>
      <c r="N33" s="177"/>
      <c r="O33" s="177"/>
      <c r="P33" s="13">
        <f t="shared" si="1"/>
        <v>0</v>
      </c>
      <c r="Q33" s="8" t="str">
        <f t="shared" si="8"/>
        <v/>
      </c>
      <c r="R33" s="22">
        <v>28</v>
      </c>
      <c r="S33" s="14" t="str">
        <f ca="1">IF(LEFT(AG33,1)="G","",IF(LEFT(P33,1)="D","",IF(H33="","",COUNTIF($T$6:T33,T33))))</f>
        <v/>
      </c>
      <c r="T33" s="14" t="str">
        <f t="shared" ca="1" si="2"/>
        <v/>
      </c>
      <c r="U33" s="15" t="str">
        <f t="shared" ca="1" si="9"/>
        <v/>
      </c>
      <c r="V33" s="14">
        <f t="shared" si="3"/>
        <v>28</v>
      </c>
      <c r="W33" s="14" t="str">
        <f t="shared" ca="1" si="10"/>
        <v/>
      </c>
      <c r="X33" s="14" t="str">
        <f>IF(Home!J33=0,"",Home!J33)</f>
        <v/>
      </c>
      <c r="Y33" s="16" t="str">
        <f t="shared" ca="1" si="14"/>
        <v/>
      </c>
      <c r="Z33" s="16" t="str">
        <f t="shared" ca="1" si="14"/>
        <v/>
      </c>
      <c r="AA33" s="16" t="str">
        <f t="shared" ca="1" si="14"/>
        <v/>
      </c>
      <c r="AB33" s="16" t="str">
        <f t="shared" ca="1" si="14"/>
        <v/>
      </c>
      <c r="AC33" s="16" t="str">
        <f t="shared" ca="1" si="5"/>
        <v/>
      </c>
      <c r="AD33" s="14" t="str">
        <f t="shared" ca="1" si="11"/>
        <v/>
      </c>
      <c r="AE33" s="17" t="str">
        <f t="shared" ca="1" si="12"/>
        <v/>
      </c>
      <c r="AF33" s="18" t="str">
        <f t="shared" ca="1" si="13"/>
        <v/>
      </c>
      <c r="AG33" s="12"/>
      <c r="AH33" s="19"/>
    </row>
    <row r="34" spans="1:34" s="10" customFormat="1" ht="15" customHeight="1" x14ac:dyDescent="0.2">
      <c r="A34" s="10">
        <f t="shared" si="0"/>
        <v>29</v>
      </c>
      <c r="B34" s="173" t="str">
        <f t="shared" ca="1" si="6"/>
        <v/>
      </c>
      <c r="C34" s="173"/>
      <c r="D34" s="173"/>
      <c r="E34" s="173"/>
      <c r="F34" s="173"/>
      <c r="G34" s="173"/>
      <c r="H34" s="177" t="str">
        <f t="shared" ca="1" si="7"/>
        <v/>
      </c>
      <c r="I34" s="177"/>
      <c r="J34" s="177"/>
      <c r="K34" s="177"/>
      <c r="L34" s="177"/>
      <c r="M34" s="177"/>
      <c r="N34" s="177"/>
      <c r="O34" s="177"/>
      <c r="P34" s="13">
        <f t="shared" si="1"/>
        <v>0</v>
      </c>
      <c r="Q34" s="8" t="str">
        <f t="shared" si="8"/>
        <v/>
      </c>
      <c r="R34" s="22">
        <v>29</v>
      </c>
      <c r="S34" s="14" t="str">
        <f ca="1">IF(LEFT(AG34,1)="G","",IF(LEFT(P34,1)="D","",IF(H34="","",COUNTIF($T$6:T34,T34))))</f>
        <v/>
      </c>
      <c r="T34" s="14" t="str">
        <f t="shared" ca="1" si="2"/>
        <v/>
      </c>
      <c r="U34" s="15" t="str">
        <f t="shared" ca="1" si="9"/>
        <v/>
      </c>
      <c r="V34" s="14">
        <f t="shared" si="3"/>
        <v>29</v>
      </c>
      <c r="W34" s="14" t="str">
        <f t="shared" ca="1" si="10"/>
        <v/>
      </c>
      <c r="X34" s="14" t="str">
        <f>IF(Home!J34=0,"",Home!J34)</f>
        <v/>
      </c>
      <c r="Y34" s="16" t="str">
        <f t="shared" ca="1" si="14"/>
        <v/>
      </c>
      <c r="Z34" s="16" t="str">
        <f t="shared" ca="1" si="14"/>
        <v/>
      </c>
      <c r="AA34" s="16" t="str">
        <f t="shared" ca="1" si="14"/>
        <v/>
      </c>
      <c r="AB34" s="16" t="str">
        <f t="shared" ca="1" si="14"/>
        <v/>
      </c>
      <c r="AC34" s="16" t="str">
        <f t="shared" ca="1" si="5"/>
        <v/>
      </c>
      <c r="AD34" s="14" t="str">
        <f t="shared" ca="1" si="11"/>
        <v/>
      </c>
      <c r="AE34" s="17" t="str">
        <f t="shared" ca="1" si="12"/>
        <v/>
      </c>
      <c r="AF34" s="18" t="str">
        <f t="shared" ca="1" si="13"/>
        <v/>
      </c>
      <c r="AG34" s="12"/>
      <c r="AH34" s="19"/>
    </row>
    <row r="35" spans="1:34" s="10" customFormat="1" ht="15" customHeight="1" x14ac:dyDescent="0.2">
      <c r="A35" s="10">
        <f t="shared" si="0"/>
        <v>30</v>
      </c>
      <c r="B35" s="173" t="str">
        <f t="shared" ca="1" si="6"/>
        <v/>
      </c>
      <c r="C35" s="173"/>
      <c r="D35" s="173"/>
      <c r="E35" s="173"/>
      <c r="F35" s="173"/>
      <c r="G35" s="173"/>
      <c r="H35" s="177" t="str">
        <f t="shared" ca="1" si="7"/>
        <v/>
      </c>
      <c r="I35" s="177"/>
      <c r="J35" s="177"/>
      <c r="K35" s="177"/>
      <c r="L35" s="177"/>
      <c r="M35" s="177"/>
      <c r="N35" s="177"/>
      <c r="O35" s="177"/>
      <c r="P35" s="13">
        <f t="shared" si="1"/>
        <v>0</v>
      </c>
      <c r="Q35" s="8" t="str">
        <f t="shared" si="8"/>
        <v/>
      </c>
      <c r="R35" s="22">
        <v>30</v>
      </c>
      <c r="S35" s="14" t="str">
        <f ca="1">IF(LEFT(AG35,1)="G","",IF(LEFT(P35,1)="D","",IF(H35="","",COUNTIF($T$6:T35,T35))))</f>
        <v/>
      </c>
      <c r="T35" s="14" t="str">
        <f t="shared" ca="1" si="2"/>
        <v/>
      </c>
      <c r="U35" s="15" t="str">
        <f t="shared" ca="1" si="9"/>
        <v/>
      </c>
      <c r="V35" s="14">
        <f t="shared" si="3"/>
        <v>30</v>
      </c>
      <c r="W35" s="14" t="str">
        <f t="shared" ca="1" si="10"/>
        <v/>
      </c>
      <c r="X35" s="14" t="str">
        <f>IF(Home!J35=0,"",Home!J35)</f>
        <v/>
      </c>
      <c r="Y35" s="16" t="str">
        <f t="shared" ca="1" si="14"/>
        <v/>
      </c>
      <c r="Z35" s="16" t="str">
        <f t="shared" ca="1" si="14"/>
        <v/>
      </c>
      <c r="AA35" s="16" t="str">
        <f t="shared" ca="1" si="14"/>
        <v/>
      </c>
      <c r="AB35" s="16" t="str">
        <f t="shared" ca="1" si="14"/>
        <v/>
      </c>
      <c r="AC35" s="16" t="str">
        <f t="shared" ca="1" si="5"/>
        <v/>
      </c>
      <c r="AD35" s="14" t="str">
        <f t="shared" ca="1" si="11"/>
        <v/>
      </c>
      <c r="AE35" s="17" t="str">
        <f t="shared" ca="1" si="12"/>
        <v/>
      </c>
      <c r="AF35" s="18" t="str">
        <f t="shared" ca="1" si="13"/>
        <v/>
      </c>
      <c r="AG35" s="12"/>
      <c r="AH35" s="19"/>
    </row>
    <row r="36" spans="1:34" s="10" customFormat="1" ht="15" customHeight="1" x14ac:dyDescent="0.2">
      <c r="A36" s="10">
        <f t="shared" si="0"/>
        <v>31</v>
      </c>
      <c r="B36" s="173" t="str">
        <f t="shared" ca="1" si="6"/>
        <v/>
      </c>
      <c r="C36" s="173"/>
      <c r="D36" s="173"/>
      <c r="E36" s="173"/>
      <c r="F36" s="173"/>
      <c r="G36" s="173"/>
      <c r="H36" s="177" t="str">
        <f t="shared" ca="1" si="7"/>
        <v/>
      </c>
      <c r="I36" s="177"/>
      <c r="J36" s="177"/>
      <c r="K36" s="177"/>
      <c r="L36" s="177"/>
      <c r="M36" s="177"/>
      <c r="N36" s="177"/>
      <c r="O36" s="177"/>
      <c r="P36" s="13">
        <f t="shared" si="1"/>
        <v>0</v>
      </c>
      <c r="Q36" s="8" t="str">
        <f t="shared" si="8"/>
        <v/>
      </c>
      <c r="R36" s="22">
        <v>31</v>
      </c>
      <c r="S36" s="14" t="str">
        <f ca="1">IF(LEFT(AG36,1)="G","",IF(LEFT(P36,1)="D","",IF(H36="","",COUNTIF($T$6:T36,T36))))</f>
        <v/>
      </c>
      <c r="T36" s="14" t="str">
        <f t="shared" ca="1" si="2"/>
        <v/>
      </c>
      <c r="U36" s="15" t="str">
        <f t="shared" ca="1" si="9"/>
        <v/>
      </c>
      <c r="V36" s="14">
        <f t="shared" si="3"/>
        <v>31</v>
      </c>
      <c r="W36" s="14" t="str">
        <f t="shared" ca="1" si="10"/>
        <v/>
      </c>
      <c r="X36" s="14" t="str">
        <f>IF(Home!J36=0,"",Home!J36)</f>
        <v/>
      </c>
      <c r="Y36" s="16" t="str">
        <f t="shared" ca="1" si="14"/>
        <v/>
      </c>
      <c r="Z36" s="16" t="str">
        <f t="shared" ca="1" si="14"/>
        <v/>
      </c>
      <c r="AA36" s="16" t="str">
        <f t="shared" ca="1" si="14"/>
        <v/>
      </c>
      <c r="AB36" s="16" t="str">
        <f t="shared" ca="1" si="14"/>
        <v/>
      </c>
      <c r="AC36" s="16" t="str">
        <f t="shared" ca="1" si="5"/>
        <v/>
      </c>
      <c r="AD36" s="14" t="str">
        <f t="shared" ca="1" si="11"/>
        <v/>
      </c>
      <c r="AE36" s="17" t="str">
        <f t="shared" ca="1" si="12"/>
        <v/>
      </c>
      <c r="AF36" s="18" t="str">
        <f t="shared" ca="1" si="13"/>
        <v/>
      </c>
      <c r="AG36" s="12"/>
      <c r="AH36" s="19"/>
    </row>
    <row r="37" spans="1:34" s="10" customFormat="1" ht="15" customHeight="1" x14ac:dyDescent="0.2">
      <c r="A37" s="10">
        <f t="shared" si="0"/>
        <v>32</v>
      </c>
      <c r="B37" s="173" t="str">
        <f t="shared" ca="1" si="6"/>
        <v/>
      </c>
      <c r="C37" s="173"/>
      <c r="D37" s="173"/>
      <c r="E37" s="173"/>
      <c r="F37" s="173"/>
      <c r="G37" s="173"/>
      <c r="H37" s="177" t="str">
        <f t="shared" ca="1" si="7"/>
        <v/>
      </c>
      <c r="I37" s="177"/>
      <c r="J37" s="177"/>
      <c r="K37" s="177"/>
      <c r="L37" s="177"/>
      <c r="M37" s="177"/>
      <c r="N37" s="177"/>
      <c r="O37" s="177"/>
      <c r="P37" s="13">
        <f t="shared" si="1"/>
        <v>0</v>
      </c>
      <c r="Q37" s="8" t="str">
        <f t="shared" si="8"/>
        <v/>
      </c>
      <c r="R37" s="22">
        <v>32</v>
      </c>
      <c r="S37" s="14" t="str">
        <f ca="1">IF(LEFT(AG37,1)="G","",IF(LEFT(P37,1)="D","",IF(H37="","",COUNTIF($T$6:T37,T37))))</f>
        <v/>
      </c>
      <c r="T37" s="14" t="str">
        <f t="shared" ca="1" si="2"/>
        <v/>
      </c>
      <c r="U37" s="15" t="str">
        <f t="shared" ca="1" si="9"/>
        <v/>
      </c>
      <c r="V37" s="14">
        <f t="shared" si="3"/>
        <v>32</v>
      </c>
      <c r="W37" s="14" t="str">
        <f t="shared" ca="1" si="10"/>
        <v/>
      </c>
      <c r="X37" s="14" t="str">
        <f>IF(Home!J37=0,"",Home!J37)</f>
        <v/>
      </c>
      <c r="Y37" s="16" t="str">
        <f t="shared" ca="1" si="14"/>
        <v/>
      </c>
      <c r="Z37" s="16" t="str">
        <f t="shared" ca="1" si="14"/>
        <v/>
      </c>
      <c r="AA37" s="16" t="str">
        <f t="shared" ca="1" si="14"/>
        <v/>
      </c>
      <c r="AB37" s="16" t="str">
        <f t="shared" ca="1" si="14"/>
        <v/>
      </c>
      <c r="AC37" s="16" t="str">
        <f t="shared" ca="1" si="5"/>
        <v/>
      </c>
      <c r="AD37" s="14" t="str">
        <f t="shared" ca="1" si="11"/>
        <v/>
      </c>
      <c r="AE37" s="17" t="str">
        <f t="shared" ca="1" si="12"/>
        <v/>
      </c>
      <c r="AF37" s="18" t="str">
        <f t="shared" ca="1" si="13"/>
        <v/>
      </c>
      <c r="AG37" s="12"/>
      <c r="AH37" s="19"/>
    </row>
    <row r="38" spans="1:34" s="10" customFormat="1" ht="15" customHeight="1" x14ac:dyDescent="0.2">
      <c r="A38" s="10">
        <f t="shared" si="0"/>
        <v>33</v>
      </c>
      <c r="B38" s="173" t="str">
        <f t="shared" ca="1" si="6"/>
        <v/>
      </c>
      <c r="C38" s="173"/>
      <c r="D38" s="173"/>
      <c r="E38" s="173"/>
      <c r="F38" s="173"/>
      <c r="G38" s="173"/>
      <c r="H38" s="177" t="str">
        <f t="shared" ca="1" si="7"/>
        <v/>
      </c>
      <c r="I38" s="177"/>
      <c r="J38" s="177"/>
      <c r="K38" s="177"/>
      <c r="L38" s="177"/>
      <c r="M38" s="177"/>
      <c r="N38" s="177"/>
      <c r="O38" s="177"/>
      <c r="P38" s="13">
        <f t="shared" si="1"/>
        <v>0</v>
      </c>
      <c r="Q38" s="8" t="str">
        <f t="shared" si="8"/>
        <v/>
      </c>
      <c r="R38" s="22">
        <v>33</v>
      </c>
      <c r="S38" s="14" t="str">
        <f ca="1">IF(LEFT(AG38,1)="G","",IF(LEFT(P38,1)="D","",IF(H38="","",COUNTIF($T$6:T38,T38))))</f>
        <v/>
      </c>
      <c r="T38" s="14" t="str">
        <f t="shared" ca="1" si="2"/>
        <v/>
      </c>
      <c r="U38" s="15" t="str">
        <f t="shared" ca="1" si="9"/>
        <v/>
      </c>
      <c r="V38" s="14">
        <f t="shared" si="3"/>
        <v>33</v>
      </c>
      <c r="W38" s="14" t="str">
        <f t="shared" ca="1" si="10"/>
        <v/>
      </c>
      <c r="X38" s="14" t="str">
        <f>IF(Home!J38=0,"",Home!J38)</f>
        <v/>
      </c>
      <c r="Y38" s="16" t="str">
        <f t="shared" ca="1" si="14"/>
        <v/>
      </c>
      <c r="Z38" s="16" t="str">
        <f t="shared" ca="1" si="14"/>
        <v/>
      </c>
      <c r="AA38" s="16" t="str">
        <f t="shared" ca="1" si="14"/>
        <v/>
      </c>
      <c r="AB38" s="16" t="str">
        <f t="shared" ca="1" si="14"/>
        <v/>
      </c>
      <c r="AC38" s="16" t="str">
        <f t="shared" ca="1" si="5"/>
        <v/>
      </c>
      <c r="AD38" s="14" t="str">
        <f t="shared" ca="1" si="11"/>
        <v/>
      </c>
      <c r="AE38" s="17" t="str">
        <f t="shared" ca="1" si="12"/>
        <v/>
      </c>
      <c r="AF38" s="18" t="str">
        <f t="shared" ca="1" si="13"/>
        <v/>
      </c>
      <c r="AG38" s="12"/>
      <c r="AH38" s="19"/>
    </row>
    <row r="39" spans="1:34" s="10" customFormat="1" ht="15" customHeight="1" x14ac:dyDescent="0.2">
      <c r="A39" s="10">
        <f t="shared" si="0"/>
        <v>34</v>
      </c>
      <c r="B39" s="173" t="str">
        <f t="shared" ca="1" si="6"/>
        <v/>
      </c>
      <c r="C39" s="173"/>
      <c r="D39" s="173"/>
      <c r="E39" s="173"/>
      <c r="F39" s="173"/>
      <c r="G39" s="173"/>
      <c r="H39" s="177" t="str">
        <f t="shared" ca="1" si="7"/>
        <v/>
      </c>
      <c r="I39" s="177"/>
      <c r="J39" s="177"/>
      <c r="K39" s="177"/>
      <c r="L39" s="177"/>
      <c r="M39" s="177"/>
      <c r="N39" s="177"/>
      <c r="O39" s="177"/>
      <c r="P39" s="13">
        <f t="shared" si="1"/>
        <v>0</v>
      </c>
      <c r="Q39" s="8" t="str">
        <f t="shared" si="8"/>
        <v/>
      </c>
      <c r="R39" s="22">
        <v>34</v>
      </c>
      <c r="S39" s="14" t="str">
        <f ca="1">IF(LEFT(AG39,1)="G","",IF(LEFT(P39,1)="D","",IF(H39="","",COUNTIF($T$6:T39,T39))))</f>
        <v/>
      </c>
      <c r="T39" s="14" t="str">
        <f t="shared" ca="1" si="2"/>
        <v/>
      </c>
      <c r="U39" s="15" t="str">
        <f t="shared" ca="1" si="9"/>
        <v/>
      </c>
      <c r="V39" s="14">
        <f t="shared" si="3"/>
        <v>34</v>
      </c>
      <c r="W39" s="14" t="str">
        <f t="shared" ca="1" si="10"/>
        <v/>
      </c>
      <c r="X39" s="14" t="str">
        <f>IF(Home!J39=0,"",Home!J39)</f>
        <v/>
      </c>
      <c r="Y39" s="16" t="str">
        <f t="shared" ca="1" si="14"/>
        <v/>
      </c>
      <c r="Z39" s="16" t="str">
        <f t="shared" ca="1" si="14"/>
        <v/>
      </c>
      <c r="AA39" s="16" t="str">
        <f t="shared" ca="1" si="14"/>
        <v/>
      </c>
      <c r="AB39" s="16" t="str">
        <f t="shared" ca="1" si="14"/>
        <v/>
      </c>
      <c r="AC39" s="16" t="str">
        <f t="shared" ca="1" si="5"/>
        <v/>
      </c>
      <c r="AD39" s="14" t="str">
        <f t="shared" ca="1" si="11"/>
        <v/>
      </c>
      <c r="AE39" s="17" t="str">
        <f t="shared" ca="1" si="12"/>
        <v/>
      </c>
      <c r="AF39" s="18" t="str">
        <f t="shared" ca="1" si="13"/>
        <v/>
      </c>
      <c r="AG39" s="12"/>
      <c r="AH39" s="19"/>
    </row>
    <row r="40" spans="1:34" s="10" customFormat="1" ht="15" customHeight="1" x14ac:dyDescent="0.2">
      <c r="A40" s="10">
        <f t="shared" si="0"/>
        <v>35</v>
      </c>
      <c r="B40" s="173" t="str">
        <f t="shared" ca="1" si="6"/>
        <v/>
      </c>
      <c r="C40" s="173"/>
      <c r="D40" s="173"/>
      <c r="E40" s="173"/>
      <c r="F40" s="173"/>
      <c r="G40" s="173"/>
      <c r="H40" s="177" t="str">
        <f t="shared" ca="1" si="7"/>
        <v/>
      </c>
      <c r="I40" s="177"/>
      <c r="J40" s="177"/>
      <c r="K40" s="177"/>
      <c r="L40" s="177"/>
      <c r="M40" s="177"/>
      <c r="N40" s="177"/>
      <c r="O40" s="177"/>
      <c r="P40" s="13">
        <f t="shared" si="1"/>
        <v>0</v>
      </c>
      <c r="Q40" s="8" t="str">
        <f t="shared" si="8"/>
        <v/>
      </c>
      <c r="R40" s="22">
        <v>35</v>
      </c>
      <c r="S40" s="14" t="str">
        <f ca="1">IF(LEFT(AG40,1)="G","",IF(LEFT(P40,1)="D","",IF(H40="","",COUNTIF($T$6:T40,T40))))</f>
        <v/>
      </c>
      <c r="T40" s="14" t="str">
        <f t="shared" ca="1" si="2"/>
        <v/>
      </c>
      <c r="U40" s="15" t="str">
        <f t="shared" ca="1" si="9"/>
        <v/>
      </c>
      <c r="V40" s="14">
        <f t="shared" si="3"/>
        <v>35</v>
      </c>
      <c r="W40" s="14" t="str">
        <f t="shared" ca="1" si="10"/>
        <v/>
      </c>
      <c r="X40" s="14" t="str">
        <f>IF(Home!J40=0,"",Home!J40)</f>
        <v/>
      </c>
      <c r="Y40" s="16" t="str">
        <f t="shared" ca="1" si="14"/>
        <v/>
      </c>
      <c r="Z40" s="16" t="str">
        <f t="shared" ca="1" si="14"/>
        <v/>
      </c>
      <c r="AA40" s="16" t="str">
        <f t="shared" ca="1" si="14"/>
        <v/>
      </c>
      <c r="AB40" s="16" t="str">
        <f t="shared" ca="1" si="14"/>
        <v/>
      </c>
      <c r="AC40" s="16" t="str">
        <f t="shared" ca="1" si="5"/>
        <v/>
      </c>
      <c r="AD40" s="14" t="str">
        <f t="shared" ca="1" si="11"/>
        <v/>
      </c>
      <c r="AE40" s="17" t="str">
        <f t="shared" ca="1" si="12"/>
        <v/>
      </c>
      <c r="AF40" s="18" t="str">
        <f t="shared" ca="1" si="13"/>
        <v/>
      </c>
      <c r="AG40" s="12"/>
      <c r="AH40" s="19"/>
    </row>
    <row r="41" spans="1:34" s="10" customFormat="1" ht="15" customHeight="1" x14ac:dyDescent="0.2">
      <c r="A41" s="10">
        <f t="shared" si="0"/>
        <v>36</v>
      </c>
      <c r="B41" s="173" t="str">
        <f t="shared" ca="1" si="6"/>
        <v/>
      </c>
      <c r="C41" s="173"/>
      <c r="D41" s="173"/>
      <c r="E41" s="173"/>
      <c r="F41" s="173"/>
      <c r="G41" s="173"/>
      <c r="H41" s="177" t="str">
        <f t="shared" ca="1" si="7"/>
        <v/>
      </c>
      <c r="I41" s="177"/>
      <c r="J41" s="177"/>
      <c r="K41" s="177"/>
      <c r="L41" s="177"/>
      <c r="M41" s="177"/>
      <c r="N41" s="177"/>
      <c r="O41" s="177"/>
      <c r="P41" s="13">
        <f t="shared" si="1"/>
        <v>0</v>
      </c>
      <c r="Q41" s="8" t="str">
        <f t="shared" si="8"/>
        <v/>
      </c>
      <c r="R41" s="22">
        <v>36</v>
      </c>
      <c r="S41" s="14" t="str">
        <f ca="1">IF(LEFT(AG41,1)="G","",IF(LEFT(P41,1)="D","",IF(H41="","",COUNTIF($T$6:T41,T41))))</f>
        <v/>
      </c>
      <c r="T41" s="14" t="str">
        <f t="shared" ca="1" si="2"/>
        <v/>
      </c>
      <c r="U41" s="15" t="str">
        <f t="shared" ca="1" si="9"/>
        <v/>
      </c>
      <c r="V41" s="14">
        <f t="shared" si="3"/>
        <v>36</v>
      </c>
      <c r="W41" s="14" t="str">
        <f t="shared" ca="1" si="10"/>
        <v/>
      </c>
      <c r="X41" s="14" t="str">
        <f>IF(Home!J41=0,"",Home!J41)</f>
        <v/>
      </c>
      <c r="Y41" s="16" t="str">
        <f t="shared" ca="1" si="14"/>
        <v/>
      </c>
      <c r="Z41" s="16" t="str">
        <f t="shared" ca="1" si="14"/>
        <v/>
      </c>
      <c r="AA41" s="16" t="str">
        <f t="shared" ca="1" si="14"/>
        <v/>
      </c>
      <c r="AB41" s="16" t="str">
        <f t="shared" ca="1" si="14"/>
        <v/>
      </c>
      <c r="AC41" s="16" t="str">
        <f t="shared" ca="1" si="5"/>
        <v/>
      </c>
      <c r="AD41" s="14" t="str">
        <f t="shared" ca="1" si="11"/>
        <v/>
      </c>
      <c r="AE41" s="17" t="str">
        <f t="shared" ca="1" si="12"/>
        <v/>
      </c>
      <c r="AF41" s="18" t="str">
        <f t="shared" ca="1" si="13"/>
        <v/>
      </c>
      <c r="AG41" s="12"/>
      <c r="AH41" s="19"/>
    </row>
    <row r="42" spans="1:34" s="10" customFormat="1" ht="15" customHeight="1" x14ac:dyDescent="0.2">
      <c r="A42" s="10">
        <f t="shared" si="0"/>
        <v>37</v>
      </c>
      <c r="B42" s="173" t="str">
        <f t="shared" ca="1" si="6"/>
        <v/>
      </c>
      <c r="C42" s="173"/>
      <c r="D42" s="173"/>
      <c r="E42" s="173"/>
      <c r="F42" s="173"/>
      <c r="G42" s="173"/>
      <c r="H42" s="177" t="str">
        <f t="shared" ca="1" si="7"/>
        <v/>
      </c>
      <c r="I42" s="177"/>
      <c r="J42" s="177"/>
      <c r="K42" s="177"/>
      <c r="L42" s="177"/>
      <c r="M42" s="177"/>
      <c r="N42" s="177"/>
      <c r="O42" s="177"/>
      <c r="P42" s="13">
        <f t="shared" si="1"/>
        <v>0</v>
      </c>
      <c r="Q42" s="8" t="str">
        <f t="shared" si="8"/>
        <v/>
      </c>
      <c r="R42" s="22">
        <v>37</v>
      </c>
      <c r="S42" s="14" t="str">
        <f ca="1">IF(LEFT(AG42,1)="G","",IF(LEFT(P42,1)="D","",IF(H42="","",COUNTIF($T$6:T42,T42))))</f>
        <v/>
      </c>
      <c r="T42" s="14" t="str">
        <f t="shared" ca="1" si="2"/>
        <v/>
      </c>
      <c r="U42" s="15" t="str">
        <f t="shared" ca="1" si="9"/>
        <v/>
      </c>
      <c r="V42" s="14">
        <f t="shared" si="3"/>
        <v>37</v>
      </c>
      <c r="W42" s="14" t="str">
        <f t="shared" ca="1" si="10"/>
        <v/>
      </c>
      <c r="X42" s="14" t="str">
        <f>IF(Home!J42=0,"",Home!J42)</f>
        <v/>
      </c>
      <c r="Y42" s="16" t="str">
        <f t="shared" ca="1" si="14"/>
        <v/>
      </c>
      <c r="Z42" s="16" t="str">
        <f t="shared" ca="1" si="14"/>
        <v/>
      </c>
      <c r="AA42" s="16" t="str">
        <f t="shared" ca="1" si="14"/>
        <v/>
      </c>
      <c r="AB42" s="16" t="str">
        <f t="shared" ca="1" si="14"/>
        <v/>
      </c>
      <c r="AC42" s="16" t="str">
        <f t="shared" ca="1" si="5"/>
        <v/>
      </c>
      <c r="AD42" s="14" t="str">
        <f t="shared" ca="1" si="11"/>
        <v/>
      </c>
      <c r="AE42" s="17" t="str">
        <f t="shared" ca="1" si="12"/>
        <v/>
      </c>
      <c r="AF42" s="18" t="str">
        <f t="shared" ca="1" si="13"/>
        <v/>
      </c>
      <c r="AG42" s="12"/>
      <c r="AH42" s="19"/>
    </row>
    <row r="43" spans="1:34" s="10" customFormat="1" ht="15" customHeight="1" x14ac:dyDescent="0.2">
      <c r="A43" s="10">
        <f t="shared" si="0"/>
        <v>38</v>
      </c>
      <c r="B43" s="173" t="str">
        <f t="shared" ca="1" si="6"/>
        <v/>
      </c>
      <c r="C43" s="173"/>
      <c r="D43" s="173"/>
      <c r="E43" s="173"/>
      <c r="F43" s="173"/>
      <c r="G43" s="173"/>
      <c r="H43" s="177" t="str">
        <f t="shared" ca="1" si="7"/>
        <v/>
      </c>
      <c r="I43" s="177"/>
      <c r="J43" s="177"/>
      <c r="K43" s="177"/>
      <c r="L43" s="177"/>
      <c r="M43" s="177"/>
      <c r="N43" s="177"/>
      <c r="O43" s="177"/>
      <c r="P43" s="13">
        <f t="shared" si="1"/>
        <v>0</v>
      </c>
      <c r="Q43" s="8" t="str">
        <f t="shared" si="8"/>
        <v/>
      </c>
      <c r="R43" s="22">
        <v>38</v>
      </c>
      <c r="S43" s="14" t="str">
        <f ca="1">IF(LEFT(AG43,1)="G","",IF(LEFT(P43,1)="D","",IF(H43="","",COUNTIF($T$6:T43,T43))))</f>
        <v/>
      </c>
      <c r="T43" s="14" t="str">
        <f t="shared" ca="1" si="2"/>
        <v/>
      </c>
      <c r="U43" s="15" t="str">
        <f t="shared" ca="1" si="9"/>
        <v/>
      </c>
      <c r="V43" s="14">
        <f t="shared" si="3"/>
        <v>38</v>
      </c>
      <c r="W43" s="14" t="str">
        <f t="shared" ca="1" si="10"/>
        <v/>
      </c>
      <c r="X43" s="14" t="str">
        <f>IF(Home!J43=0,"",Home!J43)</f>
        <v/>
      </c>
      <c r="Y43" s="16" t="str">
        <f t="shared" ca="1" si="14"/>
        <v/>
      </c>
      <c r="Z43" s="16" t="str">
        <f t="shared" ca="1" si="14"/>
        <v/>
      </c>
      <c r="AA43" s="16" t="str">
        <f t="shared" ca="1" si="14"/>
        <v/>
      </c>
      <c r="AB43" s="16" t="str">
        <f t="shared" ca="1" si="14"/>
        <v/>
      </c>
      <c r="AC43" s="16" t="str">
        <f t="shared" ca="1" si="5"/>
        <v/>
      </c>
      <c r="AD43" s="14" t="str">
        <f t="shared" ca="1" si="11"/>
        <v/>
      </c>
      <c r="AE43" s="17" t="str">
        <f t="shared" ca="1" si="12"/>
        <v/>
      </c>
      <c r="AF43" s="18" t="str">
        <f t="shared" ca="1" si="13"/>
        <v/>
      </c>
      <c r="AG43" s="12"/>
      <c r="AH43" s="19"/>
    </row>
    <row r="44" spans="1:34" s="10" customFormat="1" ht="15" customHeight="1" x14ac:dyDescent="0.2">
      <c r="A44" s="10">
        <f t="shared" si="0"/>
        <v>39</v>
      </c>
      <c r="B44" s="173" t="str">
        <f t="shared" ca="1" si="6"/>
        <v/>
      </c>
      <c r="C44" s="173"/>
      <c r="D44" s="173"/>
      <c r="E44" s="173"/>
      <c r="F44" s="173"/>
      <c r="G44" s="173"/>
      <c r="H44" s="177" t="str">
        <f t="shared" ca="1" si="7"/>
        <v/>
      </c>
      <c r="I44" s="177"/>
      <c r="J44" s="177"/>
      <c r="K44" s="177"/>
      <c r="L44" s="177"/>
      <c r="M44" s="177"/>
      <c r="N44" s="177"/>
      <c r="O44" s="177"/>
      <c r="P44" s="13">
        <f t="shared" si="1"/>
        <v>0</v>
      </c>
      <c r="Q44" s="8" t="str">
        <f t="shared" si="8"/>
        <v/>
      </c>
      <c r="R44" s="22">
        <v>39</v>
      </c>
      <c r="S44" s="14" t="str">
        <f ca="1">IF(LEFT(AG44,1)="G","",IF(LEFT(P44,1)="D","",IF(H44="","",COUNTIF($T$6:T44,T44))))</f>
        <v/>
      </c>
      <c r="T44" s="14" t="str">
        <f t="shared" ca="1" si="2"/>
        <v/>
      </c>
      <c r="U44" s="15" t="str">
        <f t="shared" ca="1" si="9"/>
        <v/>
      </c>
      <c r="V44" s="14">
        <f t="shared" si="3"/>
        <v>39</v>
      </c>
      <c r="W44" s="14" t="str">
        <f t="shared" ca="1" si="10"/>
        <v/>
      </c>
      <c r="X44" s="14" t="str">
        <f>IF(Home!J44=0,"",Home!J44)</f>
        <v/>
      </c>
      <c r="Y44" s="16" t="str">
        <f t="shared" ca="1" si="14"/>
        <v/>
      </c>
      <c r="Z44" s="16" t="str">
        <f t="shared" ca="1" si="14"/>
        <v/>
      </c>
      <c r="AA44" s="16" t="str">
        <f t="shared" ca="1" si="14"/>
        <v/>
      </c>
      <c r="AB44" s="16" t="str">
        <f t="shared" ca="1" si="14"/>
        <v/>
      </c>
      <c r="AC44" s="16" t="str">
        <f t="shared" ca="1" si="5"/>
        <v/>
      </c>
      <c r="AD44" s="14" t="str">
        <f t="shared" ca="1" si="11"/>
        <v/>
      </c>
      <c r="AE44" s="17" t="str">
        <f t="shared" ca="1" si="12"/>
        <v/>
      </c>
      <c r="AF44" s="18" t="str">
        <f t="shared" ca="1" si="13"/>
        <v/>
      </c>
      <c r="AG44" s="12"/>
      <c r="AH44" s="19"/>
    </row>
    <row r="45" spans="1:34" s="10" customFormat="1" ht="15" customHeight="1" x14ac:dyDescent="0.2">
      <c r="A45" s="10">
        <f t="shared" si="0"/>
        <v>40</v>
      </c>
      <c r="B45" s="173" t="str">
        <f t="shared" ca="1" si="6"/>
        <v/>
      </c>
      <c r="C45" s="173"/>
      <c r="D45" s="173"/>
      <c r="E45" s="173"/>
      <c r="F45" s="173"/>
      <c r="G45" s="173"/>
      <c r="H45" s="177" t="str">
        <f t="shared" ca="1" si="7"/>
        <v/>
      </c>
      <c r="I45" s="177"/>
      <c r="J45" s="177"/>
      <c r="K45" s="177"/>
      <c r="L45" s="177"/>
      <c r="M45" s="177"/>
      <c r="N45" s="177"/>
      <c r="O45" s="177"/>
      <c r="P45" s="13">
        <f t="shared" si="1"/>
        <v>0</v>
      </c>
      <c r="Q45" s="8" t="str">
        <f t="shared" si="8"/>
        <v/>
      </c>
      <c r="R45" s="22">
        <v>40</v>
      </c>
      <c r="S45" s="14" t="str">
        <f ca="1">IF(LEFT(AG45,1)="G","",IF(LEFT(P45,1)="D","",IF(H45="","",COUNTIF($T$6:T45,T45))))</f>
        <v/>
      </c>
      <c r="T45" s="14" t="str">
        <f t="shared" ca="1" si="2"/>
        <v/>
      </c>
      <c r="U45" s="15" t="str">
        <f t="shared" ca="1" si="9"/>
        <v/>
      </c>
      <c r="V45" s="14">
        <f t="shared" si="3"/>
        <v>40</v>
      </c>
      <c r="W45" s="14" t="str">
        <f t="shared" ca="1" si="10"/>
        <v/>
      </c>
      <c r="X45" s="14" t="str">
        <f>IF(Home!J45=0,"",Home!J45)</f>
        <v/>
      </c>
      <c r="Y45" s="16" t="str">
        <f t="shared" ca="1" si="14"/>
        <v/>
      </c>
      <c r="Z45" s="16" t="str">
        <f t="shared" ca="1" si="14"/>
        <v/>
      </c>
      <c r="AA45" s="16" t="str">
        <f t="shared" ca="1" si="14"/>
        <v/>
      </c>
      <c r="AB45" s="16" t="str">
        <f t="shared" ca="1" si="14"/>
        <v/>
      </c>
      <c r="AC45" s="16" t="str">
        <f t="shared" ca="1" si="5"/>
        <v/>
      </c>
      <c r="AD45" s="14" t="str">
        <f t="shared" ca="1" si="11"/>
        <v/>
      </c>
      <c r="AE45" s="17" t="str">
        <f t="shared" ca="1" si="12"/>
        <v/>
      </c>
      <c r="AF45" s="18" t="str">
        <f t="shared" ca="1" si="13"/>
        <v/>
      </c>
      <c r="AG45" s="12"/>
      <c r="AH45" s="19"/>
    </row>
    <row r="46" spans="1:34" s="10" customFormat="1" ht="15" customHeight="1" x14ac:dyDescent="0.2">
      <c r="A46" s="10">
        <f t="shared" si="0"/>
        <v>41</v>
      </c>
      <c r="B46" s="173" t="str">
        <f t="shared" ca="1" si="6"/>
        <v/>
      </c>
      <c r="C46" s="173"/>
      <c r="D46" s="173"/>
      <c r="E46" s="173"/>
      <c r="F46" s="173"/>
      <c r="G46" s="173"/>
      <c r="H46" s="177" t="str">
        <f t="shared" ca="1" si="7"/>
        <v/>
      </c>
      <c r="I46" s="177"/>
      <c r="J46" s="177"/>
      <c r="K46" s="177"/>
      <c r="L46" s="177"/>
      <c r="M46" s="177"/>
      <c r="N46" s="177"/>
      <c r="O46" s="177"/>
      <c r="P46" s="13">
        <f t="shared" si="1"/>
        <v>0</v>
      </c>
      <c r="Q46" s="8" t="str">
        <f t="shared" si="8"/>
        <v/>
      </c>
      <c r="R46" s="22">
        <v>41</v>
      </c>
      <c r="S46" s="14" t="str">
        <f ca="1">IF(LEFT(AG46,1)="G","",IF(LEFT(P46,1)="D","",IF(H46="","",COUNTIF($T$6:T46,T46))))</f>
        <v/>
      </c>
      <c r="T46" s="14" t="str">
        <f t="shared" ca="1" si="2"/>
        <v/>
      </c>
      <c r="U46" s="15" t="str">
        <f t="shared" ca="1" si="9"/>
        <v/>
      </c>
      <c r="V46" s="14">
        <f t="shared" si="3"/>
        <v>41</v>
      </c>
      <c r="W46" s="14" t="str">
        <f t="shared" ca="1" si="10"/>
        <v/>
      </c>
      <c r="X46" s="14" t="str">
        <f>IF(Home!J46=0,"",Home!J46)</f>
        <v>Total Entries by age group</v>
      </c>
      <c r="Y46" s="16" t="str">
        <f t="shared" ref="Y46:AB65" ca="1" si="15">IFERROR(VLOOKUP(CONCATENATE($X46,Y$5),$U$6:$V$255,2,0),"")</f>
        <v/>
      </c>
      <c r="Z46" s="16" t="str">
        <f t="shared" ca="1" si="15"/>
        <v/>
      </c>
      <c r="AA46" s="16" t="str">
        <f t="shared" ca="1" si="15"/>
        <v/>
      </c>
      <c r="AB46" s="16" t="str">
        <f t="shared" ca="1" si="15"/>
        <v/>
      </c>
      <c r="AC46" s="16" t="str">
        <f t="shared" ca="1" si="5"/>
        <v/>
      </c>
      <c r="AD46" s="14" t="str">
        <f t="shared" ca="1" si="11"/>
        <v/>
      </c>
      <c r="AE46" s="17" t="str">
        <f t="shared" ca="1" si="12"/>
        <v/>
      </c>
      <c r="AF46" s="18" t="str">
        <f t="shared" ca="1" si="13"/>
        <v/>
      </c>
      <c r="AG46" s="12"/>
      <c r="AH46" s="19"/>
    </row>
    <row r="47" spans="1:34" s="10" customFormat="1" ht="15" customHeight="1" x14ac:dyDescent="0.2">
      <c r="A47" s="10">
        <f t="shared" si="0"/>
        <v>42</v>
      </c>
      <c r="B47" s="173" t="str">
        <f t="shared" ca="1" si="6"/>
        <v/>
      </c>
      <c r="C47" s="173"/>
      <c r="D47" s="173"/>
      <c r="E47" s="173"/>
      <c r="F47" s="173"/>
      <c r="G47" s="173"/>
      <c r="H47" s="177" t="str">
        <f t="shared" ca="1" si="7"/>
        <v/>
      </c>
      <c r="I47" s="177"/>
      <c r="J47" s="177"/>
      <c r="K47" s="177"/>
      <c r="L47" s="177"/>
      <c r="M47" s="177"/>
      <c r="N47" s="177"/>
      <c r="O47" s="177"/>
      <c r="P47" s="13">
        <f t="shared" si="1"/>
        <v>0</v>
      </c>
      <c r="Q47" s="8" t="str">
        <f t="shared" si="8"/>
        <v/>
      </c>
      <c r="R47" s="22">
        <v>42</v>
      </c>
      <c r="S47" s="14" t="str">
        <f ca="1">IF(LEFT(AG47,1)="G","",IF(LEFT(P47,1)="D","",IF(H47="","",COUNTIF($T$6:T47,T47))))</f>
        <v/>
      </c>
      <c r="T47" s="14" t="str">
        <f t="shared" ca="1" si="2"/>
        <v/>
      </c>
      <c r="U47" s="15" t="str">
        <f t="shared" ca="1" si="9"/>
        <v/>
      </c>
      <c r="V47" s="14">
        <f t="shared" si="3"/>
        <v>42</v>
      </c>
      <c r="W47" s="14" t="str">
        <f t="shared" ca="1" si="10"/>
        <v/>
      </c>
      <c r="X47" s="14" t="str">
        <f>IF(Home!J47=0,"",Home!J47)</f>
        <v/>
      </c>
      <c r="Y47" s="16" t="str">
        <f t="shared" ca="1" si="15"/>
        <v/>
      </c>
      <c r="Z47" s="16" t="str">
        <f t="shared" ca="1" si="15"/>
        <v/>
      </c>
      <c r="AA47" s="16" t="str">
        <f t="shared" ca="1" si="15"/>
        <v/>
      </c>
      <c r="AB47" s="16" t="str">
        <f t="shared" ca="1" si="15"/>
        <v/>
      </c>
      <c r="AC47" s="16" t="str">
        <f t="shared" ca="1" si="5"/>
        <v/>
      </c>
      <c r="AD47" s="14" t="str">
        <f t="shared" ca="1" si="11"/>
        <v/>
      </c>
      <c r="AE47" s="17" t="str">
        <f t="shared" ca="1" si="12"/>
        <v/>
      </c>
      <c r="AF47" s="18" t="str">
        <f t="shared" ca="1" si="13"/>
        <v/>
      </c>
      <c r="AG47" s="12"/>
      <c r="AH47" s="19"/>
    </row>
    <row r="48" spans="1:34" s="10" customFormat="1" ht="15" customHeight="1" x14ac:dyDescent="0.2">
      <c r="A48" s="10">
        <f t="shared" si="0"/>
        <v>43</v>
      </c>
      <c r="B48" s="173" t="str">
        <f t="shared" ca="1" si="6"/>
        <v/>
      </c>
      <c r="C48" s="173"/>
      <c r="D48" s="173"/>
      <c r="E48" s="173"/>
      <c r="F48" s="173"/>
      <c r="G48" s="173"/>
      <c r="H48" s="177" t="str">
        <f t="shared" ca="1" si="7"/>
        <v/>
      </c>
      <c r="I48" s="177"/>
      <c r="J48" s="177"/>
      <c r="K48" s="177"/>
      <c r="L48" s="177"/>
      <c r="M48" s="177"/>
      <c r="N48" s="177"/>
      <c r="O48" s="177"/>
      <c r="P48" s="13">
        <f t="shared" si="1"/>
        <v>0</v>
      </c>
      <c r="Q48" s="8" t="str">
        <f t="shared" si="8"/>
        <v/>
      </c>
      <c r="R48" s="22">
        <v>43</v>
      </c>
      <c r="S48" s="14" t="str">
        <f ca="1">IF(LEFT(AG48,1)="G","",IF(LEFT(P48,1)="D","",IF(H48="","",COUNTIF($T$6:T48,T48))))</f>
        <v/>
      </c>
      <c r="T48" s="14" t="str">
        <f t="shared" ca="1" si="2"/>
        <v/>
      </c>
      <c r="U48" s="15" t="str">
        <f t="shared" ca="1" si="9"/>
        <v/>
      </c>
      <c r="V48" s="14">
        <f t="shared" si="3"/>
        <v>43</v>
      </c>
      <c r="W48" s="14" t="str">
        <f t="shared" ca="1" si="10"/>
        <v/>
      </c>
      <c r="X48" s="14" t="str">
        <f>IF(Home!J48=0,"",Home!J48)</f>
        <v/>
      </c>
      <c r="Y48" s="16" t="str">
        <f t="shared" ca="1" si="15"/>
        <v/>
      </c>
      <c r="Z48" s="16" t="str">
        <f t="shared" ca="1" si="15"/>
        <v/>
      </c>
      <c r="AA48" s="16" t="str">
        <f t="shared" ca="1" si="15"/>
        <v/>
      </c>
      <c r="AB48" s="16" t="str">
        <f t="shared" ca="1" si="15"/>
        <v/>
      </c>
      <c r="AC48" s="16" t="str">
        <f t="shared" ca="1" si="5"/>
        <v/>
      </c>
      <c r="AD48" s="14" t="str">
        <f t="shared" ca="1" si="11"/>
        <v/>
      </c>
      <c r="AE48" s="17" t="str">
        <f t="shared" ca="1" si="12"/>
        <v/>
      </c>
      <c r="AF48" s="18" t="str">
        <f t="shared" ca="1" si="13"/>
        <v/>
      </c>
      <c r="AG48" s="12"/>
      <c r="AH48" s="19"/>
    </row>
    <row r="49" spans="1:34" s="10" customFormat="1" ht="15" customHeight="1" x14ac:dyDescent="0.2">
      <c r="A49" s="10">
        <f t="shared" si="0"/>
        <v>44</v>
      </c>
      <c r="B49" s="173" t="str">
        <f t="shared" ca="1" si="6"/>
        <v/>
      </c>
      <c r="C49" s="173"/>
      <c r="D49" s="173"/>
      <c r="E49" s="173"/>
      <c r="F49" s="173"/>
      <c r="G49" s="173"/>
      <c r="H49" s="177" t="str">
        <f t="shared" ca="1" si="7"/>
        <v/>
      </c>
      <c r="I49" s="177"/>
      <c r="J49" s="177"/>
      <c r="K49" s="177"/>
      <c r="L49" s="177"/>
      <c r="M49" s="177"/>
      <c r="N49" s="177"/>
      <c r="O49" s="177"/>
      <c r="P49" s="13">
        <f t="shared" si="1"/>
        <v>0</v>
      </c>
      <c r="Q49" s="8" t="str">
        <f t="shared" si="8"/>
        <v/>
      </c>
      <c r="R49" s="22">
        <v>44</v>
      </c>
      <c r="S49" s="14" t="str">
        <f ca="1">IF(LEFT(AG49,1)="G","",IF(LEFT(P49,1)="D","",IF(H49="","",COUNTIF($T$6:T49,T49))))</f>
        <v/>
      </c>
      <c r="T49" s="14" t="str">
        <f t="shared" ca="1" si="2"/>
        <v/>
      </c>
      <c r="U49" s="15" t="str">
        <f t="shared" ca="1" si="9"/>
        <v/>
      </c>
      <c r="V49" s="14">
        <f t="shared" si="3"/>
        <v>44</v>
      </c>
      <c r="W49" s="14" t="str">
        <f t="shared" ca="1" si="10"/>
        <v/>
      </c>
      <c r="X49" s="14" t="str">
        <f>IF(Home!J49=0,"",Home!J49)</f>
        <v/>
      </c>
      <c r="Y49" s="16" t="str">
        <f t="shared" ca="1" si="15"/>
        <v/>
      </c>
      <c r="Z49" s="16" t="str">
        <f t="shared" ca="1" si="15"/>
        <v/>
      </c>
      <c r="AA49" s="16" t="str">
        <f t="shared" ca="1" si="15"/>
        <v/>
      </c>
      <c r="AB49" s="16" t="str">
        <f t="shared" ca="1" si="15"/>
        <v/>
      </c>
      <c r="AC49" s="16" t="str">
        <f t="shared" ca="1" si="5"/>
        <v/>
      </c>
      <c r="AD49" s="14" t="str">
        <f t="shared" ca="1" si="11"/>
        <v/>
      </c>
      <c r="AE49" s="17" t="str">
        <f t="shared" ca="1" si="12"/>
        <v/>
      </c>
      <c r="AF49" s="18" t="str">
        <f t="shared" ca="1" si="13"/>
        <v/>
      </c>
      <c r="AG49" s="12"/>
      <c r="AH49" s="19"/>
    </row>
    <row r="50" spans="1:34" s="10" customFormat="1" ht="15" customHeight="1" x14ac:dyDescent="0.2">
      <c r="A50" s="10">
        <f t="shared" si="0"/>
        <v>45</v>
      </c>
      <c r="B50" s="173" t="str">
        <f t="shared" ca="1" si="6"/>
        <v/>
      </c>
      <c r="C50" s="173"/>
      <c r="D50" s="173"/>
      <c r="E50" s="173"/>
      <c r="F50" s="173"/>
      <c r="G50" s="173"/>
      <c r="H50" s="177" t="str">
        <f t="shared" ca="1" si="7"/>
        <v/>
      </c>
      <c r="I50" s="177"/>
      <c r="J50" s="177"/>
      <c r="K50" s="177"/>
      <c r="L50" s="177"/>
      <c r="M50" s="177"/>
      <c r="N50" s="177"/>
      <c r="O50" s="177"/>
      <c r="P50" s="13">
        <f t="shared" si="1"/>
        <v>0</v>
      </c>
      <c r="Q50" s="8" t="str">
        <f t="shared" si="8"/>
        <v/>
      </c>
      <c r="R50" s="22">
        <v>45</v>
      </c>
      <c r="S50" s="14" t="str">
        <f ca="1">IF(LEFT(AG50,1)="G","",IF(LEFT(P50,1)="D","",IF(H50="","",COUNTIF($T$6:T50,T50))))</f>
        <v/>
      </c>
      <c r="T50" s="14" t="str">
        <f t="shared" ca="1" si="2"/>
        <v/>
      </c>
      <c r="U50" s="15" t="str">
        <f t="shared" ca="1" si="9"/>
        <v/>
      </c>
      <c r="V50" s="14">
        <f t="shared" si="3"/>
        <v>45</v>
      </c>
      <c r="W50" s="14" t="str">
        <f t="shared" ca="1" si="10"/>
        <v/>
      </c>
      <c r="X50" s="14" t="str">
        <f>IF(Home!J50=0,"",Home!J50)</f>
        <v/>
      </c>
      <c r="Y50" s="16" t="str">
        <f t="shared" ca="1" si="15"/>
        <v/>
      </c>
      <c r="Z50" s="16" t="str">
        <f t="shared" ca="1" si="15"/>
        <v/>
      </c>
      <c r="AA50" s="16" t="str">
        <f t="shared" ca="1" si="15"/>
        <v/>
      </c>
      <c r="AB50" s="16" t="str">
        <f t="shared" ca="1" si="15"/>
        <v/>
      </c>
      <c r="AC50" s="16" t="str">
        <f t="shared" ca="1" si="5"/>
        <v/>
      </c>
      <c r="AD50" s="14" t="str">
        <f t="shared" ca="1" si="11"/>
        <v/>
      </c>
      <c r="AE50" s="17" t="str">
        <f t="shared" ca="1" si="12"/>
        <v/>
      </c>
      <c r="AF50" s="18" t="str">
        <f t="shared" ca="1" si="13"/>
        <v/>
      </c>
      <c r="AG50" s="12"/>
      <c r="AH50" s="19"/>
    </row>
    <row r="51" spans="1:34" s="10" customFormat="1" ht="15" customHeight="1" x14ac:dyDescent="0.2">
      <c r="A51" s="10">
        <f t="shared" si="0"/>
        <v>46</v>
      </c>
      <c r="B51" s="173" t="str">
        <f t="shared" ca="1" si="6"/>
        <v/>
      </c>
      <c r="C51" s="173"/>
      <c r="D51" s="173"/>
      <c r="E51" s="173"/>
      <c r="F51" s="173"/>
      <c r="G51" s="173"/>
      <c r="H51" s="177" t="str">
        <f t="shared" ca="1" si="7"/>
        <v/>
      </c>
      <c r="I51" s="177"/>
      <c r="J51" s="177"/>
      <c r="K51" s="177"/>
      <c r="L51" s="177"/>
      <c r="M51" s="177"/>
      <c r="N51" s="177"/>
      <c r="O51" s="177"/>
      <c r="P51" s="13">
        <f t="shared" si="1"/>
        <v>0</v>
      </c>
      <c r="Q51" s="8" t="str">
        <f t="shared" si="8"/>
        <v/>
      </c>
      <c r="R51" s="22">
        <v>46</v>
      </c>
      <c r="S51" s="14" t="str">
        <f ca="1">IF(LEFT(AG51,1)="G","",IF(LEFT(P51,1)="D","",IF(H51="","",COUNTIF($T$6:T51,T51))))</f>
        <v/>
      </c>
      <c r="T51" s="14" t="str">
        <f t="shared" ca="1" si="2"/>
        <v/>
      </c>
      <c r="U51" s="15" t="str">
        <f t="shared" ca="1" si="9"/>
        <v/>
      </c>
      <c r="V51" s="14">
        <f t="shared" si="3"/>
        <v>46</v>
      </c>
      <c r="W51" s="14" t="str">
        <f t="shared" ca="1" si="10"/>
        <v/>
      </c>
      <c r="X51" s="14" t="str">
        <f>IF(Home!J51=0,"",Home!J51)</f>
        <v/>
      </c>
      <c r="Y51" s="16" t="str">
        <f t="shared" ca="1" si="15"/>
        <v/>
      </c>
      <c r="Z51" s="16" t="str">
        <f t="shared" ca="1" si="15"/>
        <v/>
      </c>
      <c r="AA51" s="16" t="str">
        <f t="shared" ca="1" si="15"/>
        <v/>
      </c>
      <c r="AB51" s="16" t="str">
        <f t="shared" ca="1" si="15"/>
        <v/>
      </c>
      <c r="AC51" s="16" t="str">
        <f t="shared" ca="1" si="5"/>
        <v/>
      </c>
      <c r="AD51" s="14" t="str">
        <f t="shared" ca="1" si="11"/>
        <v/>
      </c>
      <c r="AE51" s="17" t="str">
        <f t="shared" ca="1" si="12"/>
        <v/>
      </c>
      <c r="AF51" s="18" t="str">
        <f t="shared" ca="1" si="13"/>
        <v/>
      </c>
      <c r="AG51" s="12"/>
      <c r="AH51" s="19"/>
    </row>
    <row r="52" spans="1:34" s="10" customFormat="1" ht="15" customHeight="1" x14ac:dyDescent="0.2">
      <c r="A52" s="10">
        <f t="shared" si="0"/>
        <v>47</v>
      </c>
      <c r="B52" s="173" t="str">
        <f t="shared" ca="1" si="6"/>
        <v/>
      </c>
      <c r="C52" s="173"/>
      <c r="D52" s="173"/>
      <c r="E52" s="173"/>
      <c r="F52" s="173"/>
      <c r="G52" s="173"/>
      <c r="H52" s="177" t="str">
        <f t="shared" ca="1" si="7"/>
        <v/>
      </c>
      <c r="I52" s="177"/>
      <c r="J52" s="177"/>
      <c r="K52" s="177"/>
      <c r="L52" s="177"/>
      <c r="M52" s="177"/>
      <c r="N52" s="177"/>
      <c r="O52" s="177"/>
      <c r="P52" s="13">
        <f t="shared" si="1"/>
        <v>0</v>
      </c>
      <c r="Q52" s="8" t="str">
        <f t="shared" si="8"/>
        <v/>
      </c>
      <c r="R52" s="22">
        <v>47</v>
      </c>
      <c r="S52" s="14" t="str">
        <f ca="1">IF(LEFT(AG52,1)="G","",IF(LEFT(P52,1)="D","",IF(H52="","",COUNTIF($T$6:T52,T52))))</f>
        <v/>
      </c>
      <c r="T52" s="14" t="str">
        <f t="shared" ca="1" si="2"/>
        <v/>
      </c>
      <c r="U52" s="15" t="str">
        <f t="shared" ca="1" si="9"/>
        <v/>
      </c>
      <c r="V52" s="14">
        <f t="shared" si="3"/>
        <v>47</v>
      </c>
      <c r="W52" s="14" t="str">
        <f t="shared" ca="1" si="10"/>
        <v/>
      </c>
      <c r="X52" s="14" t="str">
        <f>IF(Home!J52=0,"",Home!J52)</f>
        <v/>
      </c>
      <c r="Y52" s="16" t="str">
        <f t="shared" ca="1" si="15"/>
        <v/>
      </c>
      <c r="Z52" s="16" t="str">
        <f t="shared" ca="1" si="15"/>
        <v/>
      </c>
      <c r="AA52" s="16" t="str">
        <f t="shared" ca="1" si="15"/>
        <v/>
      </c>
      <c r="AB52" s="16" t="str">
        <f t="shared" ca="1" si="15"/>
        <v/>
      </c>
      <c r="AC52" s="16" t="str">
        <f t="shared" ca="1" si="5"/>
        <v/>
      </c>
      <c r="AD52" s="14" t="str">
        <f t="shared" ca="1" si="11"/>
        <v/>
      </c>
      <c r="AE52" s="17" t="str">
        <f t="shared" ca="1" si="12"/>
        <v/>
      </c>
      <c r="AF52" s="18" t="str">
        <f t="shared" ca="1" si="13"/>
        <v/>
      </c>
      <c r="AG52" s="12"/>
      <c r="AH52" s="19"/>
    </row>
    <row r="53" spans="1:34" s="10" customFormat="1" ht="15" customHeight="1" x14ac:dyDescent="0.2">
      <c r="A53" s="10">
        <f t="shared" si="0"/>
        <v>48</v>
      </c>
      <c r="B53" s="173" t="str">
        <f t="shared" ca="1" si="6"/>
        <v/>
      </c>
      <c r="C53" s="173"/>
      <c r="D53" s="173"/>
      <c r="E53" s="173"/>
      <c r="F53" s="173"/>
      <c r="G53" s="173"/>
      <c r="H53" s="177" t="str">
        <f t="shared" ca="1" si="7"/>
        <v/>
      </c>
      <c r="I53" s="177"/>
      <c r="J53" s="177"/>
      <c r="K53" s="177"/>
      <c r="L53" s="177"/>
      <c r="M53" s="177"/>
      <c r="N53" s="177"/>
      <c r="O53" s="177"/>
      <c r="P53" s="13">
        <f t="shared" si="1"/>
        <v>0</v>
      </c>
      <c r="Q53" s="8" t="str">
        <f t="shared" si="8"/>
        <v/>
      </c>
      <c r="R53" s="22">
        <v>48</v>
      </c>
      <c r="S53" s="14" t="str">
        <f ca="1">IF(LEFT(AG53,1)="G","",IF(LEFT(P53,1)="D","",IF(H53="","",COUNTIF($T$6:T53,T53))))</f>
        <v/>
      </c>
      <c r="T53" s="14" t="str">
        <f t="shared" ca="1" si="2"/>
        <v/>
      </c>
      <c r="U53" s="15" t="str">
        <f t="shared" ca="1" si="9"/>
        <v/>
      </c>
      <c r="V53" s="14">
        <f t="shared" si="3"/>
        <v>48</v>
      </c>
      <c r="W53" s="14" t="str">
        <f t="shared" ca="1" si="10"/>
        <v/>
      </c>
      <c r="X53" s="14" t="str">
        <f>IF(Home!J53=0,"",Home!J53)</f>
        <v/>
      </c>
      <c r="Y53" s="16" t="str">
        <f t="shared" ca="1" si="15"/>
        <v/>
      </c>
      <c r="Z53" s="16" t="str">
        <f t="shared" ca="1" si="15"/>
        <v/>
      </c>
      <c r="AA53" s="16" t="str">
        <f t="shared" ca="1" si="15"/>
        <v/>
      </c>
      <c r="AB53" s="16" t="str">
        <f t="shared" ca="1" si="15"/>
        <v/>
      </c>
      <c r="AC53" s="16" t="str">
        <f t="shared" ca="1" si="5"/>
        <v/>
      </c>
      <c r="AD53" s="14" t="str">
        <f t="shared" ca="1" si="11"/>
        <v/>
      </c>
      <c r="AE53" s="17" t="str">
        <f t="shared" ca="1" si="12"/>
        <v/>
      </c>
      <c r="AF53" s="18" t="str">
        <f t="shared" ca="1" si="13"/>
        <v/>
      </c>
      <c r="AG53" s="12"/>
      <c r="AH53" s="19"/>
    </row>
    <row r="54" spans="1:34" s="10" customFormat="1" ht="15" customHeight="1" x14ac:dyDescent="0.2">
      <c r="A54" s="10">
        <f t="shared" si="0"/>
        <v>49</v>
      </c>
      <c r="B54" s="173" t="str">
        <f t="shared" ca="1" si="6"/>
        <v/>
      </c>
      <c r="C54" s="173"/>
      <c r="D54" s="173"/>
      <c r="E54" s="173"/>
      <c r="F54" s="173"/>
      <c r="G54" s="173"/>
      <c r="H54" s="177" t="str">
        <f t="shared" ca="1" si="7"/>
        <v/>
      </c>
      <c r="I54" s="177"/>
      <c r="J54" s="177"/>
      <c r="K54" s="177"/>
      <c r="L54" s="177"/>
      <c r="M54" s="177"/>
      <c r="N54" s="177"/>
      <c r="O54" s="177"/>
      <c r="P54" s="13">
        <f t="shared" si="1"/>
        <v>0</v>
      </c>
      <c r="Q54" s="8" t="str">
        <f t="shared" si="8"/>
        <v/>
      </c>
      <c r="R54" s="22">
        <v>49</v>
      </c>
      <c r="S54" s="14" t="str">
        <f ca="1">IF(LEFT(AG54,1)="G","",IF(LEFT(P54,1)="D","",IF(H54="","",COUNTIF($T$6:T54,T54))))</f>
        <v/>
      </c>
      <c r="T54" s="14" t="str">
        <f t="shared" ca="1" si="2"/>
        <v/>
      </c>
      <c r="U54" s="15" t="str">
        <f t="shared" ca="1" si="9"/>
        <v/>
      </c>
      <c r="V54" s="14">
        <f t="shared" si="3"/>
        <v>49</v>
      </c>
      <c r="W54" s="14" t="str">
        <f t="shared" ca="1" si="10"/>
        <v/>
      </c>
      <c r="X54" s="14" t="str">
        <f>IF(Home!J54=0,"",Home!J54)</f>
        <v/>
      </c>
      <c r="Y54" s="16" t="str">
        <f t="shared" ca="1" si="15"/>
        <v/>
      </c>
      <c r="Z54" s="16" t="str">
        <f t="shared" ca="1" si="15"/>
        <v/>
      </c>
      <c r="AA54" s="16" t="str">
        <f t="shared" ca="1" si="15"/>
        <v/>
      </c>
      <c r="AB54" s="16" t="str">
        <f t="shared" ca="1" si="15"/>
        <v/>
      </c>
      <c r="AC54" s="16" t="str">
        <f t="shared" ca="1" si="5"/>
        <v/>
      </c>
      <c r="AD54" s="14" t="str">
        <f t="shared" ca="1" si="11"/>
        <v/>
      </c>
      <c r="AE54" s="17" t="str">
        <f t="shared" ca="1" si="12"/>
        <v/>
      </c>
      <c r="AF54" s="18" t="str">
        <f t="shared" ca="1" si="13"/>
        <v/>
      </c>
      <c r="AG54" s="12"/>
      <c r="AH54" s="19"/>
    </row>
    <row r="55" spans="1:34" s="10" customFormat="1" ht="15" customHeight="1" x14ac:dyDescent="0.2">
      <c r="A55" s="10">
        <f t="shared" si="0"/>
        <v>50</v>
      </c>
      <c r="B55" s="173" t="str">
        <f t="shared" ca="1" si="6"/>
        <v/>
      </c>
      <c r="C55" s="173"/>
      <c r="D55" s="173"/>
      <c r="E55" s="173"/>
      <c r="F55" s="173"/>
      <c r="G55" s="173"/>
      <c r="H55" s="177" t="str">
        <f t="shared" ca="1" si="7"/>
        <v/>
      </c>
      <c r="I55" s="177"/>
      <c r="J55" s="177"/>
      <c r="K55" s="177"/>
      <c r="L55" s="177"/>
      <c r="M55" s="177"/>
      <c r="N55" s="177"/>
      <c r="O55" s="177"/>
      <c r="P55" s="13">
        <f t="shared" si="1"/>
        <v>0</v>
      </c>
      <c r="Q55" s="8" t="str">
        <f t="shared" si="8"/>
        <v/>
      </c>
      <c r="R55" s="22">
        <v>50</v>
      </c>
      <c r="S55" s="14" t="str">
        <f ca="1">IF(LEFT(AG55,1)="G","",IF(LEFT(P55,1)="D","",IF(H55="","",COUNTIF($T$6:T55,T55))))</f>
        <v/>
      </c>
      <c r="T55" s="14" t="str">
        <f t="shared" ca="1" si="2"/>
        <v/>
      </c>
      <c r="U55" s="15" t="str">
        <f t="shared" ca="1" si="9"/>
        <v/>
      </c>
      <c r="V55" s="14">
        <f t="shared" si="3"/>
        <v>50</v>
      </c>
      <c r="W55" s="14" t="str">
        <f t="shared" ca="1" si="10"/>
        <v/>
      </c>
      <c r="X55" s="14" t="str">
        <f>IF(Home!J55=0,"",Home!J55)</f>
        <v/>
      </c>
      <c r="Y55" s="16" t="str">
        <f t="shared" ca="1" si="15"/>
        <v/>
      </c>
      <c r="Z55" s="16" t="str">
        <f t="shared" ca="1" si="15"/>
        <v/>
      </c>
      <c r="AA55" s="16" t="str">
        <f t="shared" ca="1" si="15"/>
        <v/>
      </c>
      <c r="AB55" s="16" t="str">
        <f t="shared" ca="1" si="15"/>
        <v/>
      </c>
      <c r="AC55" s="16" t="str">
        <f t="shared" ca="1" si="5"/>
        <v/>
      </c>
      <c r="AD55" s="14" t="str">
        <f t="shared" ca="1" si="11"/>
        <v/>
      </c>
      <c r="AE55" s="17" t="str">
        <f t="shared" ca="1" si="12"/>
        <v/>
      </c>
      <c r="AF55" s="18" t="str">
        <f t="shared" ca="1" si="13"/>
        <v/>
      </c>
      <c r="AG55" s="12"/>
      <c r="AH55" s="19"/>
    </row>
    <row r="56" spans="1:34" s="10" customFormat="1" ht="15" customHeight="1" x14ac:dyDescent="0.2">
      <c r="A56" s="10">
        <f t="shared" si="0"/>
        <v>51</v>
      </c>
      <c r="B56" s="173" t="str">
        <f t="shared" ca="1" si="6"/>
        <v/>
      </c>
      <c r="C56" s="173"/>
      <c r="D56" s="173"/>
      <c r="E56" s="173"/>
      <c r="F56" s="173"/>
      <c r="G56" s="173"/>
      <c r="H56" s="177" t="str">
        <f t="shared" ca="1" si="7"/>
        <v/>
      </c>
      <c r="I56" s="177"/>
      <c r="J56" s="177"/>
      <c r="K56" s="177"/>
      <c r="L56" s="177"/>
      <c r="M56" s="177"/>
      <c r="N56" s="177"/>
      <c r="O56" s="177"/>
      <c r="P56" s="13">
        <f t="shared" si="1"/>
        <v>0</v>
      </c>
      <c r="Q56" s="8" t="str">
        <f t="shared" si="8"/>
        <v/>
      </c>
      <c r="R56" s="22">
        <v>51</v>
      </c>
      <c r="S56" s="14" t="str">
        <f ca="1">IF(LEFT(AG56,1)="G","",IF(LEFT(P56,1)="D","",IF(H56="","",COUNTIF($T$6:T56,T56))))</f>
        <v/>
      </c>
      <c r="T56" s="14" t="str">
        <f t="shared" ca="1" si="2"/>
        <v/>
      </c>
      <c r="U56" s="15" t="str">
        <f t="shared" ca="1" si="9"/>
        <v/>
      </c>
      <c r="V56" s="14">
        <f t="shared" si="3"/>
        <v>51</v>
      </c>
      <c r="W56" s="14" t="str">
        <f t="shared" ca="1" si="10"/>
        <v/>
      </c>
      <c r="X56" s="14" t="str">
        <f>IF(Home!J56=0,"",Home!J56)</f>
        <v/>
      </c>
      <c r="Y56" s="16" t="str">
        <f t="shared" ca="1" si="15"/>
        <v/>
      </c>
      <c r="Z56" s="16" t="str">
        <f t="shared" ca="1" si="15"/>
        <v/>
      </c>
      <c r="AA56" s="16" t="str">
        <f t="shared" ca="1" si="15"/>
        <v/>
      </c>
      <c r="AB56" s="16" t="str">
        <f t="shared" ca="1" si="15"/>
        <v/>
      </c>
      <c r="AC56" s="16" t="str">
        <f t="shared" ca="1" si="5"/>
        <v/>
      </c>
      <c r="AD56" s="14" t="str">
        <f t="shared" ca="1" si="11"/>
        <v/>
      </c>
      <c r="AE56" s="17" t="str">
        <f t="shared" ca="1" si="12"/>
        <v/>
      </c>
      <c r="AF56" s="18" t="str">
        <f t="shared" ca="1" si="13"/>
        <v/>
      </c>
      <c r="AG56" s="12"/>
      <c r="AH56" s="19"/>
    </row>
    <row r="57" spans="1:34" s="10" customFormat="1" ht="15" customHeight="1" x14ac:dyDescent="0.2">
      <c r="A57" s="10">
        <f t="shared" si="0"/>
        <v>52</v>
      </c>
      <c r="B57" s="173" t="str">
        <f t="shared" ca="1" si="6"/>
        <v/>
      </c>
      <c r="C57" s="173"/>
      <c r="D57" s="173"/>
      <c r="E57" s="173"/>
      <c r="F57" s="173"/>
      <c r="G57" s="173"/>
      <c r="H57" s="177" t="str">
        <f t="shared" ca="1" si="7"/>
        <v/>
      </c>
      <c r="I57" s="177"/>
      <c r="J57" s="177"/>
      <c r="K57" s="177"/>
      <c r="L57" s="177"/>
      <c r="M57" s="177"/>
      <c r="N57" s="177"/>
      <c r="O57" s="177"/>
      <c r="P57" s="13">
        <f t="shared" si="1"/>
        <v>0</v>
      </c>
      <c r="Q57" s="8" t="str">
        <f t="shared" si="8"/>
        <v/>
      </c>
      <c r="R57" s="22">
        <v>52</v>
      </c>
      <c r="S57" s="14" t="str">
        <f ca="1">IF(LEFT(AG57,1)="G","",IF(LEFT(P57,1)="D","",IF(H57="","",COUNTIF($T$6:T57,T57))))</f>
        <v/>
      </c>
      <c r="T57" s="14" t="str">
        <f t="shared" ca="1" si="2"/>
        <v/>
      </c>
      <c r="U57" s="15" t="str">
        <f t="shared" ca="1" si="9"/>
        <v/>
      </c>
      <c r="V57" s="14">
        <f t="shared" si="3"/>
        <v>52</v>
      </c>
      <c r="W57" s="14" t="str">
        <f t="shared" ca="1" si="10"/>
        <v/>
      </c>
      <c r="X57" s="14" t="str">
        <f>IF(Home!J57=0,"",Home!J57)</f>
        <v/>
      </c>
      <c r="Y57" s="16" t="str">
        <f t="shared" ca="1" si="15"/>
        <v/>
      </c>
      <c r="Z57" s="16" t="str">
        <f t="shared" ca="1" si="15"/>
        <v/>
      </c>
      <c r="AA57" s="16" t="str">
        <f t="shared" ca="1" si="15"/>
        <v/>
      </c>
      <c r="AB57" s="16" t="str">
        <f t="shared" ca="1" si="15"/>
        <v/>
      </c>
      <c r="AC57" s="16" t="str">
        <f t="shared" ca="1" si="5"/>
        <v/>
      </c>
      <c r="AD57" s="14" t="str">
        <f t="shared" ca="1" si="11"/>
        <v/>
      </c>
      <c r="AE57" s="17" t="str">
        <f t="shared" ca="1" si="12"/>
        <v/>
      </c>
      <c r="AF57" s="18" t="str">
        <f t="shared" ca="1" si="13"/>
        <v/>
      </c>
      <c r="AG57" s="12"/>
      <c r="AH57" s="19"/>
    </row>
    <row r="58" spans="1:34" s="10" customFormat="1" ht="15" customHeight="1" x14ac:dyDescent="0.2">
      <c r="A58" s="10">
        <f t="shared" si="0"/>
        <v>53</v>
      </c>
      <c r="B58" s="173" t="str">
        <f t="shared" ca="1" si="6"/>
        <v/>
      </c>
      <c r="C58" s="173"/>
      <c r="D58" s="173"/>
      <c r="E58" s="173"/>
      <c r="F58" s="173"/>
      <c r="G58" s="173"/>
      <c r="H58" s="177" t="str">
        <f t="shared" ca="1" si="7"/>
        <v/>
      </c>
      <c r="I58" s="177"/>
      <c r="J58" s="177"/>
      <c r="K58" s="177"/>
      <c r="L58" s="177"/>
      <c r="M58" s="177"/>
      <c r="N58" s="177"/>
      <c r="O58" s="177"/>
      <c r="P58" s="13">
        <f t="shared" si="1"/>
        <v>0</v>
      </c>
      <c r="Q58" s="8" t="str">
        <f t="shared" si="8"/>
        <v/>
      </c>
      <c r="R58" s="22">
        <v>53</v>
      </c>
      <c r="S58" s="14" t="str">
        <f ca="1">IF(LEFT(AG58,1)="G","",IF(LEFT(P58,1)="D","",IF(H58="","",COUNTIF($T$6:T58,T58))))</f>
        <v/>
      </c>
      <c r="T58" s="14" t="str">
        <f t="shared" ca="1" si="2"/>
        <v/>
      </c>
      <c r="U58" s="15" t="str">
        <f t="shared" ca="1" si="9"/>
        <v/>
      </c>
      <c r="V58" s="14">
        <f t="shared" si="3"/>
        <v>53</v>
      </c>
      <c r="W58" s="14" t="str">
        <f t="shared" ca="1" si="10"/>
        <v/>
      </c>
      <c r="X58" s="14" t="str">
        <f>IF(Home!J58=0,"",Home!J58)</f>
        <v/>
      </c>
      <c r="Y58" s="16" t="str">
        <f t="shared" ca="1" si="15"/>
        <v/>
      </c>
      <c r="Z58" s="16" t="str">
        <f t="shared" ca="1" si="15"/>
        <v/>
      </c>
      <c r="AA58" s="16" t="str">
        <f t="shared" ca="1" si="15"/>
        <v/>
      </c>
      <c r="AB58" s="16" t="str">
        <f t="shared" ca="1" si="15"/>
        <v/>
      </c>
      <c r="AC58" s="16" t="str">
        <f t="shared" ca="1" si="5"/>
        <v/>
      </c>
      <c r="AD58" s="14" t="str">
        <f t="shared" ca="1" si="11"/>
        <v/>
      </c>
      <c r="AE58" s="17" t="str">
        <f t="shared" ca="1" si="12"/>
        <v/>
      </c>
      <c r="AF58" s="18" t="str">
        <f t="shared" ca="1" si="13"/>
        <v/>
      </c>
      <c r="AG58" s="12"/>
      <c r="AH58" s="19"/>
    </row>
    <row r="59" spans="1:34" s="10" customFormat="1" ht="15" customHeight="1" x14ac:dyDescent="0.2">
      <c r="A59" s="10">
        <f t="shared" si="0"/>
        <v>54</v>
      </c>
      <c r="B59" s="173" t="str">
        <f t="shared" ca="1" si="6"/>
        <v/>
      </c>
      <c r="C59" s="173"/>
      <c r="D59" s="173"/>
      <c r="E59" s="173"/>
      <c r="F59" s="173"/>
      <c r="G59" s="173"/>
      <c r="H59" s="177" t="str">
        <f t="shared" ca="1" si="7"/>
        <v/>
      </c>
      <c r="I59" s="177"/>
      <c r="J59" s="177"/>
      <c r="K59" s="177"/>
      <c r="L59" s="177"/>
      <c r="M59" s="177"/>
      <c r="N59" s="177"/>
      <c r="O59" s="177"/>
      <c r="P59" s="13">
        <f t="shared" si="1"/>
        <v>0</v>
      </c>
      <c r="Q59" s="8" t="str">
        <f t="shared" si="8"/>
        <v/>
      </c>
      <c r="R59" s="22">
        <v>54</v>
      </c>
      <c r="S59" s="14" t="str">
        <f ca="1">IF(LEFT(AG59,1)="G","",IF(LEFT(P59,1)="D","",IF(H59="","",COUNTIF($T$6:T59,T59))))</f>
        <v/>
      </c>
      <c r="T59" s="14" t="str">
        <f t="shared" ca="1" si="2"/>
        <v/>
      </c>
      <c r="U59" s="15" t="str">
        <f t="shared" ca="1" si="9"/>
        <v/>
      </c>
      <c r="V59" s="14">
        <f t="shared" si="3"/>
        <v>54</v>
      </c>
      <c r="W59" s="14" t="str">
        <f t="shared" ca="1" si="10"/>
        <v/>
      </c>
      <c r="X59" s="14" t="str">
        <f>IF(Home!J59=0,"",Home!J59)</f>
        <v/>
      </c>
      <c r="Y59" s="16" t="str">
        <f t="shared" ca="1" si="15"/>
        <v/>
      </c>
      <c r="Z59" s="16" t="str">
        <f t="shared" ca="1" si="15"/>
        <v/>
      </c>
      <c r="AA59" s="16" t="str">
        <f t="shared" ca="1" si="15"/>
        <v/>
      </c>
      <c r="AB59" s="16" t="str">
        <f t="shared" ca="1" si="15"/>
        <v/>
      </c>
      <c r="AC59" s="16" t="str">
        <f t="shared" ca="1" si="5"/>
        <v/>
      </c>
      <c r="AD59" s="14" t="str">
        <f t="shared" ca="1" si="11"/>
        <v/>
      </c>
      <c r="AE59" s="17" t="str">
        <f t="shared" ca="1" si="12"/>
        <v/>
      </c>
      <c r="AF59" s="18" t="str">
        <f t="shared" ca="1" si="13"/>
        <v/>
      </c>
      <c r="AG59" s="12"/>
      <c r="AH59" s="19"/>
    </row>
    <row r="60" spans="1:34" s="10" customFormat="1" ht="15" customHeight="1" x14ac:dyDescent="0.2">
      <c r="A60" s="10">
        <f t="shared" si="0"/>
        <v>55</v>
      </c>
      <c r="B60" s="173" t="str">
        <f t="shared" ca="1" si="6"/>
        <v/>
      </c>
      <c r="C60" s="173"/>
      <c r="D60" s="173"/>
      <c r="E60" s="173"/>
      <c r="F60" s="173"/>
      <c r="G60" s="173"/>
      <c r="H60" s="177" t="str">
        <f t="shared" ca="1" si="7"/>
        <v/>
      </c>
      <c r="I60" s="177"/>
      <c r="J60" s="177"/>
      <c r="K60" s="177"/>
      <c r="L60" s="177"/>
      <c r="M60" s="177"/>
      <c r="N60" s="177"/>
      <c r="O60" s="177"/>
      <c r="P60" s="13">
        <f t="shared" si="1"/>
        <v>0</v>
      </c>
      <c r="Q60" s="8" t="str">
        <f t="shared" si="8"/>
        <v/>
      </c>
      <c r="R60" s="22">
        <v>55</v>
      </c>
      <c r="S60" s="14" t="str">
        <f ca="1">IF(LEFT(AG60,1)="G","",IF(LEFT(P60,1)="D","",IF(H60="","",COUNTIF($T$6:T60,T60))))</f>
        <v/>
      </c>
      <c r="T60" s="14" t="str">
        <f t="shared" ca="1" si="2"/>
        <v/>
      </c>
      <c r="U60" s="15" t="str">
        <f t="shared" ca="1" si="9"/>
        <v/>
      </c>
      <c r="V60" s="14">
        <f t="shared" si="3"/>
        <v>55</v>
      </c>
      <c r="W60" s="14" t="str">
        <f t="shared" ca="1" si="10"/>
        <v/>
      </c>
      <c r="X60" s="14" t="str">
        <f>IF(Home!J60=0,"",Home!J60)</f>
        <v/>
      </c>
      <c r="Y60" s="16" t="str">
        <f t="shared" ca="1" si="15"/>
        <v/>
      </c>
      <c r="Z60" s="16" t="str">
        <f t="shared" ca="1" si="15"/>
        <v/>
      </c>
      <c r="AA60" s="16" t="str">
        <f t="shared" ca="1" si="15"/>
        <v/>
      </c>
      <c r="AB60" s="16" t="str">
        <f t="shared" ca="1" si="15"/>
        <v/>
      </c>
      <c r="AC60" s="16" t="str">
        <f t="shared" ca="1" si="5"/>
        <v/>
      </c>
      <c r="AD60" s="14" t="str">
        <f t="shared" ca="1" si="11"/>
        <v/>
      </c>
      <c r="AE60" s="17" t="str">
        <f t="shared" ca="1" si="12"/>
        <v/>
      </c>
      <c r="AF60" s="18" t="str">
        <f t="shared" ca="1" si="13"/>
        <v/>
      </c>
      <c r="AG60" s="12"/>
      <c r="AH60" s="19"/>
    </row>
    <row r="61" spans="1:34" s="10" customFormat="1" ht="15" customHeight="1" x14ac:dyDescent="0.2">
      <c r="A61" s="10">
        <f t="shared" si="0"/>
        <v>56</v>
      </c>
      <c r="B61" s="173" t="str">
        <f t="shared" ca="1" si="6"/>
        <v/>
      </c>
      <c r="C61" s="173"/>
      <c r="D61" s="173"/>
      <c r="E61" s="173"/>
      <c r="F61" s="173"/>
      <c r="G61" s="173"/>
      <c r="H61" s="177" t="str">
        <f t="shared" ca="1" si="7"/>
        <v/>
      </c>
      <c r="I61" s="177"/>
      <c r="J61" s="177"/>
      <c r="K61" s="177"/>
      <c r="L61" s="177"/>
      <c r="M61" s="177"/>
      <c r="N61" s="177"/>
      <c r="O61" s="177"/>
      <c r="P61" s="13">
        <f t="shared" si="1"/>
        <v>0</v>
      </c>
      <c r="Q61" s="8" t="str">
        <f t="shared" si="8"/>
        <v/>
      </c>
      <c r="R61" s="22">
        <v>56</v>
      </c>
      <c r="S61" s="14" t="str">
        <f ca="1">IF(LEFT(AG61,1)="G","",IF(LEFT(P61,1)="D","",IF(H61="","",COUNTIF($T$6:T61,T61))))</f>
        <v/>
      </c>
      <c r="T61" s="14" t="str">
        <f t="shared" ca="1" si="2"/>
        <v/>
      </c>
      <c r="U61" s="15" t="str">
        <f t="shared" ca="1" si="9"/>
        <v/>
      </c>
      <c r="V61" s="14">
        <f t="shared" si="3"/>
        <v>56</v>
      </c>
      <c r="W61" s="14" t="str">
        <f t="shared" ca="1" si="10"/>
        <v/>
      </c>
      <c r="X61" s="14" t="str">
        <f>IF(Home!J61=0,"",Home!J61)</f>
        <v/>
      </c>
      <c r="Y61" s="16" t="str">
        <f t="shared" ca="1" si="15"/>
        <v/>
      </c>
      <c r="Z61" s="16" t="str">
        <f t="shared" ca="1" si="15"/>
        <v/>
      </c>
      <c r="AA61" s="16" t="str">
        <f t="shared" ca="1" si="15"/>
        <v/>
      </c>
      <c r="AB61" s="16" t="str">
        <f t="shared" ca="1" si="15"/>
        <v/>
      </c>
      <c r="AC61" s="16" t="str">
        <f t="shared" ca="1" si="5"/>
        <v/>
      </c>
      <c r="AD61" s="14" t="str">
        <f t="shared" ca="1" si="11"/>
        <v/>
      </c>
      <c r="AE61" s="17" t="str">
        <f t="shared" ca="1" si="12"/>
        <v/>
      </c>
      <c r="AF61" s="18" t="str">
        <f t="shared" ca="1" si="13"/>
        <v/>
      </c>
      <c r="AG61" s="12"/>
      <c r="AH61" s="19"/>
    </row>
    <row r="62" spans="1:34" s="10" customFormat="1" ht="15" customHeight="1" x14ac:dyDescent="0.2">
      <c r="A62" s="10">
        <f t="shared" si="0"/>
        <v>57</v>
      </c>
      <c r="B62" s="173" t="str">
        <f t="shared" ca="1" si="6"/>
        <v/>
      </c>
      <c r="C62" s="173"/>
      <c r="D62" s="173"/>
      <c r="E62" s="173"/>
      <c r="F62" s="173"/>
      <c r="G62" s="173"/>
      <c r="H62" s="177" t="str">
        <f t="shared" ca="1" si="7"/>
        <v/>
      </c>
      <c r="I62" s="177"/>
      <c r="J62" s="177"/>
      <c r="K62" s="177"/>
      <c r="L62" s="177"/>
      <c r="M62" s="177"/>
      <c r="N62" s="177"/>
      <c r="O62" s="177"/>
      <c r="P62" s="13">
        <f t="shared" si="1"/>
        <v>0</v>
      </c>
      <c r="Q62" s="8" t="str">
        <f t="shared" si="8"/>
        <v/>
      </c>
      <c r="R62" s="22">
        <v>57</v>
      </c>
      <c r="S62" s="14" t="str">
        <f ca="1">IF(LEFT(AG62,1)="G","",IF(LEFT(P62,1)="D","",IF(H62="","",COUNTIF($T$6:T62,T62))))</f>
        <v/>
      </c>
      <c r="T62" s="14" t="str">
        <f t="shared" ca="1" si="2"/>
        <v/>
      </c>
      <c r="U62" s="15" t="str">
        <f t="shared" ca="1" si="9"/>
        <v/>
      </c>
      <c r="V62" s="14">
        <f t="shared" si="3"/>
        <v>57</v>
      </c>
      <c r="W62" s="14" t="str">
        <f t="shared" ca="1" si="10"/>
        <v/>
      </c>
      <c r="X62" s="14" t="str">
        <f>IF(Home!J62=0,"",Home!J62)</f>
        <v/>
      </c>
      <c r="Y62" s="16" t="str">
        <f t="shared" ca="1" si="15"/>
        <v/>
      </c>
      <c r="Z62" s="16" t="str">
        <f t="shared" ca="1" si="15"/>
        <v/>
      </c>
      <c r="AA62" s="16" t="str">
        <f t="shared" ca="1" si="15"/>
        <v/>
      </c>
      <c r="AB62" s="16" t="str">
        <f t="shared" ca="1" si="15"/>
        <v/>
      </c>
      <c r="AC62" s="16" t="str">
        <f t="shared" ca="1" si="5"/>
        <v/>
      </c>
      <c r="AD62" s="14" t="str">
        <f t="shared" ca="1" si="11"/>
        <v/>
      </c>
      <c r="AE62" s="17" t="str">
        <f t="shared" ca="1" si="12"/>
        <v/>
      </c>
      <c r="AF62" s="18" t="str">
        <f t="shared" ca="1" si="13"/>
        <v/>
      </c>
      <c r="AG62" s="12"/>
      <c r="AH62" s="19"/>
    </row>
    <row r="63" spans="1:34" s="10" customFormat="1" ht="15" customHeight="1" x14ac:dyDescent="0.2">
      <c r="A63" s="10">
        <f t="shared" si="0"/>
        <v>58</v>
      </c>
      <c r="B63" s="173" t="str">
        <f t="shared" ca="1" si="6"/>
        <v/>
      </c>
      <c r="C63" s="173"/>
      <c r="D63" s="173"/>
      <c r="E63" s="173"/>
      <c r="F63" s="173"/>
      <c r="G63" s="173"/>
      <c r="H63" s="177" t="str">
        <f t="shared" ca="1" si="7"/>
        <v/>
      </c>
      <c r="I63" s="177"/>
      <c r="J63" s="177"/>
      <c r="K63" s="177"/>
      <c r="L63" s="177"/>
      <c r="M63" s="177"/>
      <c r="N63" s="177"/>
      <c r="O63" s="177"/>
      <c r="P63" s="13">
        <f t="shared" si="1"/>
        <v>0</v>
      </c>
      <c r="Q63" s="8" t="str">
        <f t="shared" si="8"/>
        <v/>
      </c>
      <c r="R63" s="22">
        <v>58</v>
      </c>
      <c r="S63" s="14" t="str">
        <f ca="1">IF(LEFT(AG63,1)="G","",IF(LEFT(P63,1)="D","",IF(H63="","",COUNTIF($T$6:T63,T63))))</f>
        <v/>
      </c>
      <c r="T63" s="14" t="str">
        <f t="shared" ca="1" si="2"/>
        <v/>
      </c>
      <c r="U63" s="15" t="str">
        <f t="shared" ca="1" si="9"/>
        <v/>
      </c>
      <c r="V63" s="14">
        <f t="shared" si="3"/>
        <v>58</v>
      </c>
      <c r="W63" s="14" t="str">
        <f t="shared" ca="1" si="10"/>
        <v/>
      </c>
      <c r="X63" s="14" t="str">
        <f>IF(Home!J63=0,"",Home!J63)</f>
        <v/>
      </c>
      <c r="Y63" s="16" t="str">
        <f t="shared" ca="1" si="15"/>
        <v/>
      </c>
      <c r="Z63" s="16" t="str">
        <f t="shared" ca="1" si="15"/>
        <v/>
      </c>
      <c r="AA63" s="16" t="str">
        <f t="shared" ca="1" si="15"/>
        <v/>
      </c>
      <c r="AB63" s="16" t="str">
        <f t="shared" ca="1" si="15"/>
        <v/>
      </c>
      <c r="AC63" s="16" t="str">
        <f t="shared" ca="1" si="5"/>
        <v/>
      </c>
      <c r="AD63" s="14" t="str">
        <f t="shared" ca="1" si="11"/>
        <v/>
      </c>
      <c r="AE63" s="17" t="str">
        <f t="shared" ca="1" si="12"/>
        <v/>
      </c>
      <c r="AF63" s="18" t="str">
        <f t="shared" ca="1" si="13"/>
        <v/>
      </c>
      <c r="AG63" s="12"/>
      <c r="AH63" s="19"/>
    </row>
    <row r="64" spans="1:34" s="10" customFormat="1" ht="15" customHeight="1" x14ac:dyDescent="0.2">
      <c r="A64" s="10">
        <f t="shared" si="0"/>
        <v>59</v>
      </c>
      <c r="B64" s="173" t="str">
        <f t="shared" ca="1" si="6"/>
        <v/>
      </c>
      <c r="C64" s="173"/>
      <c r="D64" s="173"/>
      <c r="E64" s="173"/>
      <c r="F64" s="173"/>
      <c r="G64" s="173"/>
      <c r="H64" s="177" t="str">
        <f t="shared" ca="1" si="7"/>
        <v/>
      </c>
      <c r="I64" s="177"/>
      <c r="J64" s="177"/>
      <c r="K64" s="177"/>
      <c r="L64" s="177"/>
      <c r="M64" s="177"/>
      <c r="N64" s="177"/>
      <c r="O64" s="177"/>
      <c r="P64" s="13">
        <f t="shared" si="1"/>
        <v>0</v>
      </c>
      <c r="Q64" s="8" t="str">
        <f t="shared" si="8"/>
        <v/>
      </c>
      <c r="R64" s="22">
        <v>59</v>
      </c>
      <c r="S64" s="14" t="str">
        <f ca="1">IF(LEFT(AG64,1)="G","",IF(LEFT(P64,1)="D","",IF(H64="","",COUNTIF($T$6:T64,T64))))</f>
        <v/>
      </c>
      <c r="T64" s="14" t="str">
        <f t="shared" ca="1" si="2"/>
        <v/>
      </c>
      <c r="U64" s="15" t="str">
        <f t="shared" ca="1" si="9"/>
        <v/>
      </c>
      <c r="V64" s="14">
        <f t="shared" si="3"/>
        <v>59</v>
      </c>
      <c r="W64" s="14" t="str">
        <f t="shared" ca="1" si="10"/>
        <v/>
      </c>
      <c r="X64" s="14" t="str">
        <f>IF(Home!J64=0,"",Home!J64)</f>
        <v/>
      </c>
      <c r="Y64" s="16" t="str">
        <f t="shared" ca="1" si="15"/>
        <v/>
      </c>
      <c r="Z64" s="16" t="str">
        <f t="shared" ca="1" si="15"/>
        <v/>
      </c>
      <c r="AA64" s="16" t="str">
        <f t="shared" ca="1" si="15"/>
        <v/>
      </c>
      <c r="AB64" s="16" t="str">
        <f t="shared" ca="1" si="15"/>
        <v/>
      </c>
      <c r="AC64" s="16" t="str">
        <f t="shared" ca="1" si="5"/>
        <v/>
      </c>
      <c r="AD64" s="14" t="str">
        <f t="shared" ca="1" si="11"/>
        <v/>
      </c>
      <c r="AE64" s="17" t="str">
        <f t="shared" ca="1" si="12"/>
        <v/>
      </c>
      <c r="AF64" s="18" t="str">
        <f t="shared" ca="1" si="13"/>
        <v/>
      </c>
      <c r="AG64" s="12"/>
      <c r="AH64" s="19"/>
    </row>
    <row r="65" spans="1:34" s="10" customFormat="1" ht="15" customHeight="1" x14ac:dyDescent="0.2">
      <c r="A65" s="10">
        <f t="shared" si="0"/>
        <v>60</v>
      </c>
      <c r="B65" s="173" t="str">
        <f t="shared" ca="1" si="6"/>
        <v/>
      </c>
      <c r="C65" s="173"/>
      <c r="D65" s="173"/>
      <c r="E65" s="173"/>
      <c r="F65" s="173"/>
      <c r="G65" s="173"/>
      <c r="H65" s="177" t="str">
        <f t="shared" ca="1" si="7"/>
        <v/>
      </c>
      <c r="I65" s="177"/>
      <c r="J65" s="177"/>
      <c r="K65" s="177"/>
      <c r="L65" s="177"/>
      <c r="M65" s="177"/>
      <c r="N65" s="177"/>
      <c r="O65" s="177"/>
      <c r="P65" s="13">
        <f t="shared" si="1"/>
        <v>0</v>
      </c>
      <c r="Q65" s="8" t="str">
        <f t="shared" si="8"/>
        <v/>
      </c>
      <c r="R65" s="22">
        <v>60</v>
      </c>
      <c r="S65" s="14" t="str">
        <f ca="1">IF(LEFT(AG65,1)="G","",IF(LEFT(P65,1)="D","",IF(H65="","",COUNTIF($T$6:T65,T65))))</f>
        <v/>
      </c>
      <c r="T65" s="14" t="str">
        <f t="shared" ca="1" si="2"/>
        <v/>
      </c>
      <c r="U65" s="15" t="str">
        <f t="shared" ca="1" si="9"/>
        <v/>
      </c>
      <c r="V65" s="14">
        <f t="shared" si="3"/>
        <v>60</v>
      </c>
      <c r="W65" s="14" t="str">
        <f t="shared" ca="1" si="10"/>
        <v/>
      </c>
      <c r="X65" s="14" t="str">
        <f>IF(Home!J65=0,"",Home!J65)</f>
        <v/>
      </c>
      <c r="Y65" s="16" t="str">
        <f t="shared" ca="1" si="15"/>
        <v/>
      </c>
      <c r="Z65" s="16" t="str">
        <f t="shared" ca="1" si="15"/>
        <v/>
      </c>
      <c r="AA65" s="16" t="str">
        <f t="shared" ca="1" si="15"/>
        <v/>
      </c>
      <c r="AB65" s="16" t="str">
        <f t="shared" ca="1" si="15"/>
        <v/>
      </c>
      <c r="AC65" s="16" t="str">
        <f t="shared" ca="1" si="5"/>
        <v/>
      </c>
      <c r="AD65" s="14" t="str">
        <f t="shared" ca="1" si="11"/>
        <v/>
      </c>
      <c r="AE65" s="17" t="str">
        <f t="shared" ca="1" si="12"/>
        <v/>
      </c>
      <c r="AF65" s="18" t="str">
        <f t="shared" ca="1" si="13"/>
        <v/>
      </c>
      <c r="AG65" s="12"/>
      <c r="AH65" s="19"/>
    </row>
    <row r="66" spans="1:34" s="10" customFormat="1" ht="15" customHeight="1" x14ac:dyDescent="0.2">
      <c r="A66" s="10">
        <f t="shared" si="0"/>
        <v>61</v>
      </c>
      <c r="B66" s="173" t="str">
        <f t="shared" ca="1" si="6"/>
        <v/>
      </c>
      <c r="C66" s="173"/>
      <c r="D66" s="173"/>
      <c r="E66" s="173"/>
      <c r="F66" s="173"/>
      <c r="G66" s="173"/>
      <c r="H66" s="177" t="str">
        <f t="shared" ca="1" si="7"/>
        <v/>
      </c>
      <c r="I66" s="177"/>
      <c r="J66" s="177"/>
      <c r="K66" s="177"/>
      <c r="L66" s="177"/>
      <c r="M66" s="177"/>
      <c r="N66" s="177"/>
      <c r="O66" s="177"/>
      <c r="P66" s="13">
        <f t="shared" si="1"/>
        <v>0</v>
      </c>
      <c r="Q66" s="8" t="str">
        <f t="shared" si="8"/>
        <v/>
      </c>
      <c r="R66" s="22">
        <v>61</v>
      </c>
      <c r="S66" s="14" t="str">
        <f ca="1">IF(LEFT(AG66,1)="G","",IF(LEFT(P66,1)="D","",IF(H66="","",COUNTIF($T$6:T66,T66))))</f>
        <v/>
      </c>
      <c r="T66" s="14" t="str">
        <f t="shared" ca="1" si="2"/>
        <v/>
      </c>
      <c r="U66" s="15" t="str">
        <f t="shared" ca="1" si="9"/>
        <v/>
      </c>
      <c r="V66" s="14">
        <f t="shared" si="3"/>
        <v>61</v>
      </c>
      <c r="W66" s="14" t="str">
        <f t="shared" ca="1" si="10"/>
        <v/>
      </c>
      <c r="X66" s="14" t="str">
        <f>IF(Home!J66=0,"",Home!J66)</f>
        <v/>
      </c>
      <c r="Y66" s="16" t="str">
        <f t="shared" ref="Y66:AB85" ca="1" si="16">IFERROR(VLOOKUP(CONCATENATE($X66,Y$5),$U$6:$V$255,2,0),"")</f>
        <v/>
      </c>
      <c r="Z66" s="16" t="str">
        <f t="shared" ca="1" si="16"/>
        <v/>
      </c>
      <c r="AA66" s="16" t="str">
        <f t="shared" ca="1" si="16"/>
        <v/>
      </c>
      <c r="AB66" s="16" t="str">
        <f t="shared" ca="1" si="16"/>
        <v/>
      </c>
      <c r="AC66" s="16" t="str">
        <f t="shared" ca="1" si="5"/>
        <v/>
      </c>
      <c r="AD66" s="14" t="str">
        <f t="shared" ca="1" si="11"/>
        <v/>
      </c>
      <c r="AE66" s="17" t="str">
        <f t="shared" ca="1" si="12"/>
        <v/>
      </c>
      <c r="AF66" s="18" t="str">
        <f t="shared" ca="1" si="13"/>
        <v/>
      </c>
      <c r="AG66" s="12"/>
      <c r="AH66" s="19"/>
    </row>
    <row r="67" spans="1:34" s="10" customFormat="1" ht="15" customHeight="1" x14ac:dyDescent="0.2">
      <c r="A67" s="10">
        <f t="shared" si="0"/>
        <v>62</v>
      </c>
      <c r="B67" s="173" t="str">
        <f t="shared" ca="1" si="6"/>
        <v/>
      </c>
      <c r="C67" s="173"/>
      <c r="D67" s="173"/>
      <c r="E67" s="173"/>
      <c r="F67" s="173"/>
      <c r="G67" s="173"/>
      <c r="H67" s="177" t="str">
        <f t="shared" ca="1" si="7"/>
        <v/>
      </c>
      <c r="I67" s="177"/>
      <c r="J67" s="177"/>
      <c r="K67" s="177"/>
      <c r="L67" s="177"/>
      <c r="M67" s="177"/>
      <c r="N67" s="177"/>
      <c r="O67" s="177"/>
      <c r="P67" s="13">
        <f t="shared" si="1"/>
        <v>0</v>
      </c>
      <c r="Q67" s="8" t="str">
        <f t="shared" si="8"/>
        <v/>
      </c>
      <c r="R67" s="22">
        <v>62</v>
      </c>
      <c r="S67" s="14" t="str">
        <f ca="1">IF(LEFT(AG67,1)="G","",IF(LEFT(P67,1)="D","",IF(H67="","",COUNTIF($T$6:T67,T67))))</f>
        <v/>
      </c>
      <c r="T67" s="14" t="str">
        <f t="shared" ca="1" si="2"/>
        <v/>
      </c>
      <c r="U67" s="15" t="str">
        <f t="shared" ca="1" si="9"/>
        <v/>
      </c>
      <c r="V67" s="14">
        <f t="shared" si="3"/>
        <v>62</v>
      </c>
      <c r="W67" s="14" t="str">
        <f t="shared" ca="1" si="10"/>
        <v/>
      </c>
      <c r="X67" s="14" t="str">
        <f>IF(Home!J67=0,"",Home!J67)</f>
        <v/>
      </c>
      <c r="Y67" s="16" t="str">
        <f t="shared" ca="1" si="16"/>
        <v/>
      </c>
      <c r="Z67" s="16" t="str">
        <f t="shared" ca="1" si="16"/>
        <v/>
      </c>
      <c r="AA67" s="16" t="str">
        <f t="shared" ca="1" si="16"/>
        <v/>
      </c>
      <c r="AB67" s="16" t="str">
        <f t="shared" ca="1" si="16"/>
        <v/>
      </c>
      <c r="AC67" s="16" t="str">
        <f t="shared" ca="1" si="5"/>
        <v/>
      </c>
      <c r="AD67" s="14" t="str">
        <f t="shared" ca="1" si="11"/>
        <v/>
      </c>
      <c r="AE67" s="17" t="str">
        <f t="shared" ca="1" si="12"/>
        <v/>
      </c>
      <c r="AF67" s="18" t="str">
        <f t="shared" ca="1" si="13"/>
        <v/>
      </c>
      <c r="AG67" s="12"/>
      <c r="AH67" s="19"/>
    </row>
    <row r="68" spans="1:34" s="10" customFormat="1" ht="15" customHeight="1" x14ac:dyDescent="0.2">
      <c r="A68" s="10">
        <f t="shared" si="0"/>
        <v>63</v>
      </c>
      <c r="B68" s="173" t="str">
        <f t="shared" ca="1" si="6"/>
        <v/>
      </c>
      <c r="C68" s="173"/>
      <c r="D68" s="173"/>
      <c r="E68" s="173"/>
      <c r="F68" s="173"/>
      <c r="G68" s="173"/>
      <c r="H68" s="177" t="str">
        <f t="shared" ca="1" si="7"/>
        <v/>
      </c>
      <c r="I68" s="177"/>
      <c r="J68" s="177"/>
      <c r="K68" s="177"/>
      <c r="L68" s="177"/>
      <c r="M68" s="177"/>
      <c r="N68" s="177"/>
      <c r="O68" s="177"/>
      <c r="P68" s="13">
        <f t="shared" si="1"/>
        <v>0</v>
      </c>
      <c r="Q68" s="8" t="str">
        <f t="shared" si="8"/>
        <v/>
      </c>
      <c r="R68" s="22">
        <v>63</v>
      </c>
      <c r="S68" s="14" t="str">
        <f ca="1">IF(LEFT(AG68,1)="G","",IF(LEFT(P68,1)="D","",IF(H68="","",COUNTIF($T$6:T68,T68))))</f>
        <v/>
      </c>
      <c r="T68" s="14" t="str">
        <f t="shared" ca="1" si="2"/>
        <v/>
      </c>
      <c r="U68" s="15" t="str">
        <f t="shared" ca="1" si="9"/>
        <v/>
      </c>
      <c r="V68" s="14">
        <f t="shared" si="3"/>
        <v>63</v>
      </c>
      <c r="W68" s="14" t="str">
        <f t="shared" ca="1" si="10"/>
        <v/>
      </c>
      <c r="X68" s="14" t="str">
        <f>IF(Home!J68=0,"",Home!J68)</f>
        <v/>
      </c>
      <c r="Y68" s="16" t="str">
        <f t="shared" ca="1" si="16"/>
        <v/>
      </c>
      <c r="Z68" s="16" t="str">
        <f t="shared" ca="1" si="16"/>
        <v/>
      </c>
      <c r="AA68" s="16" t="str">
        <f t="shared" ca="1" si="16"/>
        <v/>
      </c>
      <c r="AB68" s="16" t="str">
        <f t="shared" ca="1" si="16"/>
        <v/>
      </c>
      <c r="AC68" s="16" t="str">
        <f t="shared" ca="1" si="5"/>
        <v/>
      </c>
      <c r="AD68" s="14" t="str">
        <f t="shared" ca="1" si="11"/>
        <v/>
      </c>
      <c r="AE68" s="17" t="str">
        <f t="shared" ca="1" si="12"/>
        <v/>
      </c>
      <c r="AF68" s="18" t="str">
        <f t="shared" ca="1" si="13"/>
        <v/>
      </c>
      <c r="AG68" s="12"/>
      <c r="AH68" s="19"/>
    </row>
    <row r="69" spans="1:34" s="10" customFormat="1" ht="15" customHeight="1" x14ac:dyDescent="0.2">
      <c r="A69" s="10">
        <f t="shared" si="0"/>
        <v>64</v>
      </c>
      <c r="B69" s="173" t="str">
        <f t="shared" ca="1" si="6"/>
        <v/>
      </c>
      <c r="C69" s="173"/>
      <c r="D69" s="173"/>
      <c r="E69" s="173"/>
      <c r="F69" s="173"/>
      <c r="G69" s="173"/>
      <c r="H69" s="177" t="str">
        <f t="shared" ca="1" si="7"/>
        <v/>
      </c>
      <c r="I69" s="177"/>
      <c r="J69" s="177"/>
      <c r="K69" s="177"/>
      <c r="L69" s="177"/>
      <c r="M69" s="177"/>
      <c r="N69" s="177"/>
      <c r="O69" s="177"/>
      <c r="P69" s="13">
        <f t="shared" si="1"/>
        <v>0</v>
      </c>
      <c r="Q69" s="8" t="str">
        <f t="shared" si="8"/>
        <v/>
      </c>
      <c r="R69" s="22">
        <v>64</v>
      </c>
      <c r="S69" s="14" t="str">
        <f ca="1">IF(LEFT(AG69,1)="G","",IF(LEFT(P69,1)="D","",IF(H69="","",COUNTIF($T$6:T69,T69))))</f>
        <v/>
      </c>
      <c r="T69" s="14" t="str">
        <f t="shared" ca="1" si="2"/>
        <v/>
      </c>
      <c r="U69" s="15" t="str">
        <f t="shared" ca="1" si="9"/>
        <v/>
      </c>
      <c r="V69" s="14">
        <f t="shared" si="3"/>
        <v>64</v>
      </c>
      <c r="W69" s="14" t="str">
        <f t="shared" ca="1" si="10"/>
        <v/>
      </c>
      <c r="X69" s="14" t="str">
        <f>IF(Home!J69=0,"",Home!J69)</f>
        <v/>
      </c>
      <c r="Y69" s="16" t="str">
        <f t="shared" ca="1" si="16"/>
        <v/>
      </c>
      <c r="Z69" s="16" t="str">
        <f t="shared" ca="1" si="16"/>
        <v/>
      </c>
      <c r="AA69" s="16" t="str">
        <f t="shared" ca="1" si="16"/>
        <v/>
      </c>
      <c r="AB69" s="16" t="str">
        <f t="shared" ca="1" si="16"/>
        <v/>
      </c>
      <c r="AC69" s="16" t="str">
        <f t="shared" ca="1" si="5"/>
        <v/>
      </c>
      <c r="AD69" s="14" t="str">
        <f t="shared" ca="1" si="11"/>
        <v/>
      </c>
      <c r="AE69" s="17" t="str">
        <f t="shared" ca="1" si="12"/>
        <v/>
      </c>
      <c r="AF69" s="18" t="str">
        <f t="shared" ca="1" si="13"/>
        <v/>
      </c>
      <c r="AG69" s="12"/>
      <c r="AH69" s="19"/>
    </row>
    <row r="70" spans="1:34" s="10" customFormat="1" ht="15" customHeight="1" x14ac:dyDescent="0.2">
      <c r="A70" s="10">
        <f t="shared" ref="A70:A133" si="17">IF(LEFT(P70,1)="D","",R70)</f>
        <v>65</v>
      </c>
      <c r="B70" s="173" t="str">
        <f t="shared" ca="1" si="6"/>
        <v/>
      </c>
      <c r="C70" s="173"/>
      <c r="D70" s="173"/>
      <c r="E70" s="173"/>
      <c r="F70" s="173"/>
      <c r="G70" s="173"/>
      <c r="H70" s="177" t="str">
        <f t="shared" ca="1" si="7"/>
        <v/>
      </c>
      <c r="I70" s="177"/>
      <c r="J70" s="177"/>
      <c r="K70" s="177"/>
      <c r="L70" s="177"/>
      <c r="M70" s="177"/>
      <c r="N70" s="177"/>
      <c r="O70" s="177"/>
      <c r="P70" s="13">
        <f t="shared" ref="P70:P133" si="18">IF(AH70="",0,IF(LEFT(AH70,1)="D",AH70,(INT(AH70)*60+(AH70-INT(AH70))*100)/86400))</f>
        <v>0</v>
      </c>
      <c r="Q70" s="8" t="str">
        <f t="shared" si="8"/>
        <v/>
      </c>
      <c r="R70" s="22">
        <v>65</v>
      </c>
      <c r="S70" s="14" t="str">
        <f ca="1">IF(LEFT(AG70,1)="G","",IF(LEFT(P70,1)="D","",IF(H70="","",COUNTIF($T$6:T70,T70))))</f>
        <v/>
      </c>
      <c r="T70" s="14" t="str">
        <f t="shared" ref="T70:T133" ca="1" si="19">IF(LEFT(AG70,1)="G","",IF(LEFT(P70,1)="D","",H70))</f>
        <v/>
      </c>
      <c r="U70" s="15" t="str">
        <f t="shared" ca="1" si="9"/>
        <v/>
      </c>
      <c r="V70" s="14">
        <f t="shared" ref="V70:V133" si="20">A70</f>
        <v>65</v>
      </c>
      <c r="W70" s="14" t="str">
        <f t="shared" ca="1" si="10"/>
        <v/>
      </c>
      <c r="X70" s="14" t="str">
        <f>IF(Home!J70=0,"",Home!J70)</f>
        <v/>
      </c>
      <c r="Y70" s="16" t="str">
        <f t="shared" ca="1" si="16"/>
        <v/>
      </c>
      <c r="Z70" s="16" t="str">
        <f t="shared" ca="1" si="16"/>
        <v/>
      </c>
      <c r="AA70" s="16" t="str">
        <f t="shared" ca="1" si="16"/>
        <v/>
      </c>
      <c r="AB70" s="16" t="str">
        <f t="shared" ca="1" si="16"/>
        <v/>
      </c>
      <c r="AC70" s="16" t="str">
        <f t="shared" ref="AC70:AC133" ca="1" si="21">IF(AB70="","",SUM(Y70:AB70))</f>
        <v/>
      </c>
      <c r="AD70" s="14" t="str">
        <f t="shared" ca="1" si="11"/>
        <v/>
      </c>
      <c r="AE70" s="17" t="str">
        <f t="shared" ca="1" si="12"/>
        <v/>
      </c>
      <c r="AF70" s="18" t="str">
        <f t="shared" ca="1" si="13"/>
        <v/>
      </c>
      <c r="AG70" s="12"/>
      <c r="AH70" s="19"/>
    </row>
    <row r="71" spans="1:34" s="10" customFormat="1" ht="15" customHeight="1" x14ac:dyDescent="0.2">
      <c r="A71" s="10">
        <f t="shared" si="17"/>
        <v>66</v>
      </c>
      <c r="B71" s="173" t="str">
        <f t="shared" ref="B71:B134" ca="1" si="22">IFERROR(VLOOKUP(AG71,INDIRECT($U$1),2,0),"")</f>
        <v/>
      </c>
      <c r="C71" s="173"/>
      <c r="D71" s="173"/>
      <c r="E71" s="173"/>
      <c r="F71" s="173"/>
      <c r="G71" s="173"/>
      <c r="H71" s="177" t="str">
        <f t="shared" ref="H71:H134" ca="1" si="23">IFERROR(VLOOKUP(AG71,INDIRECT($U$1),3,0),"")</f>
        <v/>
      </c>
      <c r="I71" s="177"/>
      <c r="J71" s="177"/>
      <c r="K71" s="177"/>
      <c r="L71" s="177"/>
      <c r="M71" s="177"/>
      <c r="N71" s="177"/>
      <c r="O71" s="177"/>
      <c r="P71" s="13">
        <f t="shared" si="18"/>
        <v>0</v>
      </c>
      <c r="Q71" s="8" t="str">
        <f t="shared" ref="Q71:Q134" si="24">IF(AG71="","",1)</f>
        <v/>
      </c>
      <c r="R71" s="22">
        <v>66</v>
      </c>
      <c r="S71" s="14" t="str">
        <f ca="1">IF(LEFT(AG71,1)="G","",IF(LEFT(P71,1)="D","",IF(H71="","",COUNTIF($T$6:T71,T71))))</f>
        <v/>
      </c>
      <c r="T71" s="14" t="str">
        <f t="shared" ca="1" si="19"/>
        <v/>
      </c>
      <c r="U71" s="15" t="str">
        <f t="shared" ref="U71:U134" ca="1" si="25">CONCATENATE(T71,S71)</f>
        <v/>
      </c>
      <c r="V71" s="14">
        <f t="shared" si="20"/>
        <v>66</v>
      </c>
      <c r="W71" s="14" t="str">
        <f t="shared" ref="W71:W134" ca="1" si="26">IF($AF71="","",RANK($AF71,$AF$6:$AF$255,1))</f>
        <v/>
      </c>
      <c r="X71" s="14" t="str">
        <f>IF(Home!J71=0,"",Home!J71)</f>
        <v/>
      </c>
      <c r="Y71" s="16" t="str">
        <f t="shared" ca="1" si="16"/>
        <v/>
      </c>
      <c r="Z71" s="16" t="str">
        <f t="shared" ca="1" si="16"/>
        <v/>
      </c>
      <c r="AA71" s="16" t="str">
        <f t="shared" ca="1" si="16"/>
        <v/>
      </c>
      <c r="AB71" s="16" t="str">
        <f t="shared" ca="1" si="16"/>
        <v/>
      </c>
      <c r="AC71" s="16" t="str">
        <f t="shared" ca="1" si="21"/>
        <v/>
      </c>
      <c r="AD71" s="14" t="str">
        <f t="shared" ref="AD71:AD134" ca="1" si="27">IF($AC71="","",RANK($AC71,$AC$6:$AC$255,1))</f>
        <v/>
      </c>
      <c r="AE71" s="17" t="str">
        <f t="shared" ref="AE71:AE134" ca="1" si="28">IF($Y71="","",RANK($Y71,$Y$6:$Y$255,1)/100)</f>
        <v/>
      </c>
      <c r="AF71" s="18" t="str">
        <f t="shared" ref="AF71:AF134" ca="1" si="29">IF(AD71="","",AD71+AE71)</f>
        <v/>
      </c>
      <c r="AG71" s="12"/>
      <c r="AH71" s="19"/>
    </row>
    <row r="72" spans="1:34" s="10" customFormat="1" ht="15" customHeight="1" x14ac:dyDescent="0.2">
      <c r="A72" s="10">
        <f t="shared" si="17"/>
        <v>67</v>
      </c>
      <c r="B72" s="173" t="str">
        <f t="shared" ca="1" si="22"/>
        <v/>
      </c>
      <c r="C72" s="173"/>
      <c r="D72" s="173"/>
      <c r="E72" s="173"/>
      <c r="F72" s="173"/>
      <c r="G72" s="173"/>
      <c r="H72" s="177" t="str">
        <f t="shared" ca="1" si="23"/>
        <v/>
      </c>
      <c r="I72" s="177"/>
      <c r="J72" s="177"/>
      <c r="K72" s="177"/>
      <c r="L72" s="177"/>
      <c r="M72" s="177"/>
      <c r="N72" s="177"/>
      <c r="O72" s="177"/>
      <c r="P72" s="13">
        <f t="shared" si="18"/>
        <v>0</v>
      </c>
      <c r="Q72" s="8" t="str">
        <f t="shared" si="24"/>
        <v/>
      </c>
      <c r="R72" s="22">
        <v>67</v>
      </c>
      <c r="S72" s="14" t="str">
        <f ca="1">IF(LEFT(AG72,1)="G","",IF(LEFT(P72,1)="D","",IF(H72="","",COUNTIF($T$6:T72,T72))))</f>
        <v/>
      </c>
      <c r="T72" s="14" t="str">
        <f t="shared" ca="1" si="19"/>
        <v/>
      </c>
      <c r="U72" s="15" t="str">
        <f t="shared" ca="1" si="25"/>
        <v/>
      </c>
      <c r="V72" s="14">
        <f t="shared" si="20"/>
        <v>67</v>
      </c>
      <c r="W72" s="14" t="str">
        <f t="shared" ca="1" si="26"/>
        <v/>
      </c>
      <c r="X72" s="14" t="str">
        <f>IF(Home!J72=0,"",Home!J72)</f>
        <v/>
      </c>
      <c r="Y72" s="16" t="str">
        <f t="shared" ca="1" si="16"/>
        <v/>
      </c>
      <c r="Z72" s="16" t="str">
        <f t="shared" ca="1" si="16"/>
        <v/>
      </c>
      <c r="AA72" s="16" t="str">
        <f t="shared" ca="1" si="16"/>
        <v/>
      </c>
      <c r="AB72" s="16" t="str">
        <f t="shared" ca="1" si="16"/>
        <v/>
      </c>
      <c r="AC72" s="16" t="str">
        <f t="shared" ca="1" si="21"/>
        <v/>
      </c>
      <c r="AD72" s="14" t="str">
        <f t="shared" ca="1" si="27"/>
        <v/>
      </c>
      <c r="AE72" s="17" t="str">
        <f t="shared" ca="1" si="28"/>
        <v/>
      </c>
      <c r="AF72" s="18" t="str">
        <f t="shared" ca="1" si="29"/>
        <v/>
      </c>
      <c r="AG72" s="12"/>
      <c r="AH72" s="19"/>
    </row>
    <row r="73" spans="1:34" s="10" customFormat="1" ht="15" customHeight="1" x14ac:dyDescent="0.2">
      <c r="A73" s="10">
        <f t="shared" si="17"/>
        <v>68</v>
      </c>
      <c r="B73" s="173" t="str">
        <f t="shared" ca="1" si="22"/>
        <v/>
      </c>
      <c r="C73" s="173"/>
      <c r="D73" s="173"/>
      <c r="E73" s="173"/>
      <c r="F73" s="173"/>
      <c r="G73" s="173"/>
      <c r="H73" s="177" t="str">
        <f t="shared" ca="1" si="23"/>
        <v/>
      </c>
      <c r="I73" s="177"/>
      <c r="J73" s="177"/>
      <c r="K73" s="177"/>
      <c r="L73" s="177"/>
      <c r="M73" s="177"/>
      <c r="N73" s="177"/>
      <c r="O73" s="177"/>
      <c r="P73" s="13">
        <f t="shared" si="18"/>
        <v>0</v>
      </c>
      <c r="Q73" s="8" t="str">
        <f t="shared" si="24"/>
        <v/>
      </c>
      <c r="R73" s="22">
        <v>68</v>
      </c>
      <c r="S73" s="14" t="str">
        <f ca="1">IF(LEFT(AG73,1)="G","",IF(LEFT(P73,1)="D","",IF(H73="","",COUNTIF($T$6:T73,T73))))</f>
        <v/>
      </c>
      <c r="T73" s="14" t="str">
        <f t="shared" ca="1" si="19"/>
        <v/>
      </c>
      <c r="U73" s="15" t="str">
        <f t="shared" ca="1" si="25"/>
        <v/>
      </c>
      <c r="V73" s="14">
        <f t="shared" si="20"/>
        <v>68</v>
      </c>
      <c r="W73" s="14" t="str">
        <f t="shared" ca="1" si="26"/>
        <v/>
      </c>
      <c r="X73" s="14" t="str">
        <f>IF(Home!J73=0,"",Home!J73)</f>
        <v/>
      </c>
      <c r="Y73" s="16" t="str">
        <f t="shared" ca="1" si="16"/>
        <v/>
      </c>
      <c r="Z73" s="16" t="str">
        <f t="shared" ca="1" si="16"/>
        <v/>
      </c>
      <c r="AA73" s="16" t="str">
        <f t="shared" ca="1" si="16"/>
        <v/>
      </c>
      <c r="AB73" s="16" t="str">
        <f t="shared" ca="1" si="16"/>
        <v/>
      </c>
      <c r="AC73" s="16" t="str">
        <f t="shared" ca="1" si="21"/>
        <v/>
      </c>
      <c r="AD73" s="14" t="str">
        <f t="shared" ca="1" si="27"/>
        <v/>
      </c>
      <c r="AE73" s="17" t="str">
        <f t="shared" ca="1" si="28"/>
        <v/>
      </c>
      <c r="AF73" s="18" t="str">
        <f t="shared" ca="1" si="29"/>
        <v/>
      </c>
      <c r="AG73" s="12"/>
      <c r="AH73" s="19"/>
    </row>
    <row r="74" spans="1:34" s="10" customFormat="1" ht="15" customHeight="1" x14ac:dyDescent="0.2">
      <c r="A74" s="10">
        <f t="shared" si="17"/>
        <v>69</v>
      </c>
      <c r="B74" s="173" t="str">
        <f t="shared" ca="1" si="22"/>
        <v/>
      </c>
      <c r="C74" s="173"/>
      <c r="D74" s="173"/>
      <c r="E74" s="173"/>
      <c r="F74" s="173"/>
      <c r="G74" s="173"/>
      <c r="H74" s="177" t="str">
        <f t="shared" ca="1" si="23"/>
        <v/>
      </c>
      <c r="I74" s="177"/>
      <c r="J74" s="177"/>
      <c r="K74" s="177"/>
      <c r="L74" s="177"/>
      <c r="M74" s="177"/>
      <c r="N74" s="177"/>
      <c r="O74" s="177"/>
      <c r="P74" s="13">
        <f t="shared" si="18"/>
        <v>0</v>
      </c>
      <c r="Q74" s="8" t="str">
        <f t="shared" si="24"/>
        <v/>
      </c>
      <c r="R74" s="22">
        <v>69</v>
      </c>
      <c r="S74" s="14" t="str">
        <f ca="1">IF(LEFT(AG74,1)="G","",IF(LEFT(P74,1)="D","",IF(H74="","",COUNTIF($T$6:T74,T74))))</f>
        <v/>
      </c>
      <c r="T74" s="14" t="str">
        <f t="shared" ca="1" si="19"/>
        <v/>
      </c>
      <c r="U74" s="15" t="str">
        <f t="shared" ca="1" si="25"/>
        <v/>
      </c>
      <c r="V74" s="14">
        <f t="shared" si="20"/>
        <v>69</v>
      </c>
      <c r="W74" s="14" t="str">
        <f t="shared" ca="1" si="26"/>
        <v/>
      </c>
      <c r="X74" s="14" t="str">
        <f>IF(Home!J74=0,"",Home!J74)</f>
        <v/>
      </c>
      <c r="Y74" s="16" t="str">
        <f t="shared" ca="1" si="16"/>
        <v/>
      </c>
      <c r="Z74" s="16" t="str">
        <f t="shared" ca="1" si="16"/>
        <v/>
      </c>
      <c r="AA74" s="16" t="str">
        <f t="shared" ca="1" si="16"/>
        <v/>
      </c>
      <c r="AB74" s="16" t="str">
        <f t="shared" ca="1" si="16"/>
        <v/>
      </c>
      <c r="AC74" s="16" t="str">
        <f t="shared" ca="1" si="21"/>
        <v/>
      </c>
      <c r="AD74" s="14" t="str">
        <f t="shared" ca="1" si="27"/>
        <v/>
      </c>
      <c r="AE74" s="17" t="str">
        <f t="shared" ca="1" si="28"/>
        <v/>
      </c>
      <c r="AF74" s="18" t="str">
        <f t="shared" ca="1" si="29"/>
        <v/>
      </c>
      <c r="AG74" s="12"/>
      <c r="AH74" s="19"/>
    </row>
    <row r="75" spans="1:34" s="10" customFormat="1" ht="15" customHeight="1" x14ac:dyDescent="0.2">
      <c r="A75" s="10">
        <f t="shared" si="17"/>
        <v>70</v>
      </c>
      <c r="B75" s="173" t="str">
        <f t="shared" ca="1" si="22"/>
        <v/>
      </c>
      <c r="C75" s="173"/>
      <c r="D75" s="173"/>
      <c r="E75" s="173"/>
      <c r="F75" s="173"/>
      <c r="G75" s="173"/>
      <c r="H75" s="177" t="str">
        <f t="shared" ca="1" si="23"/>
        <v/>
      </c>
      <c r="I75" s="177"/>
      <c r="J75" s="177"/>
      <c r="K75" s="177"/>
      <c r="L75" s="177"/>
      <c r="M75" s="177"/>
      <c r="N75" s="177"/>
      <c r="O75" s="177"/>
      <c r="P75" s="13">
        <f t="shared" si="18"/>
        <v>0</v>
      </c>
      <c r="Q75" s="8" t="str">
        <f t="shared" si="24"/>
        <v/>
      </c>
      <c r="R75" s="22">
        <v>70</v>
      </c>
      <c r="S75" s="14" t="str">
        <f ca="1">IF(LEFT(AG75,1)="G","",IF(LEFT(P75,1)="D","",IF(H75="","",COUNTIF($T$6:T75,T75))))</f>
        <v/>
      </c>
      <c r="T75" s="14" t="str">
        <f t="shared" ca="1" si="19"/>
        <v/>
      </c>
      <c r="U75" s="15" t="str">
        <f t="shared" ca="1" si="25"/>
        <v/>
      </c>
      <c r="V75" s="14">
        <f t="shared" si="20"/>
        <v>70</v>
      </c>
      <c r="W75" s="14" t="str">
        <f t="shared" ca="1" si="26"/>
        <v/>
      </c>
      <c r="X75" s="14" t="str">
        <f>IF(Home!J75=0,"",Home!J75)</f>
        <v/>
      </c>
      <c r="Y75" s="16" t="str">
        <f t="shared" ca="1" si="16"/>
        <v/>
      </c>
      <c r="Z75" s="16" t="str">
        <f t="shared" ca="1" si="16"/>
        <v/>
      </c>
      <c r="AA75" s="16" t="str">
        <f t="shared" ca="1" si="16"/>
        <v/>
      </c>
      <c r="AB75" s="16" t="str">
        <f t="shared" ca="1" si="16"/>
        <v/>
      </c>
      <c r="AC75" s="16" t="str">
        <f t="shared" ca="1" si="21"/>
        <v/>
      </c>
      <c r="AD75" s="14" t="str">
        <f t="shared" ca="1" si="27"/>
        <v/>
      </c>
      <c r="AE75" s="17" t="str">
        <f t="shared" ca="1" si="28"/>
        <v/>
      </c>
      <c r="AF75" s="18" t="str">
        <f t="shared" ca="1" si="29"/>
        <v/>
      </c>
      <c r="AG75" s="12"/>
      <c r="AH75" s="19"/>
    </row>
    <row r="76" spans="1:34" s="10" customFormat="1" ht="15" customHeight="1" x14ac:dyDescent="0.2">
      <c r="A76" s="10">
        <f t="shared" si="17"/>
        <v>71</v>
      </c>
      <c r="B76" s="173" t="str">
        <f t="shared" ca="1" si="22"/>
        <v/>
      </c>
      <c r="C76" s="173"/>
      <c r="D76" s="173"/>
      <c r="E76" s="173"/>
      <c r="F76" s="173"/>
      <c r="G76" s="173"/>
      <c r="H76" s="177" t="str">
        <f t="shared" ca="1" si="23"/>
        <v/>
      </c>
      <c r="I76" s="177"/>
      <c r="J76" s="177"/>
      <c r="K76" s="177"/>
      <c r="L76" s="177"/>
      <c r="M76" s="177"/>
      <c r="N76" s="177"/>
      <c r="O76" s="177"/>
      <c r="P76" s="13">
        <f t="shared" si="18"/>
        <v>0</v>
      </c>
      <c r="Q76" s="8" t="str">
        <f t="shared" si="24"/>
        <v/>
      </c>
      <c r="R76" s="22">
        <v>71</v>
      </c>
      <c r="S76" s="14" t="str">
        <f ca="1">IF(LEFT(AG76,1)="G","",IF(LEFT(P76,1)="D","",IF(H76="","",COUNTIF($T$6:T76,T76))))</f>
        <v/>
      </c>
      <c r="T76" s="14" t="str">
        <f t="shared" ca="1" si="19"/>
        <v/>
      </c>
      <c r="U76" s="15" t="str">
        <f t="shared" ca="1" si="25"/>
        <v/>
      </c>
      <c r="V76" s="14">
        <f t="shared" si="20"/>
        <v>71</v>
      </c>
      <c r="W76" s="14" t="str">
        <f t="shared" ca="1" si="26"/>
        <v/>
      </c>
      <c r="X76" s="14" t="str">
        <f>IF(Home!J76=0,"",Home!J76)</f>
        <v/>
      </c>
      <c r="Y76" s="16" t="str">
        <f t="shared" ca="1" si="16"/>
        <v/>
      </c>
      <c r="Z76" s="16" t="str">
        <f t="shared" ca="1" si="16"/>
        <v/>
      </c>
      <c r="AA76" s="16" t="str">
        <f t="shared" ca="1" si="16"/>
        <v/>
      </c>
      <c r="AB76" s="16" t="str">
        <f t="shared" ca="1" si="16"/>
        <v/>
      </c>
      <c r="AC76" s="16" t="str">
        <f t="shared" ca="1" si="21"/>
        <v/>
      </c>
      <c r="AD76" s="14" t="str">
        <f t="shared" ca="1" si="27"/>
        <v/>
      </c>
      <c r="AE76" s="17" t="str">
        <f t="shared" ca="1" si="28"/>
        <v/>
      </c>
      <c r="AF76" s="18" t="str">
        <f t="shared" ca="1" si="29"/>
        <v/>
      </c>
      <c r="AG76" s="12"/>
      <c r="AH76" s="19"/>
    </row>
    <row r="77" spans="1:34" s="10" customFormat="1" ht="15" customHeight="1" x14ac:dyDescent="0.2">
      <c r="A77" s="10">
        <f t="shared" si="17"/>
        <v>72</v>
      </c>
      <c r="B77" s="173" t="str">
        <f t="shared" ca="1" si="22"/>
        <v/>
      </c>
      <c r="C77" s="173"/>
      <c r="D77" s="173"/>
      <c r="E77" s="173"/>
      <c r="F77" s="173"/>
      <c r="G77" s="173"/>
      <c r="H77" s="177" t="str">
        <f t="shared" ca="1" si="23"/>
        <v/>
      </c>
      <c r="I77" s="177"/>
      <c r="J77" s="177"/>
      <c r="K77" s="177"/>
      <c r="L77" s="177"/>
      <c r="M77" s="177"/>
      <c r="N77" s="177"/>
      <c r="O77" s="177"/>
      <c r="P77" s="13">
        <f t="shared" si="18"/>
        <v>0</v>
      </c>
      <c r="Q77" s="8" t="str">
        <f t="shared" si="24"/>
        <v/>
      </c>
      <c r="R77" s="22">
        <v>72</v>
      </c>
      <c r="S77" s="14" t="str">
        <f ca="1">IF(LEFT(AG77,1)="G","",IF(LEFT(P77,1)="D","",IF(H77="","",COUNTIF($T$6:T77,T77))))</f>
        <v/>
      </c>
      <c r="T77" s="14" t="str">
        <f t="shared" ca="1" si="19"/>
        <v/>
      </c>
      <c r="U77" s="15" t="str">
        <f t="shared" ca="1" si="25"/>
        <v/>
      </c>
      <c r="V77" s="14">
        <f t="shared" si="20"/>
        <v>72</v>
      </c>
      <c r="W77" s="14" t="str">
        <f t="shared" ca="1" si="26"/>
        <v/>
      </c>
      <c r="X77" s="14" t="str">
        <f>IF(Home!J77=0,"",Home!J77)</f>
        <v/>
      </c>
      <c r="Y77" s="16" t="str">
        <f t="shared" ca="1" si="16"/>
        <v/>
      </c>
      <c r="Z77" s="16" t="str">
        <f t="shared" ca="1" si="16"/>
        <v/>
      </c>
      <c r="AA77" s="16" t="str">
        <f t="shared" ca="1" si="16"/>
        <v/>
      </c>
      <c r="AB77" s="16" t="str">
        <f t="shared" ca="1" si="16"/>
        <v/>
      </c>
      <c r="AC77" s="16" t="str">
        <f t="shared" ca="1" si="21"/>
        <v/>
      </c>
      <c r="AD77" s="14" t="str">
        <f t="shared" ca="1" si="27"/>
        <v/>
      </c>
      <c r="AE77" s="17" t="str">
        <f t="shared" ca="1" si="28"/>
        <v/>
      </c>
      <c r="AF77" s="18" t="str">
        <f t="shared" ca="1" si="29"/>
        <v/>
      </c>
      <c r="AG77" s="12"/>
      <c r="AH77" s="19"/>
    </row>
    <row r="78" spans="1:34" s="10" customFormat="1" ht="15" customHeight="1" x14ac:dyDescent="0.2">
      <c r="A78" s="10">
        <f t="shared" si="17"/>
        <v>73</v>
      </c>
      <c r="B78" s="173" t="str">
        <f t="shared" ca="1" si="22"/>
        <v/>
      </c>
      <c r="C78" s="173"/>
      <c r="D78" s="173"/>
      <c r="E78" s="173"/>
      <c r="F78" s="173"/>
      <c r="G78" s="173"/>
      <c r="H78" s="177" t="str">
        <f t="shared" ca="1" si="23"/>
        <v/>
      </c>
      <c r="I78" s="177"/>
      <c r="J78" s="177"/>
      <c r="K78" s="177"/>
      <c r="L78" s="177"/>
      <c r="M78" s="177"/>
      <c r="N78" s="177"/>
      <c r="O78" s="177"/>
      <c r="P78" s="13">
        <f t="shared" si="18"/>
        <v>0</v>
      </c>
      <c r="Q78" s="8" t="str">
        <f t="shared" si="24"/>
        <v/>
      </c>
      <c r="R78" s="22">
        <v>73</v>
      </c>
      <c r="S78" s="14" t="str">
        <f ca="1">IF(LEFT(AG78,1)="G","",IF(LEFT(P78,1)="D","",IF(H78="","",COUNTIF($T$6:T78,T78))))</f>
        <v/>
      </c>
      <c r="T78" s="14" t="str">
        <f t="shared" ca="1" si="19"/>
        <v/>
      </c>
      <c r="U78" s="15" t="str">
        <f t="shared" ca="1" si="25"/>
        <v/>
      </c>
      <c r="V78" s="14">
        <f t="shared" si="20"/>
        <v>73</v>
      </c>
      <c r="W78" s="14" t="str">
        <f t="shared" ca="1" si="26"/>
        <v/>
      </c>
      <c r="X78" s="14" t="str">
        <f>IF(Home!J78=0,"",Home!J78)</f>
        <v/>
      </c>
      <c r="Y78" s="16" t="str">
        <f t="shared" ca="1" si="16"/>
        <v/>
      </c>
      <c r="Z78" s="16" t="str">
        <f t="shared" ca="1" si="16"/>
        <v/>
      </c>
      <c r="AA78" s="16" t="str">
        <f t="shared" ca="1" si="16"/>
        <v/>
      </c>
      <c r="AB78" s="16" t="str">
        <f t="shared" ca="1" si="16"/>
        <v/>
      </c>
      <c r="AC78" s="16" t="str">
        <f t="shared" ca="1" si="21"/>
        <v/>
      </c>
      <c r="AD78" s="14" t="str">
        <f t="shared" ca="1" si="27"/>
        <v/>
      </c>
      <c r="AE78" s="17" t="str">
        <f t="shared" ca="1" si="28"/>
        <v/>
      </c>
      <c r="AF78" s="18" t="str">
        <f t="shared" ca="1" si="29"/>
        <v/>
      </c>
      <c r="AG78" s="12"/>
      <c r="AH78" s="19"/>
    </row>
    <row r="79" spans="1:34" s="10" customFormat="1" ht="15" customHeight="1" x14ac:dyDescent="0.2">
      <c r="A79" s="10">
        <f t="shared" si="17"/>
        <v>74</v>
      </c>
      <c r="B79" s="173" t="str">
        <f t="shared" ca="1" si="22"/>
        <v/>
      </c>
      <c r="C79" s="173"/>
      <c r="D79" s="173"/>
      <c r="E79" s="173"/>
      <c r="F79" s="173"/>
      <c r="G79" s="173"/>
      <c r="H79" s="177" t="str">
        <f t="shared" ca="1" si="23"/>
        <v/>
      </c>
      <c r="I79" s="177"/>
      <c r="J79" s="177"/>
      <c r="K79" s="177"/>
      <c r="L79" s="177"/>
      <c r="M79" s="177"/>
      <c r="N79" s="177"/>
      <c r="O79" s="177"/>
      <c r="P79" s="13">
        <f t="shared" si="18"/>
        <v>0</v>
      </c>
      <c r="Q79" s="8" t="str">
        <f t="shared" si="24"/>
        <v/>
      </c>
      <c r="R79" s="22">
        <v>74</v>
      </c>
      <c r="S79" s="14" t="str">
        <f ca="1">IF(LEFT(AG79,1)="G","",IF(LEFT(P79,1)="D","",IF(H79="","",COUNTIF($T$6:T79,T79))))</f>
        <v/>
      </c>
      <c r="T79" s="14" t="str">
        <f t="shared" ca="1" si="19"/>
        <v/>
      </c>
      <c r="U79" s="15" t="str">
        <f t="shared" ca="1" si="25"/>
        <v/>
      </c>
      <c r="V79" s="14">
        <f t="shared" si="20"/>
        <v>74</v>
      </c>
      <c r="W79" s="14" t="str">
        <f t="shared" ca="1" si="26"/>
        <v/>
      </c>
      <c r="X79" s="14" t="str">
        <f>IF(Home!J79=0,"",Home!J79)</f>
        <v/>
      </c>
      <c r="Y79" s="16" t="str">
        <f t="shared" ca="1" si="16"/>
        <v/>
      </c>
      <c r="Z79" s="16" t="str">
        <f t="shared" ca="1" si="16"/>
        <v/>
      </c>
      <c r="AA79" s="16" t="str">
        <f t="shared" ca="1" si="16"/>
        <v/>
      </c>
      <c r="AB79" s="16" t="str">
        <f t="shared" ca="1" si="16"/>
        <v/>
      </c>
      <c r="AC79" s="16" t="str">
        <f t="shared" ca="1" si="21"/>
        <v/>
      </c>
      <c r="AD79" s="14" t="str">
        <f t="shared" ca="1" si="27"/>
        <v/>
      </c>
      <c r="AE79" s="17" t="str">
        <f t="shared" ca="1" si="28"/>
        <v/>
      </c>
      <c r="AF79" s="18" t="str">
        <f t="shared" ca="1" si="29"/>
        <v/>
      </c>
      <c r="AG79" s="12"/>
      <c r="AH79" s="19"/>
    </row>
    <row r="80" spans="1:34" s="10" customFormat="1" ht="15" customHeight="1" x14ac:dyDescent="0.2">
      <c r="A80" s="10">
        <f t="shared" si="17"/>
        <v>75</v>
      </c>
      <c r="B80" s="173" t="str">
        <f t="shared" ca="1" si="22"/>
        <v/>
      </c>
      <c r="C80" s="173"/>
      <c r="D80" s="173"/>
      <c r="E80" s="173"/>
      <c r="F80" s="173"/>
      <c r="G80" s="173"/>
      <c r="H80" s="177" t="str">
        <f t="shared" ca="1" si="23"/>
        <v/>
      </c>
      <c r="I80" s="177"/>
      <c r="J80" s="177"/>
      <c r="K80" s="177"/>
      <c r="L80" s="177"/>
      <c r="M80" s="177"/>
      <c r="N80" s="177"/>
      <c r="O80" s="177"/>
      <c r="P80" s="13">
        <f t="shared" si="18"/>
        <v>0</v>
      </c>
      <c r="Q80" s="8" t="str">
        <f t="shared" si="24"/>
        <v/>
      </c>
      <c r="R80" s="22">
        <v>75</v>
      </c>
      <c r="S80" s="14" t="str">
        <f ca="1">IF(LEFT(AG80,1)="G","",IF(LEFT(P80,1)="D","",IF(H80="","",COUNTIF($T$6:T80,T80))))</f>
        <v/>
      </c>
      <c r="T80" s="14" t="str">
        <f t="shared" ca="1" si="19"/>
        <v/>
      </c>
      <c r="U80" s="15" t="str">
        <f t="shared" ca="1" si="25"/>
        <v/>
      </c>
      <c r="V80" s="14">
        <f t="shared" si="20"/>
        <v>75</v>
      </c>
      <c r="W80" s="14" t="str">
        <f t="shared" ca="1" si="26"/>
        <v/>
      </c>
      <c r="X80" s="14" t="str">
        <f>IF(Home!J80=0,"",Home!J80)</f>
        <v/>
      </c>
      <c r="Y80" s="16" t="str">
        <f t="shared" ca="1" si="16"/>
        <v/>
      </c>
      <c r="Z80" s="16" t="str">
        <f t="shared" ca="1" si="16"/>
        <v/>
      </c>
      <c r="AA80" s="16" t="str">
        <f t="shared" ca="1" si="16"/>
        <v/>
      </c>
      <c r="AB80" s="16" t="str">
        <f t="shared" ca="1" si="16"/>
        <v/>
      </c>
      <c r="AC80" s="16" t="str">
        <f t="shared" ca="1" si="21"/>
        <v/>
      </c>
      <c r="AD80" s="14" t="str">
        <f t="shared" ca="1" si="27"/>
        <v/>
      </c>
      <c r="AE80" s="17" t="str">
        <f t="shared" ca="1" si="28"/>
        <v/>
      </c>
      <c r="AF80" s="18" t="str">
        <f t="shared" ca="1" si="29"/>
        <v/>
      </c>
      <c r="AG80" s="12"/>
      <c r="AH80" s="19"/>
    </row>
    <row r="81" spans="1:34" s="10" customFormat="1" ht="15" customHeight="1" x14ac:dyDescent="0.2">
      <c r="A81" s="10">
        <f t="shared" si="17"/>
        <v>76</v>
      </c>
      <c r="B81" s="173" t="str">
        <f t="shared" ca="1" si="22"/>
        <v/>
      </c>
      <c r="C81" s="173"/>
      <c r="D81" s="173"/>
      <c r="E81" s="173"/>
      <c r="F81" s="173"/>
      <c r="G81" s="173"/>
      <c r="H81" s="177" t="str">
        <f t="shared" ca="1" si="23"/>
        <v/>
      </c>
      <c r="I81" s="177"/>
      <c r="J81" s="177"/>
      <c r="K81" s="177"/>
      <c r="L81" s="177"/>
      <c r="M81" s="177"/>
      <c r="N81" s="177"/>
      <c r="O81" s="177"/>
      <c r="P81" s="13">
        <f t="shared" si="18"/>
        <v>0</v>
      </c>
      <c r="Q81" s="8" t="str">
        <f t="shared" si="24"/>
        <v/>
      </c>
      <c r="R81" s="22">
        <v>76</v>
      </c>
      <c r="S81" s="14" t="str">
        <f ca="1">IF(LEFT(AG81,1)="G","",IF(LEFT(P81,1)="D","",IF(H81="","",COUNTIF($T$6:T81,T81))))</f>
        <v/>
      </c>
      <c r="T81" s="14" t="str">
        <f t="shared" ca="1" si="19"/>
        <v/>
      </c>
      <c r="U81" s="15" t="str">
        <f t="shared" ca="1" si="25"/>
        <v/>
      </c>
      <c r="V81" s="14">
        <f t="shared" si="20"/>
        <v>76</v>
      </c>
      <c r="W81" s="14" t="str">
        <f t="shared" ca="1" si="26"/>
        <v/>
      </c>
      <c r="X81" s="14" t="str">
        <f>IF(Home!J81=0,"",Home!J81)</f>
        <v/>
      </c>
      <c r="Y81" s="16" t="str">
        <f t="shared" ca="1" si="16"/>
        <v/>
      </c>
      <c r="Z81" s="16" t="str">
        <f t="shared" ca="1" si="16"/>
        <v/>
      </c>
      <c r="AA81" s="16" t="str">
        <f t="shared" ca="1" si="16"/>
        <v/>
      </c>
      <c r="AB81" s="16" t="str">
        <f t="shared" ca="1" si="16"/>
        <v/>
      </c>
      <c r="AC81" s="16" t="str">
        <f t="shared" ca="1" si="21"/>
        <v/>
      </c>
      <c r="AD81" s="14" t="str">
        <f t="shared" ca="1" si="27"/>
        <v/>
      </c>
      <c r="AE81" s="17" t="str">
        <f t="shared" ca="1" si="28"/>
        <v/>
      </c>
      <c r="AF81" s="18" t="str">
        <f t="shared" ca="1" si="29"/>
        <v/>
      </c>
      <c r="AG81" s="12"/>
      <c r="AH81" s="19"/>
    </row>
    <row r="82" spans="1:34" s="10" customFormat="1" ht="15" customHeight="1" x14ac:dyDescent="0.2">
      <c r="A82" s="10">
        <f t="shared" si="17"/>
        <v>77</v>
      </c>
      <c r="B82" s="173" t="str">
        <f t="shared" ca="1" si="22"/>
        <v/>
      </c>
      <c r="C82" s="173"/>
      <c r="D82" s="173"/>
      <c r="E82" s="173"/>
      <c r="F82" s="173"/>
      <c r="G82" s="173"/>
      <c r="H82" s="177" t="str">
        <f t="shared" ca="1" si="23"/>
        <v/>
      </c>
      <c r="I82" s="177"/>
      <c r="J82" s="177"/>
      <c r="K82" s="177"/>
      <c r="L82" s="177"/>
      <c r="M82" s="177"/>
      <c r="N82" s="177"/>
      <c r="O82" s="177"/>
      <c r="P82" s="13">
        <f t="shared" si="18"/>
        <v>0</v>
      </c>
      <c r="Q82" s="8" t="str">
        <f t="shared" si="24"/>
        <v/>
      </c>
      <c r="R82" s="22">
        <v>77</v>
      </c>
      <c r="S82" s="14" t="str">
        <f ca="1">IF(LEFT(AG82,1)="G","",IF(LEFT(P82,1)="D","",IF(H82="","",COUNTIF($T$6:T82,T82))))</f>
        <v/>
      </c>
      <c r="T82" s="14" t="str">
        <f t="shared" ca="1" si="19"/>
        <v/>
      </c>
      <c r="U82" s="15" t="str">
        <f t="shared" ca="1" si="25"/>
        <v/>
      </c>
      <c r="V82" s="14">
        <f t="shared" si="20"/>
        <v>77</v>
      </c>
      <c r="W82" s="14" t="str">
        <f t="shared" ca="1" si="26"/>
        <v/>
      </c>
      <c r="X82" s="14" t="str">
        <f>IF(Home!J82=0,"",Home!J82)</f>
        <v/>
      </c>
      <c r="Y82" s="16" t="str">
        <f t="shared" ca="1" si="16"/>
        <v/>
      </c>
      <c r="Z82" s="16" t="str">
        <f t="shared" ca="1" si="16"/>
        <v/>
      </c>
      <c r="AA82" s="16" t="str">
        <f t="shared" ca="1" si="16"/>
        <v/>
      </c>
      <c r="AB82" s="16" t="str">
        <f t="shared" ca="1" si="16"/>
        <v/>
      </c>
      <c r="AC82" s="16" t="str">
        <f t="shared" ca="1" si="21"/>
        <v/>
      </c>
      <c r="AD82" s="14" t="str">
        <f t="shared" ca="1" si="27"/>
        <v/>
      </c>
      <c r="AE82" s="17" t="str">
        <f t="shared" ca="1" si="28"/>
        <v/>
      </c>
      <c r="AF82" s="18" t="str">
        <f t="shared" ca="1" si="29"/>
        <v/>
      </c>
      <c r="AG82" s="12"/>
      <c r="AH82" s="19"/>
    </row>
    <row r="83" spans="1:34" s="10" customFormat="1" ht="15" customHeight="1" x14ac:dyDescent="0.2">
      <c r="A83" s="10">
        <f t="shared" si="17"/>
        <v>78</v>
      </c>
      <c r="B83" s="173" t="str">
        <f t="shared" ca="1" si="22"/>
        <v/>
      </c>
      <c r="C83" s="173"/>
      <c r="D83" s="173"/>
      <c r="E83" s="173"/>
      <c r="F83" s="173"/>
      <c r="G83" s="173"/>
      <c r="H83" s="177" t="str">
        <f t="shared" ca="1" si="23"/>
        <v/>
      </c>
      <c r="I83" s="177"/>
      <c r="J83" s="177"/>
      <c r="K83" s="177"/>
      <c r="L83" s="177"/>
      <c r="M83" s="177"/>
      <c r="N83" s="177"/>
      <c r="O83" s="177"/>
      <c r="P83" s="13">
        <f t="shared" si="18"/>
        <v>0</v>
      </c>
      <c r="Q83" s="8" t="str">
        <f t="shared" si="24"/>
        <v/>
      </c>
      <c r="R83" s="22">
        <v>78</v>
      </c>
      <c r="S83" s="14" t="str">
        <f ca="1">IF(LEFT(AG83,1)="G","",IF(LEFT(P83,1)="D","",IF(H83="","",COUNTIF($T$6:T83,T83))))</f>
        <v/>
      </c>
      <c r="T83" s="14" t="str">
        <f t="shared" ca="1" si="19"/>
        <v/>
      </c>
      <c r="U83" s="15" t="str">
        <f t="shared" ca="1" si="25"/>
        <v/>
      </c>
      <c r="V83" s="14">
        <f t="shared" si="20"/>
        <v>78</v>
      </c>
      <c r="W83" s="14" t="str">
        <f t="shared" ca="1" si="26"/>
        <v/>
      </c>
      <c r="X83" s="14" t="str">
        <f>IF(Home!J83=0,"",Home!J83)</f>
        <v/>
      </c>
      <c r="Y83" s="16" t="str">
        <f t="shared" ca="1" si="16"/>
        <v/>
      </c>
      <c r="Z83" s="16" t="str">
        <f t="shared" ca="1" si="16"/>
        <v/>
      </c>
      <c r="AA83" s="16" t="str">
        <f t="shared" ca="1" si="16"/>
        <v/>
      </c>
      <c r="AB83" s="16" t="str">
        <f t="shared" ca="1" si="16"/>
        <v/>
      </c>
      <c r="AC83" s="16" t="str">
        <f t="shared" ca="1" si="21"/>
        <v/>
      </c>
      <c r="AD83" s="14" t="str">
        <f t="shared" ca="1" si="27"/>
        <v/>
      </c>
      <c r="AE83" s="17" t="str">
        <f t="shared" ca="1" si="28"/>
        <v/>
      </c>
      <c r="AF83" s="18" t="str">
        <f t="shared" ca="1" si="29"/>
        <v/>
      </c>
      <c r="AG83" s="12"/>
      <c r="AH83" s="19"/>
    </row>
    <row r="84" spans="1:34" s="10" customFormat="1" ht="15" customHeight="1" x14ac:dyDescent="0.2">
      <c r="A84" s="10">
        <f t="shared" si="17"/>
        <v>79</v>
      </c>
      <c r="B84" s="173" t="str">
        <f t="shared" ca="1" si="22"/>
        <v/>
      </c>
      <c r="C84" s="173"/>
      <c r="D84" s="173"/>
      <c r="E84" s="173"/>
      <c r="F84" s="173"/>
      <c r="G84" s="173"/>
      <c r="H84" s="177" t="str">
        <f t="shared" ca="1" si="23"/>
        <v/>
      </c>
      <c r="I84" s="177"/>
      <c r="J84" s="177"/>
      <c r="K84" s="177"/>
      <c r="L84" s="177"/>
      <c r="M84" s="177"/>
      <c r="N84" s="177"/>
      <c r="O84" s="177"/>
      <c r="P84" s="13">
        <f t="shared" si="18"/>
        <v>0</v>
      </c>
      <c r="Q84" s="8" t="str">
        <f t="shared" si="24"/>
        <v/>
      </c>
      <c r="R84" s="22">
        <v>79</v>
      </c>
      <c r="S84" s="14" t="str">
        <f ca="1">IF(LEFT(AG84,1)="G","",IF(LEFT(P84,1)="D","",IF(H84="","",COUNTIF($T$6:T84,T84))))</f>
        <v/>
      </c>
      <c r="T84" s="14" t="str">
        <f t="shared" ca="1" si="19"/>
        <v/>
      </c>
      <c r="U84" s="15" t="str">
        <f t="shared" ca="1" si="25"/>
        <v/>
      </c>
      <c r="V84" s="14">
        <f t="shared" si="20"/>
        <v>79</v>
      </c>
      <c r="W84" s="14" t="str">
        <f t="shared" ca="1" si="26"/>
        <v/>
      </c>
      <c r="X84" s="14" t="str">
        <f>IF(Home!J84=0,"",Home!J84)</f>
        <v/>
      </c>
      <c r="Y84" s="16" t="str">
        <f t="shared" ca="1" si="16"/>
        <v/>
      </c>
      <c r="Z84" s="16" t="str">
        <f t="shared" ca="1" si="16"/>
        <v/>
      </c>
      <c r="AA84" s="16" t="str">
        <f t="shared" ca="1" si="16"/>
        <v/>
      </c>
      <c r="AB84" s="16" t="str">
        <f t="shared" ca="1" si="16"/>
        <v/>
      </c>
      <c r="AC84" s="16" t="str">
        <f t="shared" ca="1" si="21"/>
        <v/>
      </c>
      <c r="AD84" s="14" t="str">
        <f t="shared" ca="1" si="27"/>
        <v/>
      </c>
      <c r="AE84" s="17" t="str">
        <f t="shared" ca="1" si="28"/>
        <v/>
      </c>
      <c r="AF84" s="18" t="str">
        <f t="shared" ca="1" si="29"/>
        <v/>
      </c>
      <c r="AG84" s="12"/>
      <c r="AH84" s="19"/>
    </row>
    <row r="85" spans="1:34" s="10" customFormat="1" ht="15" customHeight="1" x14ac:dyDescent="0.2">
      <c r="A85" s="10">
        <f t="shared" si="17"/>
        <v>80</v>
      </c>
      <c r="B85" s="173" t="str">
        <f t="shared" ca="1" si="22"/>
        <v/>
      </c>
      <c r="C85" s="173"/>
      <c r="D85" s="173"/>
      <c r="E85" s="173"/>
      <c r="F85" s="173"/>
      <c r="G85" s="173"/>
      <c r="H85" s="177" t="str">
        <f t="shared" ca="1" si="23"/>
        <v/>
      </c>
      <c r="I85" s="177"/>
      <c r="J85" s="177"/>
      <c r="K85" s="177"/>
      <c r="L85" s="177"/>
      <c r="M85" s="177"/>
      <c r="N85" s="177"/>
      <c r="O85" s="177"/>
      <c r="P85" s="13">
        <f t="shared" si="18"/>
        <v>0</v>
      </c>
      <c r="Q85" s="8" t="str">
        <f t="shared" si="24"/>
        <v/>
      </c>
      <c r="R85" s="22">
        <v>80</v>
      </c>
      <c r="S85" s="14" t="str">
        <f ca="1">IF(LEFT(AG85,1)="G","",IF(LEFT(P85,1)="D","",IF(H85="","",COUNTIF($T$6:T85,T85))))</f>
        <v/>
      </c>
      <c r="T85" s="14" t="str">
        <f t="shared" ca="1" si="19"/>
        <v/>
      </c>
      <c r="U85" s="15" t="str">
        <f t="shared" ca="1" si="25"/>
        <v/>
      </c>
      <c r="V85" s="14">
        <f t="shared" si="20"/>
        <v>80</v>
      </c>
      <c r="W85" s="14" t="str">
        <f t="shared" ca="1" si="26"/>
        <v/>
      </c>
      <c r="X85" s="14" t="str">
        <f>IF(Home!J85=0,"",Home!J85)</f>
        <v/>
      </c>
      <c r="Y85" s="16" t="str">
        <f t="shared" ca="1" si="16"/>
        <v/>
      </c>
      <c r="Z85" s="16" t="str">
        <f t="shared" ca="1" si="16"/>
        <v/>
      </c>
      <c r="AA85" s="16" t="str">
        <f t="shared" ca="1" si="16"/>
        <v/>
      </c>
      <c r="AB85" s="16" t="str">
        <f t="shared" ca="1" si="16"/>
        <v/>
      </c>
      <c r="AC85" s="16" t="str">
        <f t="shared" ca="1" si="21"/>
        <v/>
      </c>
      <c r="AD85" s="14" t="str">
        <f t="shared" ca="1" si="27"/>
        <v/>
      </c>
      <c r="AE85" s="17" t="str">
        <f t="shared" ca="1" si="28"/>
        <v/>
      </c>
      <c r="AF85" s="18" t="str">
        <f t="shared" ca="1" si="29"/>
        <v/>
      </c>
      <c r="AG85" s="12"/>
      <c r="AH85" s="19"/>
    </row>
    <row r="86" spans="1:34" s="10" customFormat="1" ht="15" customHeight="1" x14ac:dyDescent="0.2">
      <c r="A86" s="10">
        <f t="shared" si="17"/>
        <v>81</v>
      </c>
      <c r="B86" s="173" t="str">
        <f t="shared" ca="1" si="22"/>
        <v/>
      </c>
      <c r="C86" s="173"/>
      <c r="D86" s="173"/>
      <c r="E86" s="173"/>
      <c r="F86" s="173"/>
      <c r="G86" s="173"/>
      <c r="H86" s="177" t="str">
        <f t="shared" ca="1" si="23"/>
        <v/>
      </c>
      <c r="I86" s="177"/>
      <c r="J86" s="177"/>
      <c r="K86" s="177"/>
      <c r="L86" s="177"/>
      <c r="M86" s="177"/>
      <c r="N86" s="177"/>
      <c r="O86" s="177"/>
      <c r="P86" s="13">
        <f t="shared" si="18"/>
        <v>0</v>
      </c>
      <c r="Q86" s="8" t="str">
        <f t="shared" si="24"/>
        <v/>
      </c>
      <c r="R86" s="22">
        <v>81</v>
      </c>
      <c r="S86" s="14" t="str">
        <f ca="1">IF(LEFT(AG86,1)="G","",IF(LEFT(P86,1)="D","",IF(H86="","",COUNTIF($T$6:T86,T86))))</f>
        <v/>
      </c>
      <c r="T86" s="14" t="str">
        <f t="shared" ca="1" si="19"/>
        <v/>
      </c>
      <c r="U86" s="15" t="str">
        <f t="shared" ca="1" si="25"/>
        <v/>
      </c>
      <c r="V86" s="14">
        <f t="shared" si="20"/>
        <v>81</v>
      </c>
      <c r="W86" s="14" t="str">
        <f t="shared" ca="1" si="26"/>
        <v/>
      </c>
      <c r="X86" s="14" t="str">
        <f>IF(Home!J86=0,"",Home!J86)</f>
        <v/>
      </c>
      <c r="Y86" s="16" t="str">
        <f t="shared" ref="Y86:AB105" ca="1" si="30">IFERROR(VLOOKUP(CONCATENATE($X86,Y$5),$U$6:$V$255,2,0),"")</f>
        <v/>
      </c>
      <c r="Z86" s="16" t="str">
        <f t="shared" ca="1" si="30"/>
        <v/>
      </c>
      <c r="AA86" s="16" t="str">
        <f t="shared" ca="1" si="30"/>
        <v/>
      </c>
      <c r="AB86" s="16" t="str">
        <f t="shared" ca="1" si="30"/>
        <v/>
      </c>
      <c r="AC86" s="16" t="str">
        <f t="shared" ca="1" si="21"/>
        <v/>
      </c>
      <c r="AD86" s="14" t="str">
        <f t="shared" ca="1" si="27"/>
        <v/>
      </c>
      <c r="AE86" s="17" t="str">
        <f t="shared" ca="1" si="28"/>
        <v/>
      </c>
      <c r="AF86" s="18" t="str">
        <f t="shared" ca="1" si="29"/>
        <v/>
      </c>
      <c r="AG86" s="12"/>
      <c r="AH86" s="19"/>
    </row>
    <row r="87" spans="1:34" s="10" customFormat="1" ht="15" customHeight="1" x14ac:dyDescent="0.2">
      <c r="A87" s="10">
        <f t="shared" si="17"/>
        <v>82</v>
      </c>
      <c r="B87" s="173" t="str">
        <f t="shared" ca="1" si="22"/>
        <v/>
      </c>
      <c r="C87" s="173"/>
      <c r="D87" s="173"/>
      <c r="E87" s="173"/>
      <c r="F87" s="173"/>
      <c r="G87" s="173"/>
      <c r="H87" s="177" t="str">
        <f t="shared" ca="1" si="23"/>
        <v/>
      </c>
      <c r="I87" s="177"/>
      <c r="J87" s="177"/>
      <c r="K87" s="177"/>
      <c r="L87" s="177"/>
      <c r="M87" s="177"/>
      <c r="N87" s="177"/>
      <c r="O87" s="177"/>
      <c r="P87" s="13">
        <f t="shared" si="18"/>
        <v>0</v>
      </c>
      <c r="Q87" s="8" t="str">
        <f t="shared" si="24"/>
        <v/>
      </c>
      <c r="R87" s="22">
        <v>82</v>
      </c>
      <c r="S87" s="14" t="str">
        <f ca="1">IF(LEFT(AG87,1)="G","",IF(LEFT(P87,1)="D","",IF(H87="","",COUNTIF($T$6:T87,T87))))</f>
        <v/>
      </c>
      <c r="T87" s="14" t="str">
        <f t="shared" ca="1" si="19"/>
        <v/>
      </c>
      <c r="U87" s="15" t="str">
        <f t="shared" ca="1" si="25"/>
        <v/>
      </c>
      <c r="V87" s="14">
        <f t="shared" si="20"/>
        <v>82</v>
      </c>
      <c r="W87" s="14" t="str">
        <f t="shared" ca="1" si="26"/>
        <v/>
      </c>
      <c r="X87" s="14" t="str">
        <f>IF(Home!J87=0,"",Home!J87)</f>
        <v/>
      </c>
      <c r="Y87" s="16" t="str">
        <f t="shared" ca="1" si="30"/>
        <v/>
      </c>
      <c r="Z87" s="16" t="str">
        <f t="shared" ca="1" si="30"/>
        <v/>
      </c>
      <c r="AA87" s="16" t="str">
        <f t="shared" ca="1" si="30"/>
        <v/>
      </c>
      <c r="AB87" s="16" t="str">
        <f t="shared" ca="1" si="30"/>
        <v/>
      </c>
      <c r="AC87" s="16" t="str">
        <f t="shared" ca="1" si="21"/>
        <v/>
      </c>
      <c r="AD87" s="14" t="str">
        <f t="shared" ca="1" si="27"/>
        <v/>
      </c>
      <c r="AE87" s="17" t="str">
        <f t="shared" ca="1" si="28"/>
        <v/>
      </c>
      <c r="AF87" s="18" t="str">
        <f t="shared" ca="1" si="29"/>
        <v/>
      </c>
      <c r="AG87" s="12"/>
      <c r="AH87" s="19"/>
    </row>
    <row r="88" spans="1:34" s="10" customFormat="1" ht="15" customHeight="1" x14ac:dyDescent="0.2">
      <c r="A88" s="10">
        <f t="shared" si="17"/>
        <v>83</v>
      </c>
      <c r="B88" s="173" t="str">
        <f t="shared" ca="1" si="22"/>
        <v/>
      </c>
      <c r="C88" s="173"/>
      <c r="D88" s="173"/>
      <c r="E88" s="173"/>
      <c r="F88" s="173"/>
      <c r="G88" s="173"/>
      <c r="H88" s="177" t="str">
        <f t="shared" ca="1" si="23"/>
        <v/>
      </c>
      <c r="I88" s="177"/>
      <c r="J88" s="177"/>
      <c r="K88" s="177"/>
      <c r="L88" s="177"/>
      <c r="M88" s="177"/>
      <c r="N88" s="177"/>
      <c r="O88" s="177"/>
      <c r="P88" s="13">
        <f t="shared" si="18"/>
        <v>0</v>
      </c>
      <c r="Q88" s="8" t="str">
        <f t="shared" si="24"/>
        <v/>
      </c>
      <c r="R88" s="22">
        <v>83</v>
      </c>
      <c r="S88" s="14" t="str">
        <f ca="1">IF(LEFT(AG88,1)="G","",IF(LEFT(P88,1)="D","",IF(H88="","",COUNTIF($T$6:T88,T88))))</f>
        <v/>
      </c>
      <c r="T88" s="14" t="str">
        <f t="shared" ca="1" si="19"/>
        <v/>
      </c>
      <c r="U88" s="15" t="str">
        <f t="shared" ca="1" si="25"/>
        <v/>
      </c>
      <c r="V88" s="14">
        <f t="shared" si="20"/>
        <v>83</v>
      </c>
      <c r="W88" s="14" t="str">
        <f t="shared" ca="1" si="26"/>
        <v/>
      </c>
      <c r="X88" s="14" t="str">
        <f>IF(Home!J88=0,"",Home!J88)</f>
        <v/>
      </c>
      <c r="Y88" s="16" t="str">
        <f t="shared" ca="1" si="30"/>
        <v/>
      </c>
      <c r="Z88" s="16" t="str">
        <f t="shared" ca="1" si="30"/>
        <v/>
      </c>
      <c r="AA88" s="16" t="str">
        <f t="shared" ca="1" si="30"/>
        <v/>
      </c>
      <c r="AB88" s="16" t="str">
        <f t="shared" ca="1" si="30"/>
        <v/>
      </c>
      <c r="AC88" s="16" t="str">
        <f t="shared" ca="1" si="21"/>
        <v/>
      </c>
      <c r="AD88" s="14" t="str">
        <f t="shared" ca="1" si="27"/>
        <v/>
      </c>
      <c r="AE88" s="17" t="str">
        <f t="shared" ca="1" si="28"/>
        <v/>
      </c>
      <c r="AF88" s="18" t="str">
        <f t="shared" ca="1" si="29"/>
        <v/>
      </c>
      <c r="AG88" s="12"/>
      <c r="AH88" s="19"/>
    </row>
    <row r="89" spans="1:34" s="10" customFormat="1" ht="15" customHeight="1" x14ac:dyDescent="0.2">
      <c r="A89" s="10">
        <f t="shared" si="17"/>
        <v>84</v>
      </c>
      <c r="B89" s="173" t="str">
        <f t="shared" ca="1" si="22"/>
        <v/>
      </c>
      <c r="C89" s="173"/>
      <c r="D89" s="173"/>
      <c r="E89" s="173"/>
      <c r="F89" s="173"/>
      <c r="G89" s="173"/>
      <c r="H89" s="177" t="str">
        <f t="shared" ca="1" si="23"/>
        <v/>
      </c>
      <c r="I89" s="177"/>
      <c r="J89" s="177"/>
      <c r="K89" s="177"/>
      <c r="L89" s="177"/>
      <c r="M89" s="177"/>
      <c r="N89" s="177"/>
      <c r="O89" s="177"/>
      <c r="P89" s="13">
        <f t="shared" si="18"/>
        <v>0</v>
      </c>
      <c r="Q89" s="8" t="str">
        <f t="shared" si="24"/>
        <v/>
      </c>
      <c r="R89" s="22">
        <v>84</v>
      </c>
      <c r="S89" s="14" t="str">
        <f ca="1">IF(LEFT(AG89,1)="G","",IF(LEFT(P89,1)="D","",IF(H89="","",COUNTIF($T$6:T89,T89))))</f>
        <v/>
      </c>
      <c r="T89" s="14" t="str">
        <f t="shared" ca="1" si="19"/>
        <v/>
      </c>
      <c r="U89" s="15" t="str">
        <f t="shared" ca="1" si="25"/>
        <v/>
      </c>
      <c r="V89" s="14">
        <f t="shared" si="20"/>
        <v>84</v>
      </c>
      <c r="W89" s="14" t="str">
        <f t="shared" ca="1" si="26"/>
        <v/>
      </c>
      <c r="X89" s="14" t="str">
        <f>IF(Home!J89=0,"",Home!J89)</f>
        <v/>
      </c>
      <c r="Y89" s="16" t="str">
        <f t="shared" ca="1" si="30"/>
        <v/>
      </c>
      <c r="Z89" s="16" t="str">
        <f t="shared" ca="1" si="30"/>
        <v/>
      </c>
      <c r="AA89" s="16" t="str">
        <f t="shared" ca="1" si="30"/>
        <v/>
      </c>
      <c r="AB89" s="16" t="str">
        <f t="shared" ca="1" si="30"/>
        <v/>
      </c>
      <c r="AC89" s="16" t="str">
        <f t="shared" ca="1" si="21"/>
        <v/>
      </c>
      <c r="AD89" s="14" t="str">
        <f t="shared" ca="1" si="27"/>
        <v/>
      </c>
      <c r="AE89" s="17" t="str">
        <f t="shared" ca="1" si="28"/>
        <v/>
      </c>
      <c r="AF89" s="18" t="str">
        <f t="shared" ca="1" si="29"/>
        <v/>
      </c>
      <c r="AG89" s="12"/>
      <c r="AH89" s="19"/>
    </row>
    <row r="90" spans="1:34" s="10" customFormat="1" ht="15" customHeight="1" x14ac:dyDescent="0.2">
      <c r="A90" s="10">
        <f t="shared" si="17"/>
        <v>85</v>
      </c>
      <c r="B90" s="173" t="str">
        <f t="shared" ca="1" si="22"/>
        <v/>
      </c>
      <c r="C90" s="173"/>
      <c r="D90" s="173"/>
      <c r="E90" s="173"/>
      <c r="F90" s="173"/>
      <c r="G90" s="173"/>
      <c r="H90" s="177" t="str">
        <f t="shared" ca="1" si="23"/>
        <v/>
      </c>
      <c r="I90" s="177"/>
      <c r="J90" s="177"/>
      <c r="K90" s="177"/>
      <c r="L90" s="177"/>
      <c r="M90" s="177"/>
      <c r="N90" s="177"/>
      <c r="O90" s="177"/>
      <c r="P90" s="13">
        <f t="shared" si="18"/>
        <v>0</v>
      </c>
      <c r="Q90" s="8" t="str">
        <f t="shared" si="24"/>
        <v/>
      </c>
      <c r="R90" s="22">
        <v>85</v>
      </c>
      <c r="S90" s="14" t="str">
        <f ca="1">IF(LEFT(AG90,1)="G","",IF(LEFT(P90,1)="D","",IF(H90="","",COUNTIF($T$6:T90,T90))))</f>
        <v/>
      </c>
      <c r="T90" s="14" t="str">
        <f t="shared" ca="1" si="19"/>
        <v/>
      </c>
      <c r="U90" s="15" t="str">
        <f t="shared" ca="1" si="25"/>
        <v/>
      </c>
      <c r="V90" s="14">
        <f t="shared" si="20"/>
        <v>85</v>
      </c>
      <c r="W90" s="14" t="str">
        <f t="shared" ca="1" si="26"/>
        <v/>
      </c>
      <c r="X90" s="14" t="str">
        <f>IF(Home!J90=0,"",Home!J90)</f>
        <v/>
      </c>
      <c r="Y90" s="16" t="str">
        <f t="shared" ca="1" si="30"/>
        <v/>
      </c>
      <c r="Z90" s="16" t="str">
        <f t="shared" ca="1" si="30"/>
        <v/>
      </c>
      <c r="AA90" s="16" t="str">
        <f t="shared" ca="1" si="30"/>
        <v/>
      </c>
      <c r="AB90" s="16" t="str">
        <f t="shared" ca="1" si="30"/>
        <v/>
      </c>
      <c r="AC90" s="16" t="str">
        <f t="shared" ca="1" si="21"/>
        <v/>
      </c>
      <c r="AD90" s="14" t="str">
        <f t="shared" ca="1" si="27"/>
        <v/>
      </c>
      <c r="AE90" s="17" t="str">
        <f t="shared" ca="1" si="28"/>
        <v/>
      </c>
      <c r="AF90" s="18" t="str">
        <f t="shared" ca="1" si="29"/>
        <v/>
      </c>
      <c r="AG90" s="12"/>
      <c r="AH90" s="19"/>
    </row>
    <row r="91" spans="1:34" s="10" customFormat="1" ht="15" customHeight="1" x14ac:dyDescent="0.2">
      <c r="A91" s="10">
        <f t="shared" si="17"/>
        <v>86</v>
      </c>
      <c r="B91" s="173" t="str">
        <f t="shared" ca="1" si="22"/>
        <v/>
      </c>
      <c r="C91" s="173"/>
      <c r="D91" s="173"/>
      <c r="E91" s="173"/>
      <c r="F91" s="173"/>
      <c r="G91" s="173"/>
      <c r="H91" s="177" t="str">
        <f t="shared" ca="1" si="23"/>
        <v/>
      </c>
      <c r="I91" s="177"/>
      <c r="J91" s="177"/>
      <c r="K91" s="177"/>
      <c r="L91" s="177"/>
      <c r="M91" s="177"/>
      <c r="N91" s="177"/>
      <c r="O91" s="177"/>
      <c r="P91" s="13">
        <f t="shared" si="18"/>
        <v>0</v>
      </c>
      <c r="Q91" s="8" t="str">
        <f t="shared" si="24"/>
        <v/>
      </c>
      <c r="R91" s="22">
        <v>86</v>
      </c>
      <c r="S91" s="14" t="str">
        <f ca="1">IF(LEFT(AG91,1)="G","",IF(LEFT(P91,1)="D","",IF(H91="","",COUNTIF($T$6:T91,T91))))</f>
        <v/>
      </c>
      <c r="T91" s="14" t="str">
        <f t="shared" ca="1" si="19"/>
        <v/>
      </c>
      <c r="U91" s="15" t="str">
        <f t="shared" ca="1" si="25"/>
        <v/>
      </c>
      <c r="V91" s="14">
        <f t="shared" si="20"/>
        <v>86</v>
      </c>
      <c r="W91" s="14" t="str">
        <f t="shared" ca="1" si="26"/>
        <v/>
      </c>
      <c r="X91" s="14" t="str">
        <f>IF(Home!J91=0,"",Home!J91)</f>
        <v/>
      </c>
      <c r="Y91" s="16" t="str">
        <f t="shared" ca="1" si="30"/>
        <v/>
      </c>
      <c r="Z91" s="16" t="str">
        <f t="shared" ca="1" si="30"/>
        <v/>
      </c>
      <c r="AA91" s="16" t="str">
        <f t="shared" ca="1" si="30"/>
        <v/>
      </c>
      <c r="AB91" s="16" t="str">
        <f t="shared" ca="1" si="30"/>
        <v/>
      </c>
      <c r="AC91" s="16" t="str">
        <f t="shared" ca="1" si="21"/>
        <v/>
      </c>
      <c r="AD91" s="14" t="str">
        <f t="shared" ca="1" si="27"/>
        <v/>
      </c>
      <c r="AE91" s="17" t="str">
        <f t="shared" ca="1" si="28"/>
        <v/>
      </c>
      <c r="AF91" s="18" t="str">
        <f t="shared" ca="1" si="29"/>
        <v/>
      </c>
      <c r="AG91" s="12"/>
      <c r="AH91" s="19"/>
    </row>
    <row r="92" spans="1:34" s="10" customFormat="1" ht="15" customHeight="1" x14ac:dyDescent="0.2">
      <c r="A92" s="10">
        <f t="shared" si="17"/>
        <v>87</v>
      </c>
      <c r="B92" s="173" t="str">
        <f t="shared" ca="1" si="22"/>
        <v/>
      </c>
      <c r="C92" s="173"/>
      <c r="D92" s="173"/>
      <c r="E92" s="173"/>
      <c r="F92" s="173"/>
      <c r="G92" s="173"/>
      <c r="H92" s="177" t="str">
        <f t="shared" ca="1" si="23"/>
        <v/>
      </c>
      <c r="I92" s="177"/>
      <c r="J92" s="177"/>
      <c r="K92" s="177"/>
      <c r="L92" s="177"/>
      <c r="M92" s="177"/>
      <c r="N92" s="177"/>
      <c r="O92" s="177"/>
      <c r="P92" s="13">
        <f t="shared" si="18"/>
        <v>0</v>
      </c>
      <c r="Q92" s="8" t="str">
        <f t="shared" si="24"/>
        <v/>
      </c>
      <c r="R92" s="22">
        <v>87</v>
      </c>
      <c r="S92" s="14" t="str">
        <f ca="1">IF(LEFT(AG92,1)="G","",IF(LEFT(P92,1)="D","",IF(H92="","",COUNTIF($T$6:T92,T92))))</f>
        <v/>
      </c>
      <c r="T92" s="14" t="str">
        <f t="shared" ca="1" si="19"/>
        <v/>
      </c>
      <c r="U92" s="15" t="str">
        <f t="shared" ca="1" si="25"/>
        <v/>
      </c>
      <c r="V92" s="14">
        <f t="shared" si="20"/>
        <v>87</v>
      </c>
      <c r="W92" s="14" t="str">
        <f t="shared" ca="1" si="26"/>
        <v/>
      </c>
      <c r="X92" s="14" t="str">
        <f>IF(Home!J92=0,"",Home!J92)</f>
        <v/>
      </c>
      <c r="Y92" s="16" t="str">
        <f t="shared" ca="1" si="30"/>
        <v/>
      </c>
      <c r="Z92" s="16" t="str">
        <f t="shared" ca="1" si="30"/>
        <v/>
      </c>
      <c r="AA92" s="16" t="str">
        <f t="shared" ca="1" si="30"/>
        <v/>
      </c>
      <c r="AB92" s="16" t="str">
        <f t="shared" ca="1" si="30"/>
        <v/>
      </c>
      <c r="AC92" s="16" t="str">
        <f t="shared" ca="1" si="21"/>
        <v/>
      </c>
      <c r="AD92" s="14" t="str">
        <f t="shared" ca="1" si="27"/>
        <v/>
      </c>
      <c r="AE92" s="17" t="str">
        <f t="shared" ca="1" si="28"/>
        <v/>
      </c>
      <c r="AF92" s="18" t="str">
        <f t="shared" ca="1" si="29"/>
        <v/>
      </c>
      <c r="AG92" s="12"/>
      <c r="AH92" s="19"/>
    </row>
    <row r="93" spans="1:34" s="10" customFormat="1" ht="15" customHeight="1" x14ac:dyDescent="0.2">
      <c r="A93" s="10">
        <f t="shared" si="17"/>
        <v>88</v>
      </c>
      <c r="B93" s="173" t="str">
        <f t="shared" ca="1" si="22"/>
        <v/>
      </c>
      <c r="C93" s="173"/>
      <c r="D93" s="173"/>
      <c r="E93" s="173"/>
      <c r="F93" s="173"/>
      <c r="G93" s="173"/>
      <c r="H93" s="177" t="str">
        <f t="shared" ca="1" si="23"/>
        <v/>
      </c>
      <c r="I93" s="177"/>
      <c r="J93" s="177"/>
      <c r="K93" s="177"/>
      <c r="L93" s="177"/>
      <c r="M93" s="177"/>
      <c r="N93" s="177"/>
      <c r="O93" s="177"/>
      <c r="P93" s="13">
        <f t="shared" si="18"/>
        <v>0</v>
      </c>
      <c r="Q93" s="8" t="str">
        <f t="shared" si="24"/>
        <v/>
      </c>
      <c r="R93" s="22">
        <v>88</v>
      </c>
      <c r="S93" s="14" t="str">
        <f ca="1">IF(LEFT(AG93,1)="G","",IF(LEFT(P93,1)="D","",IF(H93="","",COUNTIF($T$6:T93,T93))))</f>
        <v/>
      </c>
      <c r="T93" s="14" t="str">
        <f t="shared" ca="1" si="19"/>
        <v/>
      </c>
      <c r="U93" s="15" t="str">
        <f t="shared" ca="1" si="25"/>
        <v/>
      </c>
      <c r="V93" s="14">
        <f t="shared" si="20"/>
        <v>88</v>
      </c>
      <c r="W93" s="14" t="str">
        <f t="shared" ca="1" si="26"/>
        <v/>
      </c>
      <c r="X93" s="14" t="str">
        <f>IF(Home!J93=0,"",Home!J93)</f>
        <v/>
      </c>
      <c r="Y93" s="16" t="str">
        <f t="shared" ca="1" si="30"/>
        <v/>
      </c>
      <c r="Z93" s="16" t="str">
        <f t="shared" ca="1" si="30"/>
        <v/>
      </c>
      <c r="AA93" s="16" t="str">
        <f t="shared" ca="1" si="30"/>
        <v/>
      </c>
      <c r="AB93" s="16" t="str">
        <f t="shared" ca="1" si="30"/>
        <v/>
      </c>
      <c r="AC93" s="16" t="str">
        <f t="shared" ca="1" si="21"/>
        <v/>
      </c>
      <c r="AD93" s="14" t="str">
        <f t="shared" ca="1" si="27"/>
        <v/>
      </c>
      <c r="AE93" s="17" t="str">
        <f t="shared" ca="1" si="28"/>
        <v/>
      </c>
      <c r="AF93" s="18" t="str">
        <f t="shared" ca="1" si="29"/>
        <v/>
      </c>
      <c r="AG93" s="12"/>
      <c r="AH93" s="19"/>
    </row>
    <row r="94" spans="1:34" s="10" customFormat="1" ht="15" customHeight="1" x14ac:dyDescent="0.2">
      <c r="A94" s="10">
        <f t="shared" si="17"/>
        <v>89</v>
      </c>
      <c r="B94" s="173" t="str">
        <f t="shared" ca="1" si="22"/>
        <v/>
      </c>
      <c r="C94" s="173"/>
      <c r="D94" s="173"/>
      <c r="E94" s="173"/>
      <c r="F94" s="173"/>
      <c r="G94" s="173"/>
      <c r="H94" s="177" t="str">
        <f t="shared" ca="1" si="23"/>
        <v/>
      </c>
      <c r="I94" s="177"/>
      <c r="J94" s="177"/>
      <c r="K94" s="177"/>
      <c r="L94" s="177"/>
      <c r="M94" s="177"/>
      <c r="N94" s="177"/>
      <c r="O94" s="177"/>
      <c r="P94" s="13">
        <f t="shared" si="18"/>
        <v>0</v>
      </c>
      <c r="Q94" s="8" t="str">
        <f t="shared" si="24"/>
        <v/>
      </c>
      <c r="R94" s="22">
        <v>89</v>
      </c>
      <c r="S94" s="14" t="str">
        <f ca="1">IF(LEFT(AG94,1)="G","",IF(LEFT(P94,1)="D","",IF(H94="","",COUNTIF($T$6:T94,T94))))</f>
        <v/>
      </c>
      <c r="T94" s="14" t="str">
        <f t="shared" ca="1" si="19"/>
        <v/>
      </c>
      <c r="U94" s="15" t="str">
        <f t="shared" ca="1" si="25"/>
        <v/>
      </c>
      <c r="V94" s="14">
        <f t="shared" si="20"/>
        <v>89</v>
      </c>
      <c r="W94" s="14" t="str">
        <f t="shared" ca="1" si="26"/>
        <v/>
      </c>
      <c r="X94" s="14" t="str">
        <f>IF(Home!J94=0,"",Home!J94)</f>
        <v/>
      </c>
      <c r="Y94" s="16" t="str">
        <f t="shared" ca="1" si="30"/>
        <v/>
      </c>
      <c r="Z94" s="16" t="str">
        <f t="shared" ca="1" si="30"/>
        <v/>
      </c>
      <c r="AA94" s="16" t="str">
        <f t="shared" ca="1" si="30"/>
        <v/>
      </c>
      <c r="AB94" s="16" t="str">
        <f t="shared" ca="1" si="30"/>
        <v/>
      </c>
      <c r="AC94" s="16" t="str">
        <f t="shared" ca="1" si="21"/>
        <v/>
      </c>
      <c r="AD94" s="14" t="str">
        <f t="shared" ca="1" si="27"/>
        <v/>
      </c>
      <c r="AE94" s="17" t="str">
        <f t="shared" ca="1" si="28"/>
        <v/>
      </c>
      <c r="AF94" s="18" t="str">
        <f t="shared" ca="1" si="29"/>
        <v/>
      </c>
      <c r="AG94" s="12"/>
      <c r="AH94" s="19"/>
    </row>
    <row r="95" spans="1:34" s="10" customFormat="1" ht="15" customHeight="1" x14ac:dyDescent="0.2">
      <c r="A95" s="10">
        <f t="shared" si="17"/>
        <v>90</v>
      </c>
      <c r="B95" s="173" t="str">
        <f t="shared" ca="1" si="22"/>
        <v/>
      </c>
      <c r="C95" s="173"/>
      <c r="D95" s="173"/>
      <c r="E95" s="173"/>
      <c r="F95" s="173"/>
      <c r="G95" s="173"/>
      <c r="H95" s="177" t="str">
        <f t="shared" ca="1" si="23"/>
        <v/>
      </c>
      <c r="I95" s="177"/>
      <c r="J95" s="177"/>
      <c r="K95" s="177"/>
      <c r="L95" s="177"/>
      <c r="M95" s="177"/>
      <c r="N95" s="177"/>
      <c r="O95" s="177"/>
      <c r="P95" s="13">
        <f t="shared" si="18"/>
        <v>0</v>
      </c>
      <c r="Q95" s="8" t="str">
        <f t="shared" si="24"/>
        <v/>
      </c>
      <c r="R95" s="22">
        <v>90</v>
      </c>
      <c r="S95" s="14" t="str">
        <f ca="1">IF(LEFT(AG95,1)="G","",IF(LEFT(P95,1)="D","",IF(H95="","",COUNTIF($T$6:T95,T95))))</f>
        <v/>
      </c>
      <c r="T95" s="14" t="str">
        <f t="shared" ca="1" si="19"/>
        <v/>
      </c>
      <c r="U95" s="15" t="str">
        <f t="shared" ca="1" si="25"/>
        <v/>
      </c>
      <c r="V95" s="14">
        <f t="shared" si="20"/>
        <v>90</v>
      </c>
      <c r="W95" s="14" t="str">
        <f t="shared" ca="1" si="26"/>
        <v/>
      </c>
      <c r="X95" s="14" t="str">
        <f>IF(Home!J95=0,"",Home!J95)</f>
        <v/>
      </c>
      <c r="Y95" s="16" t="str">
        <f t="shared" ca="1" si="30"/>
        <v/>
      </c>
      <c r="Z95" s="16" t="str">
        <f t="shared" ca="1" si="30"/>
        <v/>
      </c>
      <c r="AA95" s="16" t="str">
        <f t="shared" ca="1" si="30"/>
        <v/>
      </c>
      <c r="AB95" s="16" t="str">
        <f t="shared" ca="1" si="30"/>
        <v/>
      </c>
      <c r="AC95" s="16" t="str">
        <f t="shared" ca="1" si="21"/>
        <v/>
      </c>
      <c r="AD95" s="14" t="str">
        <f t="shared" ca="1" si="27"/>
        <v/>
      </c>
      <c r="AE95" s="17" t="str">
        <f t="shared" ca="1" si="28"/>
        <v/>
      </c>
      <c r="AF95" s="18" t="str">
        <f t="shared" ca="1" si="29"/>
        <v/>
      </c>
      <c r="AG95" s="12"/>
      <c r="AH95" s="19"/>
    </row>
    <row r="96" spans="1:34" s="10" customFormat="1" ht="15" customHeight="1" x14ac:dyDescent="0.2">
      <c r="A96" s="10">
        <f t="shared" si="17"/>
        <v>91</v>
      </c>
      <c r="B96" s="173" t="str">
        <f t="shared" ca="1" si="22"/>
        <v/>
      </c>
      <c r="C96" s="173"/>
      <c r="D96" s="173"/>
      <c r="E96" s="173"/>
      <c r="F96" s="173"/>
      <c r="G96" s="173"/>
      <c r="H96" s="177" t="str">
        <f t="shared" ca="1" si="23"/>
        <v/>
      </c>
      <c r="I96" s="177"/>
      <c r="J96" s="177"/>
      <c r="K96" s="177"/>
      <c r="L96" s="177"/>
      <c r="M96" s="177"/>
      <c r="N96" s="177"/>
      <c r="O96" s="177"/>
      <c r="P96" s="13">
        <f t="shared" si="18"/>
        <v>0</v>
      </c>
      <c r="Q96" s="8" t="str">
        <f t="shared" si="24"/>
        <v/>
      </c>
      <c r="R96" s="22">
        <v>91</v>
      </c>
      <c r="S96" s="14" t="str">
        <f ca="1">IF(LEFT(AG96,1)="G","",IF(LEFT(P96,1)="D","",IF(H96="","",COUNTIF($T$6:T96,T96))))</f>
        <v/>
      </c>
      <c r="T96" s="14" t="str">
        <f t="shared" ca="1" si="19"/>
        <v/>
      </c>
      <c r="U96" s="15" t="str">
        <f t="shared" ca="1" si="25"/>
        <v/>
      </c>
      <c r="V96" s="14">
        <f t="shared" si="20"/>
        <v>91</v>
      </c>
      <c r="W96" s="14" t="str">
        <f t="shared" ca="1" si="26"/>
        <v/>
      </c>
      <c r="X96" s="14" t="str">
        <f>IF(Home!J96=0,"",Home!J96)</f>
        <v/>
      </c>
      <c r="Y96" s="16" t="str">
        <f t="shared" ca="1" si="30"/>
        <v/>
      </c>
      <c r="Z96" s="16" t="str">
        <f t="shared" ca="1" si="30"/>
        <v/>
      </c>
      <c r="AA96" s="16" t="str">
        <f t="shared" ca="1" si="30"/>
        <v/>
      </c>
      <c r="AB96" s="16" t="str">
        <f t="shared" ca="1" si="30"/>
        <v/>
      </c>
      <c r="AC96" s="16" t="str">
        <f t="shared" ca="1" si="21"/>
        <v/>
      </c>
      <c r="AD96" s="14" t="str">
        <f t="shared" ca="1" si="27"/>
        <v/>
      </c>
      <c r="AE96" s="17" t="str">
        <f t="shared" ca="1" si="28"/>
        <v/>
      </c>
      <c r="AF96" s="18" t="str">
        <f t="shared" ca="1" si="29"/>
        <v/>
      </c>
      <c r="AG96" s="12"/>
      <c r="AH96" s="19"/>
    </row>
    <row r="97" spans="1:34" s="10" customFormat="1" ht="15" customHeight="1" x14ac:dyDescent="0.2">
      <c r="A97" s="10">
        <f t="shared" si="17"/>
        <v>92</v>
      </c>
      <c r="B97" s="173" t="str">
        <f t="shared" ca="1" si="22"/>
        <v/>
      </c>
      <c r="C97" s="173"/>
      <c r="D97" s="173"/>
      <c r="E97" s="173"/>
      <c r="F97" s="173"/>
      <c r="G97" s="173"/>
      <c r="H97" s="177" t="str">
        <f t="shared" ca="1" si="23"/>
        <v/>
      </c>
      <c r="I97" s="177"/>
      <c r="J97" s="177"/>
      <c r="K97" s="177"/>
      <c r="L97" s="177"/>
      <c r="M97" s="177"/>
      <c r="N97" s="177"/>
      <c r="O97" s="177"/>
      <c r="P97" s="13">
        <f t="shared" si="18"/>
        <v>0</v>
      </c>
      <c r="Q97" s="8" t="str">
        <f t="shared" si="24"/>
        <v/>
      </c>
      <c r="R97" s="22">
        <v>92</v>
      </c>
      <c r="S97" s="14" t="str">
        <f ca="1">IF(LEFT(AG97,1)="G","",IF(LEFT(P97,1)="D","",IF(H97="","",COUNTIF($T$6:T97,T97))))</f>
        <v/>
      </c>
      <c r="T97" s="14" t="str">
        <f t="shared" ca="1" si="19"/>
        <v/>
      </c>
      <c r="U97" s="15" t="str">
        <f t="shared" ca="1" si="25"/>
        <v/>
      </c>
      <c r="V97" s="14">
        <f t="shared" si="20"/>
        <v>92</v>
      </c>
      <c r="W97" s="14" t="str">
        <f t="shared" ca="1" si="26"/>
        <v/>
      </c>
      <c r="X97" s="14" t="str">
        <f>IF(Home!J97=0,"",Home!J97)</f>
        <v/>
      </c>
      <c r="Y97" s="16" t="str">
        <f t="shared" ca="1" si="30"/>
        <v/>
      </c>
      <c r="Z97" s="16" t="str">
        <f t="shared" ca="1" si="30"/>
        <v/>
      </c>
      <c r="AA97" s="16" t="str">
        <f t="shared" ca="1" si="30"/>
        <v/>
      </c>
      <c r="AB97" s="16" t="str">
        <f t="shared" ca="1" si="30"/>
        <v/>
      </c>
      <c r="AC97" s="16" t="str">
        <f t="shared" ca="1" si="21"/>
        <v/>
      </c>
      <c r="AD97" s="14" t="str">
        <f t="shared" ca="1" si="27"/>
        <v/>
      </c>
      <c r="AE97" s="17" t="str">
        <f t="shared" ca="1" si="28"/>
        <v/>
      </c>
      <c r="AF97" s="18" t="str">
        <f t="shared" ca="1" si="29"/>
        <v/>
      </c>
      <c r="AG97" s="12"/>
      <c r="AH97" s="19"/>
    </row>
    <row r="98" spans="1:34" s="10" customFormat="1" ht="15" customHeight="1" x14ac:dyDescent="0.2">
      <c r="A98" s="10">
        <f t="shared" si="17"/>
        <v>93</v>
      </c>
      <c r="B98" s="173" t="str">
        <f t="shared" ca="1" si="22"/>
        <v/>
      </c>
      <c r="C98" s="173"/>
      <c r="D98" s="173"/>
      <c r="E98" s="173"/>
      <c r="F98" s="173"/>
      <c r="G98" s="173"/>
      <c r="H98" s="177" t="str">
        <f t="shared" ca="1" si="23"/>
        <v/>
      </c>
      <c r="I98" s="177"/>
      <c r="J98" s="177"/>
      <c r="K98" s="177"/>
      <c r="L98" s="177"/>
      <c r="M98" s="177"/>
      <c r="N98" s="177"/>
      <c r="O98" s="177"/>
      <c r="P98" s="13">
        <f t="shared" si="18"/>
        <v>0</v>
      </c>
      <c r="Q98" s="8" t="str">
        <f t="shared" si="24"/>
        <v/>
      </c>
      <c r="R98" s="22">
        <v>93</v>
      </c>
      <c r="S98" s="14" t="str">
        <f ca="1">IF(LEFT(AG98,1)="G","",IF(LEFT(P98,1)="D","",IF(H98="","",COUNTIF($T$6:T98,T98))))</f>
        <v/>
      </c>
      <c r="T98" s="14" t="str">
        <f t="shared" ca="1" si="19"/>
        <v/>
      </c>
      <c r="U98" s="15" t="str">
        <f t="shared" ca="1" si="25"/>
        <v/>
      </c>
      <c r="V98" s="14">
        <f t="shared" si="20"/>
        <v>93</v>
      </c>
      <c r="W98" s="14" t="str">
        <f t="shared" ca="1" si="26"/>
        <v/>
      </c>
      <c r="X98" s="14" t="str">
        <f>IF(Home!J98=0,"",Home!J98)</f>
        <v/>
      </c>
      <c r="Y98" s="16" t="str">
        <f t="shared" ca="1" si="30"/>
        <v/>
      </c>
      <c r="Z98" s="16" t="str">
        <f t="shared" ca="1" si="30"/>
        <v/>
      </c>
      <c r="AA98" s="16" t="str">
        <f t="shared" ca="1" si="30"/>
        <v/>
      </c>
      <c r="AB98" s="16" t="str">
        <f t="shared" ca="1" si="30"/>
        <v/>
      </c>
      <c r="AC98" s="16" t="str">
        <f t="shared" ca="1" si="21"/>
        <v/>
      </c>
      <c r="AD98" s="14" t="str">
        <f t="shared" ca="1" si="27"/>
        <v/>
      </c>
      <c r="AE98" s="17" t="str">
        <f t="shared" ca="1" si="28"/>
        <v/>
      </c>
      <c r="AF98" s="18" t="str">
        <f t="shared" ca="1" si="29"/>
        <v/>
      </c>
      <c r="AG98" s="12"/>
      <c r="AH98" s="19"/>
    </row>
    <row r="99" spans="1:34" s="10" customFormat="1" ht="15" customHeight="1" x14ac:dyDescent="0.2">
      <c r="A99" s="10">
        <f t="shared" si="17"/>
        <v>94</v>
      </c>
      <c r="B99" s="173" t="str">
        <f t="shared" ca="1" si="22"/>
        <v/>
      </c>
      <c r="C99" s="173"/>
      <c r="D99" s="173"/>
      <c r="E99" s="173"/>
      <c r="F99" s="173"/>
      <c r="G99" s="173"/>
      <c r="H99" s="177" t="str">
        <f t="shared" ca="1" si="23"/>
        <v/>
      </c>
      <c r="I99" s="177"/>
      <c r="J99" s="177"/>
      <c r="K99" s="177"/>
      <c r="L99" s="177"/>
      <c r="M99" s="177"/>
      <c r="N99" s="177"/>
      <c r="O99" s="177"/>
      <c r="P99" s="13">
        <f t="shared" si="18"/>
        <v>0</v>
      </c>
      <c r="Q99" s="8" t="str">
        <f t="shared" si="24"/>
        <v/>
      </c>
      <c r="R99" s="22">
        <v>94</v>
      </c>
      <c r="S99" s="14" t="str">
        <f ca="1">IF(LEFT(AG99,1)="G","",IF(LEFT(P99,1)="D","",IF(H99="","",COUNTIF($T$6:T99,T99))))</f>
        <v/>
      </c>
      <c r="T99" s="14" t="str">
        <f t="shared" ca="1" si="19"/>
        <v/>
      </c>
      <c r="U99" s="15" t="str">
        <f t="shared" ca="1" si="25"/>
        <v/>
      </c>
      <c r="V99" s="14">
        <f t="shared" si="20"/>
        <v>94</v>
      </c>
      <c r="W99" s="14" t="str">
        <f t="shared" ca="1" si="26"/>
        <v/>
      </c>
      <c r="X99" s="14" t="str">
        <f>IF(Home!J99=0,"",Home!J99)</f>
        <v/>
      </c>
      <c r="Y99" s="16" t="str">
        <f t="shared" ca="1" si="30"/>
        <v/>
      </c>
      <c r="Z99" s="16" t="str">
        <f t="shared" ca="1" si="30"/>
        <v/>
      </c>
      <c r="AA99" s="16" t="str">
        <f t="shared" ca="1" si="30"/>
        <v/>
      </c>
      <c r="AB99" s="16" t="str">
        <f t="shared" ca="1" si="30"/>
        <v/>
      </c>
      <c r="AC99" s="16" t="str">
        <f t="shared" ca="1" si="21"/>
        <v/>
      </c>
      <c r="AD99" s="14" t="str">
        <f t="shared" ca="1" si="27"/>
        <v/>
      </c>
      <c r="AE99" s="17" t="str">
        <f t="shared" ca="1" si="28"/>
        <v/>
      </c>
      <c r="AF99" s="18" t="str">
        <f t="shared" ca="1" si="29"/>
        <v/>
      </c>
      <c r="AG99" s="12"/>
      <c r="AH99" s="19"/>
    </row>
    <row r="100" spans="1:34" s="10" customFormat="1" ht="15" customHeight="1" x14ac:dyDescent="0.2">
      <c r="A100" s="10">
        <f t="shared" si="17"/>
        <v>95</v>
      </c>
      <c r="B100" s="173" t="str">
        <f t="shared" ca="1" si="22"/>
        <v/>
      </c>
      <c r="C100" s="173"/>
      <c r="D100" s="173"/>
      <c r="E100" s="173"/>
      <c r="F100" s="173"/>
      <c r="G100" s="173"/>
      <c r="H100" s="177" t="str">
        <f t="shared" ca="1" si="23"/>
        <v/>
      </c>
      <c r="I100" s="177"/>
      <c r="J100" s="177"/>
      <c r="K100" s="177"/>
      <c r="L100" s="177"/>
      <c r="M100" s="177"/>
      <c r="N100" s="177"/>
      <c r="O100" s="177"/>
      <c r="P100" s="13">
        <f t="shared" si="18"/>
        <v>0</v>
      </c>
      <c r="Q100" s="8" t="str">
        <f t="shared" si="24"/>
        <v/>
      </c>
      <c r="R100" s="22">
        <v>95</v>
      </c>
      <c r="S100" s="14" t="str">
        <f ca="1">IF(LEFT(AG100,1)="G","",IF(LEFT(P100,1)="D","",IF(H100="","",COUNTIF($T$6:T100,T100))))</f>
        <v/>
      </c>
      <c r="T100" s="14" t="str">
        <f t="shared" ca="1" si="19"/>
        <v/>
      </c>
      <c r="U100" s="15" t="str">
        <f t="shared" ca="1" si="25"/>
        <v/>
      </c>
      <c r="V100" s="14">
        <f t="shared" si="20"/>
        <v>95</v>
      </c>
      <c r="W100" s="14" t="str">
        <f t="shared" ca="1" si="26"/>
        <v/>
      </c>
      <c r="X100" s="14" t="str">
        <f>IF(Home!J100=0,"",Home!J100)</f>
        <v/>
      </c>
      <c r="Y100" s="16" t="str">
        <f t="shared" ca="1" si="30"/>
        <v/>
      </c>
      <c r="Z100" s="16" t="str">
        <f t="shared" ca="1" si="30"/>
        <v/>
      </c>
      <c r="AA100" s="16" t="str">
        <f t="shared" ca="1" si="30"/>
        <v/>
      </c>
      <c r="AB100" s="16" t="str">
        <f t="shared" ca="1" si="30"/>
        <v/>
      </c>
      <c r="AC100" s="16" t="str">
        <f t="shared" ca="1" si="21"/>
        <v/>
      </c>
      <c r="AD100" s="14" t="str">
        <f t="shared" ca="1" si="27"/>
        <v/>
      </c>
      <c r="AE100" s="17" t="str">
        <f t="shared" ca="1" si="28"/>
        <v/>
      </c>
      <c r="AF100" s="18" t="str">
        <f t="shared" ca="1" si="29"/>
        <v/>
      </c>
      <c r="AG100" s="12"/>
      <c r="AH100" s="19"/>
    </row>
    <row r="101" spans="1:34" s="10" customFormat="1" ht="15" customHeight="1" x14ac:dyDescent="0.2">
      <c r="A101" s="10">
        <f t="shared" si="17"/>
        <v>96</v>
      </c>
      <c r="B101" s="173" t="str">
        <f t="shared" ca="1" si="22"/>
        <v/>
      </c>
      <c r="C101" s="173"/>
      <c r="D101" s="173"/>
      <c r="E101" s="173"/>
      <c r="F101" s="173"/>
      <c r="G101" s="173"/>
      <c r="H101" s="177" t="str">
        <f t="shared" ca="1" si="23"/>
        <v/>
      </c>
      <c r="I101" s="177"/>
      <c r="J101" s="177"/>
      <c r="K101" s="177"/>
      <c r="L101" s="177"/>
      <c r="M101" s="177"/>
      <c r="N101" s="177"/>
      <c r="O101" s="177"/>
      <c r="P101" s="13">
        <f t="shared" si="18"/>
        <v>0</v>
      </c>
      <c r="Q101" s="8" t="str">
        <f t="shared" si="24"/>
        <v/>
      </c>
      <c r="R101" s="22">
        <v>96</v>
      </c>
      <c r="S101" s="14" t="str">
        <f ca="1">IF(LEFT(AG101,1)="G","",IF(LEFT(P101,1)="D","",IF(H101="","",COUNTIF($T$6:T101,T101))))</f>
        <v/>
      </c>
      <c r="T101" s="14" t="str">
        <f t="shared" ca="1" si="19"/>
        <v/>
      </c>
      <c r="U101" s="15" t="str">
        <f t="shared" ca="1" si="25"/>
        <v/>
      </c>
      <c r="V101" s="14">
        <f t="shared" si="20"/>
        <v>96</v>
      </c>
      <c r="W101" s="14" t="str">
        <f t="shared" ca="1" si="26"/>
        <v/>
      </c>
      <c r="X101" s="14" t="str">
        <f>IF(Home!J101=0,"",Home!J101)</f>
        <v/>
      </c>
      <c r="Y101" s="16" t="str">
        <f t="shared" ca="1" si="30"/>
        <v/>
      </c>
      <c r="Z101" s="16" t="str">
        <f t="shared" ca="1" si="30"/>
        <v/>
      </c>
      <c r="AA101" s="16" t="str">
        <f t="shared" ca="1" si="30"/>
        <v/>
      </c>
      <c r="AB101" s="16" t="str">
        <f t="shared" ca="1" si="30"/>
        <v/>
      </c>
      <c r="AC101" s="16" t="str">
        <f t="shared" ca="1" si="21"/>
        <v/>
      </c>
      <c r="AD101" s="14" t="str">
        <f t="shared" ca="1" si="27"/>
        <v/>
      </c>
      <c r="AE101" s="17" t="str">
        <f t="shared" ca="1" si="28"/>
        <v/>
      </c>
      <c r="AF101" s="18" t="str">
        <f t="shared" ca="1" si="29"/>
        <v/>
      </c>
      <c r="AG101" s="12"/>
      <c r="AH101" s="19"/>
    </row>
    <row r="102" spans="1:34" s="10" customFormat="1" ht="15" customHeight="1" x14ac:dyDescent="0.2">
      <c r="A102" s="10">
        <f t="shared" si="17"/>
        <v>97</v>
      </c>
      <c r="B102" s="173" t="str">
        <f t="shared" ca="1" si="22"/>
        <v/>
      </c>
      <c r="C102" s="173"/>
      <c r="D102" s="173"/>
      <c r="E102" s="173"/>
      <c r="F102" s="173"/>
      <c r="G102" s="173"/>
      <c r="H102" s="177" t="str">
        <f t="shared" ca="1" si="23"/>
        <v/>
      </c>
      <c r="I102" s="177"/>
      <c r="J102" s="177"/>
      <c r="K102" s="177"/>
      <c r="L102" s="177"/>
      <c r="M102" s="177"/>
      <c r="N102" s="177"/>
      <c r="O102" s="177"/>
      <c r="P102" s="13">
        <f t="shared" si="18"/>
        <v>0</v>
      </c>
      <c r="Q102" s="8" t="str">
        <f t="shared" si="24"/>
        <v/>
      </c>
      <c r="R102" s="22">
        <v>97</v>
      </c>
      <c r="S102" s="14" t="str">
        <f ca="1">IF(LEFT(AG102,1)="G","",IF(LEFT(P102,1)="D","",IF(H102="","",COUNTIF($T$6:T102,T102))))</f>
        <v/>
      </c>
      <c r="T102" s="14" t="str">
        <f t="shared" ca="1" si="19"/>
        <v/>
      </c>
      <c r="U102" s="15" t="str">
        <f t="shared" ca="1" si="25"/>
        <v/>
      </c>
      <c r="V102" s="14">
        <f t="shared" si="20"/>
        <v>97</v>
      </c>
      <c r="W102" s="14" t="str">
        <f t="shared" ca="1" si="26"/>
        <v/>
      </c>
      <c r="X102" s="14" t="str">
        <f>IF(Home!J102=0,"",Home!J102)</f>
        <v/>
      </c>
      <c r="Y102" s="16" t="str">
        <f t="shared" ca="1" si="30"/>
        <v/>
      </c>
      <c r="Z102" s="16" t="str">
        <f t="shared" ca="1" si="30"/>
        <v/>
      </c>
      <c r="AA102" s="16" t="str">
        <f t="shared" ca="1" si="30"/>
        <v/>
      </c>
      <c r="AB102" s="16" t="str">
        <f t="shared" ca="1" si="30"/>
        <v/>
      </c>
      <c r="AC102" s="16" t="str">
        <f t="shared" ca="1" si="21"/>
        <v/>
      </c>
      <c r="AD102" s="14" t="str">
        <f t="shared" ca="1" si="27"/>
        <v/>
      </c>
      <c r="AE102" s="17" t="str">
        <f t="shared" ca="1" si="28"/>
        <v/>
      </c>
      <c r="AF102" s="18" t="str">
        <f t="shared" ca="1" si="29"/>
        <v/>
      </c>
      <c r="AG102" s="12"/>
      <c r="AH102" s="19"/>
    </row>
    <row r="103" spans="1:34" s="10" customFormat="1" ht="15" customHeight="1" x14ac:dyDescent="0.2">
      <c r="A103" s="10">
        <f t="shared" si="17"/>
        <v>98</v>
      </c>
      <c r="B103" s="173" t="str">
        <f t="shared" ca="1" si="22"/>
        <v/>
      </c>
      <c r="C103" s="173"/>
      <c r="D103" s="173"/>
      <c r="E103" s="173"/>
      <c r="F103" s="173"/>
      <c r="G103" s="173"/>
      <c r="H103" s="177" t="str">
        <f t="shared" ca="1" si="23"/>
        <v/>
      </c>
      <c r="I103" s="177"/>
      <c r="J103" s="177"/>
      <c r="K103" s="177"/>
      <c r="L103" s="177"/>
      <c r="M103" s="177"/>
      <c r="N103" s="177"/>
      <c r="O103" s="177"/>
      <c r="P103" s="13">
        <f t="shared" si="18"/>
        <v>0</v>
      </c>
      <c r="Q103" s="8" t="str">
        <f t="shared" si="24"/>
        <v/>
      </c>
      <c r="R103" s="22">
        <v>98</v>
      </c>
      <c r="S103" s="14" t="str">
        <f ca="1">IF(LEFT(AG103,1)="G","",IF(LEFT(P103,1)="D","",IF(H103="","",COUNTIF($T$6:T103,T103))))</f>
        <v/>
      </c>
      <c r="T103" s="14" t="str">
        <f t="shared" ca="1" si="19"/>
        <v/>
      </c>
      <c r="U103" s="15" t="str">
        <f t="shared" ca="1" si="25"/>
        <v/>
      </c>
      <c r="V103" s="14">
        <f t="shared" si="20"/>
        <v>98</v>
      </c>
      <c r="W103" s="14" t="str">
        <f t="shared" ca="1" si="26"/>
        <v/>
      </c>
      <c r="X103" s="14" t="str">
        <f>IF(Home!J103=0,"",Home!J103)</f>
        <v/>
      </c>
      <c r="Y103" s="16" t="str">
        <f t="shared" ca="1" si="30"/>
        <v/>
      </c>
      <c r="Z103" s="16" t="str">
        <f t="shared" ca="1" si="30"/>
        <v/>
      </c>
      <c r="AA103" s="16" t="str">
        <f t="shared" ca="1" si="30"/>
        <v/>
      </c>
      <c r="AB103" s="16" t="str">
        <f t="shared" ca="1" si="30"/>
        <v/>
      </c>
      <c r="AC103" s="16" t="str">
        <f t="shared" ca="1" si="21"/>
        <v/>
      </c>
      <c r="AD103" s="14" t="str">
        <f t="shared" ca="1" si="27"/>
        <v/>
      </c>
      <c r="AE103" s="17" t="str">
        <f t="shared" ca="1" si="28"/>
        <v/>
      </c>
      <c r="AF103" s="18" t="str">
        <f t="shared" ca="1" si="29"/>
        <v/>
      </c>
      <c r="AG103" s="12"/>
      <c r="AH103" s="19"/>
    </row>
    <row r="104" spans="1:34" s="10" customFormat="1" ht="15" customHeight="1" x14ac:dyDescent="0.2">
      <c r="A104" s="10">
        <f t="shared" si="17"/>
        <v>99</v>
      </c>
      <c r="B104" s="173" t="str">
        <f t="shared" ca="1" si="22"/>
        <v/>
      </c>
      <c r="C104" s="173"/>
      <c r="D104" s="173"/>
      <c r="E104" s="173"/>
      <c r="F104" s="173"/>
      <c r="G104" s="173"/>
      <c r="H104" s="177" t="str">
        <f t="shared" ca="1" si="23"/>
        <v/>
      </c>
      <c r="I104" s="177"/>
      <c r="J104" s="177"/>
      <c r="K104" s="177"/>
      <c r="L104" s="177"/>
      <c r="M104" s="177"/>
      <c r="N104" s="177"/>
      <c r="O104" s="177"/>
      <c r="P104" s="13">
        <f t="shared" si="18"/>
        <v>0</v>
      </c>
      <c r="Q104" s="8" t="str">
        <f t="shared" si="24"/>
        <v/>
      </c>
      <c r="R104" s="22">
        <v>99</v>
      </c>
      <c r="S104" s="14" t="str">
        <f ca="1">IF(LEFT(AG104,1)="G","",IF(LEFT(P104,1)="D","",IF(H104="","",COUNTIF($T$6:T104,T104))))</f>
        <v/>
      </c>
      <c r="T104" s="14" t="str">
        <f t="shared" ca="1" si="19"/>
        <v/>
      </c>
      <c r="U104" s="15" t="str">
        <f t="shared" ca="1" si="25"/>
        <v/>
      </c>
      <c r="V104" s="14">
        <f t="shared" si="20"/>
        <v>99</v>
      </c>
      <c r="W104" s="14" t="str">
        <f t="shared" ca="1" si="26"/>
        <v/>
      </c>
      <c r="X104" s="14" t="str">
        <f>IF(Home!J104=0,"",Home!J104)</f>
        <v/>
      </c>
      <c r="Y104" s="16" t="str">
        <f t="shared" ca="1" si="30"/>
        <v/>
      </c>
      <c r="Z104" s="16" t="str">
        <f t="shared" ca="1" si="30"/>
        <v/>
      </c>
      <c r="AA104" s="16" t="str">
        <f t="shared" ca="1" si="30"/>
        <v/>
      </c>
      <c r="AB104" s="16" t="str">
        <f t="shared" ca="1" si="30"/>
        <v/>
      </c>
      <c r="AC104" s="16" t="str">
        <f t="shared" ca="1" si="21"/>
        <v/>
      </c>
      <c r="AD104" s="14" t="str">
        <f t="shared" ca="1" si="27"/>
        <v/>
      </c>
      <c r="AE104" s="17" t="str">
        <f t="shared" ca="1" si="28"/>
        <v/>
      </c>
      <c r="AF104" s="18" t="str">
        <f t="shared" ca="1" si="29"/>
        <v/>
      </c>
      <c r="AG104" s="12"/>
      <c r="AH104" s="19"/>
    </row>
    <row r="105" spans="1:34" s="10" customFormat="1" ht="15" customHeight="1" x14ac:dyDescent="0.2">
      <c r="A105" s="10">
        <f t="shared" si="17"/>
        <v>100</v>
      </c>
      <c r="B105" s="173" t="str">
        <f t="shared" ca="1" si="22"/>
        <v/>
      </c>
      <c r="C105" s="173"/>
      <c r="D105" s="173"/>
      <c r="E105" s="173"/>
      <c r="F105" s="173"/>
      <c r="G105" s="173"/>
      <c r="H105" s="177" t="str">
        <f t="shared" ca="1" si="23"/>
        <v/>
      </c>
      <c r="I105" s="177"/>
      <c r="J105" s="177"/>
      <c r="K105" s="177"/>
      <c r="L105" s="177"/>
      <c r="M105" s="177"/>
      <c r="N105" s="177"/>
      <c r="O105" s="177"/>
      <c r="P105" s="13">
        <f t="shared" si="18"/>
        <v>0</v>
      </c>
      <c r="Q105" s="8" t="str">
        <f t="shared" si="24"/>
        <v/>
      </c>
      <c r="R105" s="22">
        <v>100</v>
      </c>
      <c r="S105" s="14" t="str">
        <f ca="1">IF(LEFT(AG105,1)="G","",IF(LEFT(P105,1)="D","",IF(H105="","",COUNTIF($T$6:T105,T105))))</f>
        <v/>
      </c>
      <c r="T105" s="14" t="str">
        <f t="shared" ca="1" si="19"/>
        <v/>
      </c>
      <c r="U105" s="15" t="str">
        <f t="shared" ca="1" si="25"/>
        <v/>
      </c>
      <c r="V105" s="14">
        <f t="shared" si="20"/>
        <v>100</v>
      </c>
      <c r="W105" s="14" t="str">
        <f t="shared" ca="1" si="26"/>
        <v/>
      </c>
      <c r="X105" s="14" t="str">
        <f>IF(Home!J105=0,"",Home!J105)</f>
        <v/>
      </c>
      <c r="Y105" s="16" t="str">
        <f t="shared" ca="1" si="30"/>
        <v/>
      </c>
      <c r="Z105" s="16" t="str">
        <f t="shared" ca="1" si="30"/>
        <v/>
      </c>
      <c r="AA105" s="16" t="str">
        <f t="shared" ca="1" si="30"/>
        <v/>
      </c>
      <c r="AB105" s="16" t="str">
        <f t="shared" ca="1" si="30"/>
        <v/>
      </c>
      <c r="AC105" s="16" t="str">
        <f t="shared" ca="1" si="21"/>
        <v/>
      </c>
      <c r="AD105" s="14" t="str">
        <f t="shared" ca="1" si="27"/>
        <v/>
      </c>
      <c r="AE105" s="17" t="str">
        <f t="shared" ca="1" si="28"/>
        <v/>
      </c>
      <c r="AF105" s="18" t="str">
        <f t="shared" ca="1" si="29"/>
        <v/>
      </c>
      <c r="AG105" s="12"/>
      <c r="AH105" s="19"/>
    </row>
    <row r="106" spans="1:34" s="10" customFormat="1" ht="15" customHeight="1" x14ac:dyDescent="0.2">
      <c r="A106" s="10">
        <f t="shared" si="17"/>
        <v>101</v>
      </c>
      <c r="B106" s="173" t="str">
        <f t="shared" ca="1" si="22"/>
        <v/>
      </c>
      <c r="C106" s="173"/>
      <c r="D106" s="173"/>
      <c r="E106" s="173"/>
      <c r="F106" s="173"/>
      <c r="G106" s="173"/>
      <c r="H106" s="177" t="str">
        <f t="shared" ca="1" si="23"/>
        <v/>
      </c>
      <c r="I106" s="177"/>
      <c r="J106" s="177"/>
      <c r="K106" s="177"/>
      <c r="L106" s="177"/>
      <c r="M106" s="177"/>
      <c r="N106" s="177"/>
      <c r="O106" s="177"/>
      <c r="P106" s="13">
        <f t="shared" si="18"/>
        <v>0</v>
      </c>
      <c r="Q106" s="8" t="str">
        <f t="shared" si="24"/>
        <v/>
      </c>
      <c r="R106" s="22">
        <v>101</v>
      </c>
      <c r="S106" s="14" t="str">
        <f ca="1">IF(LEFT(AG106,1)="G","",IF(LEFT(P106,1)="D","",IF(H106="","",COUNTIF($T$6:T106,T106))))</f>
        <v/>
      </c>
      <c r="T106" s="14" t="str">
        <f t="shared" ca="1" si="19"/>
        <v/>
      </c>
      <c r="U106" s="15" t="str">
        <f t="shared" ca="1" si="25"/>
        <v/>
      </c>
      <c r="V106" s="14">
        <f t="shared" si="20"/>
        <v>101</v>
      </c>
      <c r="W106" s="14" t="str">
        <f t="shared" ca="1" si="26"/>
        <v/>
      </c>
      <c r="X106" s="14" t="str">
        <f>IF(Home!J106=0,"",Home!J106)</f>
        <v/>
      </c>
      <c r="Y106" s="16" t="str">
        <f t="shared" ref="Y106:AB125" ca="1" si="31">IFERROR(VLOOKUP(CONCATENATE($X106,Y$5),$U$6:$V$255,2,0),"")</f>
        <v/>
      </c>
      <c r="Z106" s="16" t="str">
        <f t="shared" ca="1" si="31"/>
        <v/>
      </c>
      <c r="AA106" s="16" t="str">
        <f t="shared" ca="1" si="31"/>
        <v/>
      </c>
      <c r="AB106" s="16" t="str">
        <f t="shared" ca="1" si="31"/>
        <v/>
      </c>
      <c r="AC106" s="16" t="str">
        <f t="shared" ca="1" si="21"/>
        <v/>
      </c>
      <c r="AD106" s="14" t="str">
        <f t="shared" ca="1" si="27"/>
        <v/>
      </c>
      <c r="AE106" s="17" t="str">
        <f t="shared" ca="1" si="28"/>
        <v/>
      </c>
      <c r="AF106" s="18" t="str">
        <f t="shared" ca="1" si="29"/>
        <v/>
      </c>
      <c r="AG106" s="12"/>
      <c r="AH106" s="19"/>
    </row>
    <row r="107" spans="1:34" s="10" customFormat="1" ht="15" customHeight="1" x14ac:dyDescent="0.2">
      <c r="A107" s="10">
        <f t="shared" si="17"/>
        <v>102</v>
      </c>
      <c r="B107" s="173" t="str">
        <f t="shared" ca="1" si="22"/>
        <v/>
      </c>
      <c r="C107" s="173"/>
      <c r="D107" s="173"/>
      <c r="E107" s="173"/>
      <c r="F107" s="173"/>
      <c r="G107" s="173"/>
      <c r="H107" s="177" t="str">
        <f t="shared" ca="1" si="23"/>
        <v/>
      </c>
      <c r="I107" s="177"/>
      <c r="J107" s="177"/>
      <c r="K107" s="177"/>
      <c r="L107" s="177"/>
      <c r="M107" s="177"/>
      <c r="N107" s="177"/>
      <c r="O107" s="177"/>
      <c r="P107" s="13">
        <f t="shared" si="18"/>
        <v>0</v>
      </c>
      <c r="Q107" s="8" t="str">
        <f t="shared" si="24"/>
        <v/>
      </c>
      <c r="R107" s="22">
        <v>102</v>
      </c>
      <c r="S107" s="14" t="str">
        <f ca="1">IF(LEFT(AG107,1)="G","",IF(LEFT(P107,1)="D","",IF(H107="","",COUNTIF($T$6:T107,T107))))</f>
        <v/>
      </c>
      <c r="T107" s="14" t="str">
        <f t="shared" ca="1" si="19"/>
        <v/>
      </c>
      <c r="U107" s="15" t="str">
        <f t="shared" ca="1" si="25"/>
        <v/>
      </c>
      <c r="V107" s="14">
        <f t="shared" si="20"/>
        <v>102</v>
      </c>
      <c r="W107" s="14" t="str">
        <f t="shared" ca="1" si="26"/>
        <v/>
      </c>
      <c r="X107" s="14" t="str">
        <f>IF(Home!J107=0,"",Home!J107)</f>
        <v/>
      </c>
      <c r="Y107" s="16" t="str">
        <f t="shared" ca="1" si="31"/>
        <v/>
      </c>
      <c r="Z107" s="16" t="str">
        <f t="shared" ca="1" si="31"/>
        <v/>
      </c>
      <c r="AA107" s="16" t="str">
        <f t="shared" ca="1" si="31"/>
        <v/>
      </c>
      <c r="AB107" s="16" t="str">
        <f t="shared" ca="1" si="31"/>
        <v/>
      </c>
      <c r="AC107" s="16" t="str">
        <f t="shared" ca="1" si="21"/>
        <v/>
      </c>
      <c r="AD107" s="14" t="str">
        <f t="shared" ca="1" si="27"/>
        <v/>
      </c>
      <c r="AE107" s="17" t="str">
        <f t="shared" ca="1" si="28"/>
        <v/>
      </c>
      <c r="AF107" s="18" t="str">
        <f t="shared" ca="1" si="29"/>
        <v/>
      </c>
      <c r="AG107" s="12"/>
      <c r="AH107" s="19"/>
    </row>
    <row r="108" spans="1:34" s="10" customFormat="1" ht="15" customHeight="1" x14ac:dyDescent="0.2">
      <c r="A108" s="10">
        <f t="shared" si="17"/>
        <v>103</v>
      </c>
      <c r="B108" s="173" t="str">
        <f t="shared" ca="1" si="22"/>
        <v/>
      </c>
      <c r="C108" s="173"/>
      <c r="D108" s="173"/>
      <c r="E108" s="173"/>
      <c r="F108" s="173"/>
      <c r="G108" s="173"/>
      <c r="H108" s="177" t="str">
        <f t="shared" ca="1" si="23"/>
        <v/>
      </c>
      <c r="I108" s="177"/>
      <c r="J108" s="177"/>
      <c r="K108" s="177"/>
      <c r="L108" s="177"/>
      <c r="M108" s="177"/>
      <c r="N108" s="177"/>
      <c r="O108" s="177"/>
      <c r="P108" s="13">
        <f t="shared" si="18"/>
        <v>0</v>
      </c>
      <c r="Q108" s="8" t="str">
        <f t="shared" si="24"/>
        <v/>
      </c>
      <c r="R108" s="22">
        <v>103</v>
      </c>
      <c r="S108" s="14" t="str">
        <f ca="1">IF(LEFT(AG108,1)="G","",IF(LEFT(P108,1)="D","",IF(H108="","",COUNTIF($T$6:T108,T108))))</f>
        <v/>
      </c>
      <c r="T108" s="14" t="str">
        <f t="shared" ca="1" si="19"/>
        <v/>
      </c>
      <c r="U108" s="15" t="str">
        <f t="shared" ca="1" si="25"/>
        <v/>
      </c>
      <c r="V108" s="14">
        <f t="shared" si="20"/>
        <v>103</v>
      </c>
      <c r="W108" s="14" t="str">
        <f t="shared" ca="1" si="26"/>
        <v/>
      </c>
      <c r="X108" s="14" t="str">
        <f>IF(Home!J108=0,"",Home!J108)</f>
        <v/>
      </c>
      <c r="Y108" s="16" t="str">
        <f t="shared" ca="1" si="31"/>
        <v/>
      </c>
      <c r="Z108" s="16" t="str">
        <f t="shared" ca="1" si="31"/>
        <v/>
      </c>
      <c r="AA108" s="16" t="str">
        <f t="shared" ca="1" si="31"/>
        <v/>
      </c>
      <c r="AB108" s="16" t="str">
        <f t="shared" ca="1" si="31"/>
        <v/>
      </c>
      <c r="AC108" s="16" t="str">
        <f t="shared" ca="1" si="21"/>
        <v/>
      </c>
      <c r="AD108" s="14" t="str">
        <f t="shared" ca="1" si="27"/>
        <v/>
      </c>
      <c r="AE108" s="17" t="str">
        <f t="shared" ca="1" si="28"/>
        <v/>
      </c>
      <c r="AF108" s="18" t="str">
        <f t="shared" ca="1" si="29"/>
        <v/>
      </c>
      <c r="AG108" s="12"/>
      <c r="AH108" s="19"/>
    </row>
    <row r="109" spans="1:34" s="10" customFormat="1" ht="15" customHeight="1" x14ac:dyDescent="0.2">
      <c r="A109" s="10">
        <f t="shared" si="17"/>
        <v>104</v>
      </c>
      <c r="B109" s="173" t="str">
        <f t="shared" ca="1" si="22"/>
        <v/>
      </c>
      <c r="C109" s="173"/>
      <c r="D109" s="173"/>
      <c r="E109" s="173"/>
      <c r="F109" s="173"/>
      <c r="G109" s="173"/>
      <c r="H109" s="177" t="str">
        <f t="shared" ca="1" si="23"/>
        <v/>
      </c>
      <c r="I109" s="177"/>
      <c r="J109" s="177"/>
      <c r="K109" s="177"/>
      <c r="L109" s="177"/>
      <c r="M109" s="177"/>
      <c r="N109" s="177"/>
      <c r="O109" s="177"/>
      <c r="P109" s="13">
        <f t="shared" si="18"/>
        <v>0</v>
      </c>
      <c r="Q109" s="8" t="str">
        <f t="shared" si="24"/>
        <v/>
      </c>
      <c r="R109" s="22">
        <v>104</v>
      </c>
      <c r="S109" s="14" t="str">
        <f ca="1">IF(LEFT(AG109,1)="G","",IF(LEFT(P109,1)="D","",IF(H109="","",COUNTIF($T$6:T109,T109))))</f>
        <v/>
      </c>
      <c r="T109" s="14" t="str">
        <f t="shared" ca="1" si="19"/>
        <v/>
      </c>
      <c r="U109" s="15" t="str">
        <f t="shared" ca="1" si="25"/>
        <v/>
      </c>
      <c r="V109" s="14">
        <f t="shared" si="20"/>
        <v>104</v>
      </c>
      <c r="W109" s="14" t="str">
        <f t="shared" ca="1" si="26"/>
        <v/>
      </c>
      <c r="X109" s="14" t="str">
        <f>IF(Home!J109=0,"",Home!J109)</f>
        <v/>
      </c>
      <c r="Y109" s="16" t="str">
        <f t="shared" ca="1" si="31"/>
        <v/>
      </c>
      <c r="Z109" s="16" t="str">
        <f t="shared" ca="1" si="31"/>
        <v/>
      </c>
      <c r="AA109" s="16" t="str">
        <f t="shared" ca="1" si="31"/>
        <v/>
      </c>
      <c r="AB109" s="16" t="str">
        <f t="shared" ca="1" si="31"/>
        <v/>
      </c>
      <c r="AC109" s="16" t="str">
        <f t="shared" ca="1" si="21"/>
        <v/>
      </c>
      <c r="AD109" s="14" t="str">
        <f t="shared" ca="1" si="27"/>
        <v/>
      </c>
      <c r="AE109" s="17" t="str">
        <f t="shared" ca="1" si="28"/>
        <v/>
      </c>
      <c r="AF109" s="18" t="str">
        <f t="shared" ca="1" si="29"/>
        <v/>
      </c>
      <c r="AG109" s="12"/>
      <c r="AH109" s="19"/>
    </row>
    <row r="110" spans="1:34" s="10" customFormat="1" ht="15" customHeight="1" x14ac:dyDescent="0.2">
      <c r="A110" s="10">
        <f t="shared" si="17"/>
        <v>105</v>
      </c>
      <c r="B110" s="173" t="str">
        <f t="shared" ca="1" si="22"/>
        <v/>
      </c>
      <c r="C110" s="173"/>
      <c r="D110" s="173"/>
      <c r="E110" s="173"/>
      <c r="F110" s="173"/>
      <c r="G110" s="173"/>
      <c r="H110" s="177" t="str">
        <f t="shared" ca="1" si="23"/>
        <v/>
      </c>
      <c r="I110" s="177"/>
      <c r="J110" s="177"/>
      <c r="K110" s="177"/>
      <c r="L110" s="177"/>
      <c r="M110" s="177"/>
      <c r="N110" s="177"/>
      <c r="O110" s="177"/>
      <c r="P110" s="13">
        <f t="shared" si="18"/>
        <v>0</v>
      </c>
      <c r="Q110" s="8" t="str">
        <f t="shared" si="24"/>
        <v/>
      </c>
      <c r="R110" s="22">
        <v>105</v>
      </c>
      <c r="S110" s="14" t="str">
        <f ca="1">IF(LEFT(AG110,1)="G","",IF(LEFT(P110,1)="D","",IF(H110="","",COUNTIF($T$6:T110,T110))))</f>
        <v/>
      </c>
      <c r="T110" s="14" t="str">
        <f t="shared" ca="1" si="19"/>
        <v/>
      </c>
      <c r="U110" s="15" t="str">
        <f t="shared" ca="1" si="25"/>
        <v/>
      </c>
      <c r="V110" s="14">
        <f t="shared" si="20"/>
        <v>105</v>
      </c>
      <c r="W110" s="14" t="str">
        <f t="shared" ca="1" si="26"/>
        <v/>
      </c>
      <c r="X110" s="14" t="str">
        <f>IF(Home!J110=0,"",Home!J110)</f>
        <v/>
      </c>
      <c r="Y110" s="16" t="str">
        <f t="shared" ca="1" si="31"/>
        <v/>
      </c>
      <c r="Z110" s="16" t="str">
        <f t="shared" ca="1" si="31"/>
        <v/>
      </c>
      <c r="AA110" s="16" t="str">
        <f t="shared" ca="1" si="31"/>
        <v/>
      </c>
      <c r="AB110" s="16" t="str">
        <f t="shared" ca="1" si="31"/>
        <v/>
      </c>
      <c r="AC110" s="16" t="str">
        <f t="shared" ca="1" si="21"/>
        <v/>
      </c>
      <c r="AD110" s="14" t="str">
        <f t="shared" ca="1" si="27"/>
        <v/>
      </c>
      <c r="AE110" s="17" t="str">
        <f t="shared" ca="1" si="28"/>
        <v/>
      </c>
      <c r="AF110" s="18" t="str">
        <f t="shared" ca="1" si="29"/>
        <v/>
      </c>
      <c r="AG110" s="12"/>
      <c r="AH110" s="19"/>
    </row>
    <row r="111" spans="1:34" s="10" customFormat="1" ht="15" customHeight="1" x14ac:dyDescent="0.2">
      <c r="A111" s="10">
        <f t="shared" si="17"/>
        <v>106</v>
      </c>
      <c r="B111" s="173" t="str">
        <f t="shared" ca="1" si="22"/>
        <v/>
      </c>
      <c r="C111" s="173"/>
      <c r="D111" s="173"/>
      <c r="E111" s="173"/>
      <c r="F111" s="173"/>
      <c r="G111" s="173"/>
      <c r="H111" s="177" t="str">
        <f t="shared" ca="1" si="23"/>
        <v/>
      </c>
      <c r="I111" s="177"/>
      <c r="J111" s="177"/>
      <c r="K111" s="177"/>
      <c r="L111" s="177"/>
      <c r="M111" s="177"/>
      <c r="N111" s="177"/>
      <c r="O111" s="177"/>
      <c r="P111" s="13">
        <f t="shared" si="18"/>
        <v>0</v>
      </c>
      <c r="Q111" s="8" t="str">
        <f t="shared" si="24"/>
        <v/>
      </c>
      <c r="R111" s="22">
        <v>106</v>
      </c>
      <c r="S111" s="14" t="str">
        <f ca="1">IF(LEFT(AG111,1)="G","",IF(LEFT(P111,1)="D","",IF(H111="","",COUNTIF($T$6:T111,T111))))</f>
        <v/>
      </c>
      <c r="T111" s="14" t="str">
        <f t="shared" ca="1" si="19"/>
        <v/>
      </c>
      <c r="U111" s="15" t="str">
        <f t="shared" ca="1" si="25"/>
        <v/>
      </c>
      <c r="V111" s="14">
        <f t="shared" si="20"/>
        <v>106</v>
      </c>
      <c r="W111" s="14" t="str">
        <f t="shared" ca="1" si="26"/>
        <v/>
      </c>
      <c r="X111" s="14" t="str">
        <f>IF(Home!J111=0,"",Home!J111)</f>
        <v/>
      </c>
      <c r="Y111" s="16" t="str">
        <f t="shared" ca="1" si="31"/>
        <v/>
      </c>
      <c r="Z111" s="16" t="str">
        <f t="shared" ca="1" si="31"/>
        <v/>
      </c>
      <c r="AA111" s="16" t="str">
        <f t="shared" ca="1" si="31"/>
        <v/>
      </c>
      <c r="AB111" s="16" t="str">
        <f t="shared" ca="1" si="31"/>
        <v/>
      </c>
      <c r="AC111" s="16" t="str">
        <f t="shared" ca="1" si="21"/>
        <v/>
      </c>
      <c r="AD111" s="14" t="str">
        <f t="shared" ca="1" si="27"/>
        <v/>
      </c>
      <c r="AE111" s="17" t="str">
        <f t="shared" ca="1" si="28"/>
        <v/>
      </c>
      <c r="AF111" s="18" t="str">
        <f t="shared" ca="1" si="29"/>
        <v/>
      </c>
      <c r="AG111" s="12"/>
      <c r="AH111" s="19"/>
    </row>
    <row r="112" spans="1:34" s="10" customFormat="1" ht="15" customHeight="1" x14ac:dyDescent="0.2">
      <c r="A112" s="10">
        <f t="shared" si="17"/>
        <v>107</v>
      </c>
      <c r="B112" s="173" t="str">
        <f t="shared" ca="1" si="22"/>
        <v/>
      </c>
      <c r="C112" s="173"/>
      <c r="D112" s="173"/>
      <c r="E112" s="173"/>
      <c r="F112" s="173"/>
      <c r="G112" s="173"/>
      <c r="H112" s="177" t="str">
        <f t="shared" ca="1" si="23"/>
        <v/>
      </c>
      <c r="I112" s="177"/>
      <c r="J112" s="177"/>
      <c r="K112" s="177"/>
      <c r="L112" s="177"/>
      <c r="M112" s="177"/>
      <c r="N112" s="177"/>
      <c r="O112" s="177"/>
      <c r="P112" s="13">
        <f t="shared" si="18"/>
        <v>0</v>
      </c>
      <c r="Q112" s="8" t="str">
        <f t="shared" si="24"/>
        <v/>
      </c>
      <c r="R112" s="22">
        <v>107</v>
      </c>
      <c r="S112" s="14" t="str">
        <f ca="1">IF(LEFT(AG112,1)="G","",IF(LEFT(P112,1)="D","",IF(H112="","",COUNTIF($T$6:T112,T112))))</f>
        <v/>
      </c>
      <c r="T112" s="14" t="str">
        <f t="shared" ca="1" si="19"/>
        <v/>
      </c>
      <c r="U112" s="15" t="str">
        <f t="shared" ca="1" si="25"/>
        <v/>
      </c>
      <c r="V112" s="14">
        <f t="shared" si="20"/>
        <v>107</v>
      </c>
      <c r="W112" s="14" t="str">
        <f t="shared" ca="1" si="26"/>
        <v/>
      </c>
      <c r="X112" s="14" t="str">
        <f>IF(Home!J112=0,"",Home!J112)</f>
        <v/>
      </c>
      <c r="Y112" s="16" t="str">
        <f t="shared" ca="1" si="31"/>
        <v/>
      </c>
      <c r="Z112" s="16" t="str">
        <f t="shared" ca="1" si="31"/>
        <v/>
      </c>
      <c r="AA112" s="16" t="str">
        <f t="shared" ca="1" si="31"/>
        <v/>
      </c>
      <c r="AB112" s="16" t="str">
        <f t="shared" ca="1" si="31"/>
        <v/>
      </c>
      <c r="AC112" s="16" t="str">
        <f t="shared" ca="1" si="21"/>
        <v/>
      </c>
      <c r="AD112" s="14" t="str">
        <f t="shared" ca="1" si="27"/>
        <v/>
      </c>
      <c r="AE112" s="17" t="str">
        <f t="shared" ca="1" si="28"/>
        <v/>
      </c>
      <c r="AF112" s="18" t="str">
        <f t="shared" ca="1" si="29"/>
        <v/>
      </c>
      <c r="AG112" s="12"/>
      <c r="AH112" s="19"/>
    </row>
    <row r="113" spans="1:34" s="10" customFormat="1" ht="15" customHeight="1" x14ac:dyDescent="0.2">
      <c r="A113" s="10">
        <f t="shared" si="17"/>
        <v>108</v>
      </c>
      <c r="B113" s="173" t="str">
        <f t="shared" ca="1" si="22"/>
        <v/>
      </c>
      <c r="C113" s="173"/>
      <c r="D113" s="173"/>
      <c r="E113" s="173"/>
      <c r="F113" s="173"/>
      <c r="G113" s="173"/>
      <c r="H113" s="177" t="str">
        <f t="shared" ca="1" si="23"/>
        <v/>
      </c>
      <c r="I113" s="177"/>
      <c r="J113" s="177"/>
      <c r="K113" s="177"/>
      <c r="L113" s="177"/>
      <c r="M113" s="177"/>
      <c r="N113" s="177"/>
      <c r="O113" s="177"/>
      <c r="P113" s="13">
        <f t="shared" si="18"/>
        <v>0</v>
      </c>
      <c r="Q113" s="8" t="str">
        <f t="shared" si="24"/>
        <v/>
      </c>
      <c r="R113" s="22">
        <v>108</v>
      </c>
      <c r="S113" s="14" t="str">
        <f ca="1">IF(LEFT(AG113,1)="G","",IF(LEFT(P113,1)="D","",IF(H113="","",COUNTIF($T$6:T113,T113))))</f>
        <v/>
      </c>
      <c r="T113" s="14" t="str">
        <f t="shared" ca="1" si="19"/>
        <v/>
      </c>
      <c r="U113" s="15" t="str">
        <f t="shared" ca="1" si="25"/>
        <v/>
      </c>
      <c r="V113" s="14">
        <f t="shared" si="20"/>
        <v>108</v>
      </c>
      <c r="W113" s="14" t="str">
        <f t="shared" ca="1" si="26"/>
        <v/>
      </c>
      <c r="X113" s="14" t="str">
        <f>IF(Home!J113=0,"",Home!J113)</f>
        <v/>
      </c>
      <c r="Y113" s="16" t="str">
        <f t="shared" ca="1" si="31"/>
        <v/>
      </c>
      <c r="Z113" s="16" t="str">
        <f t="shared" ca="1" si="31"/>
        <v/>
      </c>
      <c r="AA113" s="16" t="str">
        <f t="shared" ca="1" si="31"/>
        <v/>
      </c>
      <c r="AB113" s="16" t="str">
        <f t="shared" ca="1" si="31"/>
        <v/>
      </c>
      <c r="AC113" s="16" t="str">
        <f t="shared" ca="1" si="21"/>
        <v/>
      </c>
      <c r="AD113" s="14" t="str">
        <f t="shared" ca="1" si="27"/>
        <v/>
      </c>
      <c r="AE113" s="17" t="str">
        <f t="shared" ca="1" si="28"/>
        <v/>
      </c>
      <c r="AF113" s="18" t="str">
        <f t="shared" ca="1" si="29"/>
        <v/>
      </c>
      <c r="AG113" s="12"/>
      <c r="AH113" s="19"/>
    </row>
    <row r="114" spans="1:34" s="10" customFormat="1" ht="15" customHeight="1" x14ac:dyDescent="0.2">
      <c r="A114" s="10">
        <f t="shared" si="17"/>
        <v>109</v>
      </c>
      <c r="B114" s="173" t="str">
        <f t="shared" ca="1" si="22"/>
        <v/>
      </c>
      <c r="C114" s="173"/>
      <c r="D114" s="173"/>
      <c r="E114" s="173"/>
      <c r="F114" s="173"/>
      <c r="G114" s="173"/>
      <c r="H114" s="177" t="str">
        <f t="shared" ca="1" si="23"/>
        <v/>
      </c>
      <c r="I114" s="177"/>
      <c r="J114" s="177"/>
      <c r="K114" s="177"/>
      <c r="L114" s="177"/>
      <c r="M114" s="177"/>
      <c r="N114" s="177"/>
      <c r="O114" s="177"/>
      <c r="P114" s="13">
        <f t="shared" si="18"/>
        <v>0</v>
      </c>
      <c r="Q114" s="8" t="str">
        <f t="shared" si="24"/>
        <v/>
      </c>
      <c r="R114" s="22">
        <v>109</v>
      </c>
      <c r="S114" s="14" t="str">
        <f ca="1">IF(LEFT(AG114,1)="G","",IF(LEFT(P114,1)="D","",IF(H114="","",COUNTIF($T$6:T114,T114))))</f>
        <v/>
      </c>
      <c r="T114" s="14" t="str">
        <f t="shared" ca="1" si="19"/>
        <v/>
      </c>
      <c r="U114" s="15" t="str">
        <f t="shared" ca="1" si="25"/>
        <v/>
      </c>
      <c r="V114" s="14">
        <f t="shared" si="20"/>
        <v>109</v>
      </c>
      <c r="W114" s="14" t="str">
        <f t="shared" ca="1" si="26"/>
        <v/>
      </c>
      <c r="X114" s="14" t="str">
        <f>IF(Home!J114=0,"",Home!J114)</f>
        <v/>
      </c>
      <c r="Y114" s="16" t="str">
        <f t="shared" ca="1" si="31"/>
        <v/>
      </c>
      <c r="Z114" s="16" t="str">
        <f t="shared" ca="1" si="31"/>
        <v/>
      </c>
      <c r="AA114" s="16" t="str">
        <f t="shared" ca="1" si="31"/>
        <v/>
      </c>
      <c r="AB114" s="16" t="str">
        <f t="shared" ca="1" si="31"/>
        <v/>
      </c>
      <c r="AC114" s="16" t="str">
        <f t="shared" ca="1" si="21"/>
        <v/>
      </c>
      <c r="AD114" s="14" t="str">
        <f t="shared" ca="1" si="27"/>
        <v/>
      </c>
      <c r="AE114" s="17" t="str">
        <f t="shared" ca="1" si="28"/>
        <v/>
      </c>
      <c r="AF114" s="18" t="str">
        <f t="shared" ca="1" si="29"/>
        <v/>
      </c>
      <c r="AG114" s="12"/>
      <c r="AH114" s="19"/>
    </row>
    <row r="115" spans="1:34" s="10" customFormat="1" ht="15" customHeight="1" x14ac:dyDescent="0.2">
      <c r="A115" s="10">
        <f t="shared" si="17"/>
        <v>110</v>
      </c>
      <c r="B115" s="173" t="str">
        <f t="shared" ca="1" si="22"/>
        <v/>
      </c>
      <c r="C115" s="173"/>
      <c r="D115" s="173"/>
      <c r="E115" s="173"/>
      <c r="F115" s="173"/>
      <c r="G115" s="173"/>
      <c r="H115" s="177" t="str">
        <f t="shared" ca="1" si="23"/>
        <v/>
      </c>
      <c r="I115" s="177"/>
      <c r="J115" s="177"/>
      <c r="K115" s="177"/>
      <c r="L115" s="177"/>
      <c r="M115" s="177"/>
      <c r="N115" s="177"/>
      <c r="O115" s="177"/>
      <c r="P115" s="13">
        <f t="shared" si="18"/>
        <v>0</v>
      </c>
      <c r="Q115" s="8" t="str">
        <f t="shared" si="24"/>
        <v/>
      </c>
      <c r="R115" s="22">
        <v>110</v>
      </c>
      <c r="S115" s="14" t="str">
        <f ca="1">IF(LEFT(AG115,1)="G","",IF(LEFT(P115,1)="D","",IF(H115="","",COUNTIF($T$6:T115,T115))))</f>
        <v/>
      </c>
      <c r="T115" s="14" t="str">
        <f t="shared" ca="1" si="19"/>
        <v/>
      </c>
      <c r="U115" s="15" t="str">
        <f t="shared" ca="1" si="25"/>
        <v/>
      </c>
      <c r="V115" s="14">
        <f t="shared" si="20"/>
        <v>110</v>
      </c>
      <c r="W115" s="14" t="str">
        <f t="shared" ca="1" si="26"/>
        <v/>
      </c>
      <c r="X115" s="14" t="str">
        <f>IF(Home!J115=0,"",Home!J115)</f>
        <v/>
      </c>
      <c r="Y115" s="16" t="str">
        <f t="shared" ca="1" si="31"/>
        <v/>
      </c>
      <c r="Z115" s="16" t="str">
        <f t="shared" ca="1" si="31"/>
        <v/>
      </c>
      <c r="AA115" s="16" t="str">
        <f t="shared" ca="1" si="31"/>
        <v/>
      </c>
      <c r="AB115" s="16" t="str">
        <f t="shared" ca="1" si="31"/>
        <v/>
      </c>
      <c r="AC115" s="16" t="str">
        <f t="shared" ca="1" si="21"/>
        <v/>
      </c>
      <c r="AD115" s="14" t="str">
        <f t="shared" ca="1" si="27"/>
        <v/>
      </c>
      <c r="AE115" s="17" t="str">
        <f t="shared" ca="1" si="28"/>
        <v/>
      </c>
      <c r="AF115" s="18" t="str">
        <f t="shared" ca="1" si="29"/>
        <v/>
      </c>
      <c r="AG115" s="12"/>
      <c r="AH115" s="19"/>
    </row>
    <row r="116" spans="1:34" s="10" customFormat="1" ht="15" customHeight="1" x14ac:dyDescent="0.2">
      <c r="A116" s="10">
        <f t="shared" si="17"/>
        <v>111</v>
      </c>
      <c r="B116" s="173" t="str">
        <f t="shared" ca="1" si="22"/>
        <v/>
      </c>
      <c r="C116" s="173"/>
      <c r="D116" s="173"/>
      <c r="E116" s="173"/>
      <c r="F116" s="173"/>
      <c r="G116" s="173"/>
      <c r="H116" s="177" t="str">
        <f t="shared" ca="1" si="23"/>
        <v/>
      </c>
      <c r="I116" s="177"/>
      <c r="J116" s="177"/>
      <c r="K116" s="177"/>
      <c r="L116" s="177"/>
      <c r="M116" s="177"/>
      <c r="N116" s="177"/>
      <c r="O116" s="177"/>
      <c r="P116" s="13">
        <f t="shared" si="18"/>
        <v>0</v>
      </c>
      <c r="Q116" s="8" t="str">
        <f t="shared" si="24"/>
        <v/>
      </c>
      <c r="R116" s="22">
        <v>111</v>
      </c>
      <c r="S116" s="14" t="str">
        <f ca="1">IF(LEFT(AG116,1)="G","",IF(LEFT(P116,1)="D","",IF(H116="","",COUNTIF($T$6:T116,T116))))</f>
        <v/>
      </c>
      <c r="T116" s="14" t="str">
        <f t="shared" ca="1" si="19"/>
        <v/>
      </c>
      <c r="U116" s="15" t="str">
        <f t="shared" ca="1" si="25"/>
        <v/>
      </c>
      <c r="V116" s="14">
        <f t="shared" si="20"/>
        <v>111</v>
      </c>
      <c r="W116" s="14" t="str">
        <f t="shared" ca="1" si="26"/>
        <v/>
      </c>
      <c r="X116" s="14" t="str">
        <f>IF(Home!J116=0,"",Home!J116)</f>
        <v/>
      </c>
      <c r="Y116" s="16" t="str">
        <f t="shared" ca="1" si="31"/>
        <v/>
      </c>
      <c r="Z116" s="16" t="str">
        <f t="shared" ca="1" si="31"/>
        <v/>
      </c>
      <c r="AA116" s="16" t="str">
        <f t="shared" ca="1" si="31"/>
        <v/>
      </c>
      <c r="AB116" s="16" t="str">
        <f t="shared" ca="1" si="31"/>
        <v/>
      </c>
      <c r="AC116" s="16" t="str">
        <f t="shared" ca="1" si="21"/>
        <v/>
      </c>
      <c r="AD116" s="14" t="str">
        <f t="shared" ca="1" si="27"/>
        <v/>
      </c>
      <c r="AE116" s="17" t="str">
        <f t="shared" ca="1" si="28"/>
        <v/>
      </c>
      <c r="AF116" s="18" t="str">
        <f t="shared" ca="1" si="29"/>
        <v/>
      </c>
      <c r="AG116" s="12"/>
      <c r="AH116" s="19"/>
    </row>
    <row r="117" spans="1:34" s="10" customFormat="1" ht="15" customHeight="1" x14ac:dyDescent="0.2">
      <c r="A117" s="10">
        <f t="shared" si="17"/>
        <v>112</v>
      </c>
      <c r="B117" s="173" t="str">
        <f t="shared" ca="1" si="22"/>
        <v/>
      </c>
      <c r="C117" s="173"/>
      <c r="D117" s="173"/>
      <c r="E117" s="173"/>
      <c r="F117" s="173"/>
      <c r="G117" s="173"/>
      <c r="H117" s="177" t="str">
        <f t="shared" ca="1" si="23"/>
        <v/>
      </c>
      <c r="I117" s="177"/>
      <c r="J117" s="177"/>
      <c r="K117" s="177"/>
      <c r="L117" s="177"/>
      <c r="M117" s="177"/>
      <c r="N117" s="177"/>
      <c r="O117" s="177"/>
      <c r="P117" s="13">
        <f t="shared" si="18"/>
        <v>0</v>
      </c>
      <c r="Q117" s="8" t="str">
        <f t="shared" si="24"/>
        <v/>
      </c>
      <c r="R117" s="22">
        <v>112</v>
      </c>
      <c r="S117" s="14" t="str">
        <f ca="1">IF(LEFT(AG117,1)="G","",IF(LEFT(P117,1)="D","",IF(H117="","",COUNTIF($T$6:T117,T117))))</f>
        <v/>
      </c>
      <c r="T117" s="14" t="str">
        <f t="shared" ca="1" si="19"/>
        <v/>
      </c>
      <c r="U117" s="15" t="str">
        <f t="shared" ca="1" si="25"/>
        <v/>
      </c>
      <c r="V117" s="14">
        <f t="shared" si="20"/>
        <v>112</v>
      </c>
      <c r="W117" s="14" t="str">
        <f t="shared" ca="1" si="26"/>
        <v/>
      </c>
      <c r="X117" s="14" t="str">
        <f>IF(Home!J117=0,"",Home!J117)</f>
        <v/>
      </c>
      <c r="Y117" s="16" t="str">
        <f t="shared" ca="1" si="31"/>
        <v/>
      </c>
      <c r="Z117" s="16" t="str">
        <f t="shared" ca="1" si="31"/>
        <v/>
      </c>
      <c r="AA117" s="16" t="str">
        <f t="shared" ca="1" si="31"/>
        <v/>
      </c>
      <c r="AB117" s="16" t="str">
        <f t="shared" ca="1" si="31"/>
        <v/>
      </c>
      <c r="AC117" s="16" t="str">
        <f t="shared" ca="1" si="21"/>
        <v/>
      </c>
      <c r="AD117" s="14" t="str">
        <f t="shared" ca="1" si="27"/>
        <v/>
      </c>
      <c r="AE117" s="17" t="str">
        <f t="shared" ca="1" si="28"/>
        <v/>
      </c>
      <c r="AF117" s="18" t="str">
        <f t="shared" ca="1" si="29"/>
        <v/>
      </c>
      <c r="AG117" s="12"/>
      <c r="AH117" s="19"/>
    </row>
    <row r="118" spans="1:34" s="10" customFormat="1" ht="15" customHeight="1" x14ac:dyDescent="0.2">
      <c r="A118" s="10">
        <f t="shared" si="17"/>
        <v>113</v>
      </c>
      <c r="B118" s="173" t="str">
        <f t="shared" ca="1" si="22"/>
        <v/>
      </c>
      <c r="C118" s="173"/>
      <c r="D118" s="173"/>
      <c r="E118" s="173"/>
      <c r="F118" s="173"/>
      <c r="G118" s="173"/>
      <c r="H118" s="177" t="str">
        <f t="shared" ca="1" si="23"/>
        <v/>
      </c>
      <c r="I118" s="177"/>
      <c r="J118" s="177"/>
      <c r="K118" s="177"/>
      <c r="L118" s="177"/>
      <c r="M118" s="177"/>
      <c r="N118" s="177"/>
      <c r="O118" s="177"/>
      <c r="P118" s="13">
        <f t="shared" si="18"/>
        <v>0</v>
      </c>
      <c r="Q118" s="8" t="str">
        <f t="shared" si="24"/>
        <v/>
      </c>
      <c r="R118" s="22">
        <v>113</v>
      </c>
      <c r="S118" s="14" t="str">
        <f ca="1">IF(LEFT(AG118,1)="G","",IF(LEFT(P118,1)="D","",IF(H118="","",COUNTIF($T$6:T118,T118))))</f>
        <v/>
      </c>
      <c r="T118" s="14" t="str">
        <f t="shared" ca="1" si="19"/>
        <v/>
      </c>
      <c r="U118" s="15" t="str">
        <f t="shared" ca="1" si="25"/>
        <v/>
      </c>
      <c r="V118" s="14">
        <f t="shared" si="20"/>
        <v>113</v>
      </c>
      <c r="W118" s="14" t="str">
        <f t="shared" ca="1" si="26"/>
        <v/>
      </c>
      <c r="X118" s="14" t="str">
        <f>IF(Home!J118=0,"",Home!J118)</f>
        <v/>
      </c>
      <c r="Y118" s="16" t="str">
        <f t="shared" ca="1" si="31"/>
        <v/>
      </c>
      <c r="Z118" s="16" t="str">
        <f t="shared" ca="1" si="31"/>
        <v/>
      </c>
      <c r="AA118" s="16" t="str">
        <f t="shared" ca="1" si="31"/>
        <v/>
      </c>
      <c r="AB118" s="16" t="str">
        <f t="shared" ca="1" si="31"/>
        <v/>
      </c>
      <c r="AC118" s="16" t="str">
        <f t="shared" ca="1" si="21"/>
        <v/>
      </c>
      <c r="AD118" s="14" t="str">
        <f t="shared" ca="1" si="27"/>
        <v/>
      </c>
      <c r="AE118" s="17" t="str">
        <f t="shared" ca="1" si="28"/>
        <v/>
      </c>
      <c r="AF118" s="18" t="str">
        <f t="shared" ca="1" si="29"/>
        <v/>
      </c>
      <c r="AG118" s="12"/>
      <c r="AH118" s="19"/>
    </row>
    <row r="119" spans="1:34" s="10" customFormat="1" ht="15" customHeight="1" x14ac:dyDescent="0.2">
      <c r="A119" s="10">
        <f t="shared" si="17"/>
        <v>114</v>
      </c>
      <c r="B119" s="173" t="str">
        <f t="shared" ca="1" si="22"/>
        <v/>
      </c>
      <c r="C119" s="173"/>
      <c r="D119" s="173"/>
      <c r="E119" s="173"/>
      <c r="F119" s="173"/>
      <c r="G119" s="173"/>
      <c r="H119" s="177" t="str">
        <f t="shared" ca="1" si="23"/>
        <v/>
      </c>
      <c r="I119" s="177"/>
      <c r="J119" s="177"/>
      <c r="K119" s="177"/>
      <c r="L119" s="177"/>
      <c r="M119" s="177"/>
      <c r="N119" s="177"/>
      <c r="O119" s="177"/>
      <c r="P119" s="13">
        <f t="shared" si="18"/>
        <v>0</v>
      </c>
      <c r="Q119" s="8" t="str">
        <f t="shared" si="24"/>
        <v/>
      </c>
      <c r="R119" s="22">
        <v>114</v>
      </c>
      <c r="S119" s="14" t="str">
        <f ca="1">IF(LEFT(AG119,1)="G","",IF(LEFT(P119,1)="D","",IF(H119="","",COUNTIF($T$6:T119,T119))))</f>
        <v/>
      </c>
      <c r="T119" s="14" t="str">
        <f t="shared" ca="1" si="19"/>
        <v/>
      </c>
      <c r="U119" s="15" t="str">
        <f t="shared" ca="1" si="25"/>
        <v/>
      </c>
      <c r="V119" s="14">
        <f t="shared" si="20"/>
        <v>114</v>
      </c>
      <c r="W119" s="14" t="str">
        <f t="shared" ca="1" si="26"/>
        <v/>
      </c>
      <c r="X119" s="14" t="str">
        <f>IF(Home!J119=0,"",Home!J119)</f>
        <v/>
      </c>
      <c r="Y119" s="16" t="str">
        <f t="shared" ca="1" si="31"/>
        <v/>
      </c>
      <c r="Z119" s="16" t="str">
        <f t="shared" ca="1" si="31"/>
        <v/>
      </c>
      <c r="AA119" s="16" t="str">
        <f t="shared" ca="1" si="31"/>
        <v/>
      </c>
      <c r="AB119" s="16" t="str">
        <f t="shared" ca="1" si="31"/>
        <v/>
      </c>
      <c r="AC119" s="16" t="str">
        <f t="shared" ca="1" si="21"/>
        <v/>
      </c>
      <c r="AD119" s="14" t="str">
        <f t="shared" ca="1" si="27"/>
        <v/>
      </c>
      <c r="AE119" s="17" t="str">
        <f t="shared" ca="1" si="28"/>
        <v/>
      </c>
      <c r="AF119" s="18" t="str">
        <f t="shared" ca="1" si="29"/>
        <v/>
      </c>
      <c r="AG119" s="12"/>
      <c r="AH119" s="19"/>
    </row>
    <row r="120" spans="1:34" s="10" customFormat="1" ht="15" customHeight="1" x14ac:dyDescent="0.2">
      <c r="A120" s="10">
        <f t="shared" si="17"/>
        <v>115</v>
      </c>
      <c r="B120" s="173" t="str">
        <f t="shared" ca="1" si="22"/>
        <v/>
      </c>
      <c r="C120" s="173"/>
      <c r="D120" s="173"/>
      <c r="E120" s="173"/>
      <c r="F120" s="173"/>
      <c r="G120" s="173"/>
      <c r="H120" s="177" t="str">
        <f t="shared" ca="1" si="23"/>
        <v/>
      </c>
      <c r="I120" s="177"/>
      <c r="J120" s="177"/>
      <c r="K120" s="177"/>
      <c r="L120" s="177"/>
      <c r="M120" s="177"/>
      <c r="N120" s="177"/>
      <c r="O120" s="177"/>
      <c r="P120" s="13">
        <f t="shared" si="18"/>
        <v>0</v>
      </c>
      <c r="Q120" s="8" t="str">
        <f t="shared" si="24"/>
        <v/>
      </c>
      <c r="R120" s="22">
        <v>115</v>
      </c>
      <c r="S120" s="14" t="str">
        <f ca="1">IF(LEFT(AG120,1)="G","",IF(LEFT(P120,1)="D","",IF(H120="","",COUNTIF($T$6:T120,T120))))</f>
        <v/>
      </c>
      <c r="T120" s="14" t="str">
        <f t="shared" ca="1" si="19"/>
        <v/>
      </c>
      <c r="U120" s="15" t="str">
        <f t="shared" ca="1" si="25"/>
        <v/>
      </c>
      <c r="V120" s="14">
        <f t="shared" si="20"/>
        <v>115</v>
      </c>
      <c r="W120" s="14" t="str">
        <f t="shared" ca="1" si="26"/>
        <v/>
      </c>
      <c r="X120" s="14" t="str">
        <f>IF(Home!J120=0,"",Home!J120)</f>
        <v/>
      </c>
      <c r="Y120" s="16" t="str">
        <f t="shared" ca="1" si="31"/>
        <v/>
      </c>
      <c r="Z120" s="16" t="str">
        <f t="shared" ca="1" si="31"/>
        <v/>
      </c>
      <c r="AA120" s="16" t="str">
        <f t="shared" ca="1" si="31"/>
        <v/>
      </c>
      <c r="AB120" s="16" t="str">
        <f t="shared" ca="1" si="31"/>
        <v/>
      </c>
      <c r="AC120" s="16" t="str">
        <f t="shared" ca="1" si="21"/>
        <v/>
      </c>
      <c r="AD120" s="14" t="str">
        <f t="shared" ca="1" si="27"/>
        <v/>
      </c>
      <c r="AE120" s="17" t="str">
        <f t="shared" ca="1" si="28"/>
        <v/>
      </c>
      <c r="AF120" s="18" t="str">
        <f t="shared" ca="1" si="29"/>
        <v/>
      </c>
      <c r="AG120" s="12"/>
      <c r="AH120" s="19"/>
    </row>
    <row r="121" spans="1:34" s="10" customFormat="1" ht="15" customHeight="1" x14ac:dyDescent="0.2">
      <c r="A121" s="10">
        <f t="shared" si="17"/>
        <v>116</v>
      </c>
      <c r="B121" s="173" t="str">
        <f t="shared" ca="1" si="22"/>
        <v/>
      </c>
      <c r="C121" s="173"/>
      <c r="D121" s="173"/>
      <c r="E121" s="173"/>
      <c r="F121" s="173"/>
      <c r="G121" s="173"/>
      <c r="H121" s="177" t="str">
        <f t="shared" ca="1" si="23"/>
        <v/>
      </c>
      <c r="I121" s="177"/>
      <c r="J121" s="177"/>
      <c r="K121" s="177"/>
      <c r="L121" s="177"/>
      <c r="M121" s="177"/>
      <c r="N121" s="177"/>
      <c r="O121" s="177"/>
      <c r="P121" s="13">
        <f t="shared" si="18"/>
        <v>0</v>
      </c>
      <c r="Q121" s="8" t="str">
        <f t="shared" si="24"/>
        <v/>
      </c>
      <c r="R121" s="22">
        <v>116</v>
      </c>
      <c r="S121" s="14" t="str">
        <f ca="1">IF(LEFT(AG121,1)="G","",IF(LEFT(P121,1)="D","",IF(H121="","",COUNTIF($T$6:T121,T121))))</f>
        <v/>
      </c>
      <c r="T121" s="14" t="str">
        <f t="shared" ca="1" si="19"/>
        <v/>
      </c>
      <c r="U121" s="15" t="str">
        <f t="shared" ca="1" si="25"/>
        <v/>
      </c>
      <c r="V121" s="14">
        <f t="shared" si="20"/>
        <v>116</v>
      </c>
      <c r="W121" s="14" t="str">
        <f t="shared" ca="1" si="26"/>
        <v/>
      </c>
      <c r="X121" s="14" t="str">
        <f>IF(Home!J121=0,"",Home!J121)</f>
        <v/>
      </c>
      <c r="Y121" s="16" t="str">
        <f t="shared" ca="1" si="31"/>
        <v/>
      </c>
      <c r="Z121" s="16" t="str">
        <f t="shared" ca="1" si="31"/>
        <v/>
      </c>
      <c r="AA121" s="16" t="str">
        <f t="shared" ca="1" si="31"/>
        <v/>
      </c>
      <c r="AB121" s="16" t="str">
        <f t="shared" ca="1" si="31"/>
        <v/>
      </c>
      <c r="AC121" s="16" t="str">
        <f t="shared" ca="1" si="21"/>
        <v/>
      </c>
      <c r="AD121" s="14" t="str">
        <f t="shared" ca="1" si="27"/>
        <v/>
      </c>
      <c r="AE121" s="17" t="str">
        <f t="shared" ca="1" si="28"/>
        <v/>
      </c>
      <c r="AF121" s="18" t="str">
        <f t="shared" ca="1" si="29"/>
        <v/>
      </c>
      <c r="AG121" s="12"/>
      <c r="AH121" s="19"/>
    </row>
    <row r="122" spans="1:34" s="10" customFormat="1" ht="15" customHeight="1" x14ac:dyDescent="0.2">
      <c r="A122" s="10">
        <f t="shared" si="17"/>
        <v>117</v>
      </c>
      <c r="B122" s="173" t="str">
        <f t="shared" ca="1" si="22"/>
        <v/>
      </c>
      <c r="C122" s="173"/>
      <c r="D122" s="173"/>
      <c r="E122" s="173"/>
      <c r="F122" s="173"/>
      <c r="G122" s="173"/>
      <c r="H122" s="177" t="str">
        <f t="shared" ca="1" si="23"/>
        <v/>
      </c>
      <c r="I122" s="177"/>
      <c r="J122" s="177"/>
      <c r="K122" s="177"/>
      <c r="L122" s="177"/>
      <c r="M122" s="177"/>
      <c r="N122" s="177"/>
      <c r="O122" s="177"/>
      <c r="P122" s="13">
        <f t="shared" si="18"/>
        <v>0</v>
      </c>
      <c r="Q122" s="8" t="str">
        <f t="shared" si="24"/>
        <v/>
      </c>
      <c r="R122" s="22">
        <v>117</v>
      </c>
      <c r="S122" s="14" t="str">
        <f ca="1">IF(LEFT(AG122,1)="G","",IF(LEFT(P122,1)="D","",IF(H122="","",COUNTIF($T$6:T122,T122))))</f>
        <v/>
      </c>
      <c r="T122" s="14" t="str">
        <f t="shared" ca="1" si="19"/>
        <v/>
      </c>
      <c r="U122" s="15" t="str">
        <f t="shared" ca="1" si="25"/>
        <v/>
      </c>
      <c r="V122" s="14">
        <f t="shared" si="20"/>
        <v>117</v>
      </c>
      <c r="W122" s="14" t="str">
        <f t="shared" ca="1" si="26"/>
        <v/>
      </c>
      <c r="X122" s="14" t="str">
        <f>IF(Home!J122=0,"",Home!J122)</f>
        <v/>
      </c>
      <c r="Y122" s="16" t="str">
        <f t="shared" ca="1" si="31"/>
        <v/>
      </c>
      <c r="Z122" s="16" t="str">
        <f t="shared" ca="1" si="31"/>
        <v/>
      </c>
      <c r="AA122" s="16" t="str">
        <f t="shared" ca="1" si="31"/>
        <v/>
      </c>
      <c r="AB122" s="16" t="str">
        <f t="shared" ca="1" si="31"/>
        <v/>
      </c>
      <c r="AC122" s="16" t="str">
        <f t="shared" ca="1" si="21"/>
        <v/>
      </c>
      <c r="AD122" s="14" t="str">
        <f t="shared" ca="1" si="27"/>
        <v/>
      </c>
      <c r="AE122" s="17" t="str">
        <f t="shared" ca="1" si="28"/>
        <v/>
      </c>
      <c r="AF122" s="18" t="str">
        <f t="shared" ca="1" si="29"/>
        <v/>
      </c>
      <c r="AG122" s="12"/>
      <c r="AH122" s="19"/>
    </row>
    <row r="123" spans="1:34" s="10" customFormat="1" ht="15" customHeight="1" x14ac:dyDescent="0.2">
      <c r="A123" s="10">
        <f t="shared" si="17"/>
        <v>118</v>
      </c>
      <c r="B123" s="173" t="str">
        <f t="shared" ca="1" si="22"/>
        <v/>
      </c>
      <c r="C123" s="173"/>
      <c r="D123" s="173"/>
      <c r="E123" s="173"/>
      <c r="F123" s="173"/>
      <c r="G123" s="173"/>
      <c r="H123" s="177" t="str">
        <f t="shared" ca="1" si="23"/>
        <v/>
      </c>
      <c r="I123" s="177"/>
      <c r="J123" s="177"/>
      <c r="K123" s="177"/>
      <c r="L123" s="177"/>
      <c r="M123" s="177"/>
      <c r="N123" s="177"/>
      <c r="O123" s="177"/>
      <c r="P123" s="13">
        <f t="shared" si="18"/>
        <v>0</v>
      </c>
      <c r="Q123" s="8" t="str">
        <f t="shared" si="24"/>
        <v/>
      </c>
      <c r="R123" s="22">
        <v>118</v>
      </c>
      <c r="S123" s="14" t="str">
        <f ca="1">IF(LEFT(AG123,1)="G","",IF(LEFT(P123,1)="D","",IF(H123="","",COUNTIF($T$6:T123,T123))))</f>
        <v/>
      </c>
      <c r="T123" s="14" t="str">
        <f t="shared" ca="1" si="19"/>
        <v/>
      </c>
      <c r="U123" s="15" t="str">
        <f t="shared" ca="1" si="25"/>
        <v/>
      </c>
      <c r="V123" s="14">
        <f t="shared" si="20"/>
        <v>118</v>
      </c>
      <c r="W123" s="14" t="str">
        <f t="shared" ca="1" si="26"/>
        <v/>
      </c>
      <c r="X123" s="14" t="str">
        <f>IF(Home!J123=0,"",Home!J123)</f>
        <v/>
      </c>
      <c r="Y123" s="16" t="str">
        <f t="shared" ca="1" si="31"/>
        <v/>
      </c>
      <c r="Z123" s="16" t="str">
        <f t="shared" ca="1" si="31"/>
        <v/>
      </c>
      <c r="AA123" s="16" t="str">
        <f t="shared" ca="1" si="31"/>
        <v/>
      </c>
      <c r="AB123" s="16" t="str">
        <f t="shared" ca="1" si="31"/>
        <v/>
      </c>
      <c r="AC123" s="16" t="str">
        <f t="shared" ca="1" si="21"/>
        <v/>
      </c>
      <c r="AD123" s="14" t="str">
        <f t="shared" ca="1" si="27"/>
        <v/>
      </c>
      <c r="AE123" s="17" t="str">
        <f t="shared" ca="1" si="28"/>
        <v/>
      </c>
      <c r="AF123" s="18" t="str">
        <f t="shared" ca="1" si="29"/>
        <v/>
      </c>
      <c r="AG123" s="12"/>
      <c r="AH123" s="19"/>
    </row>
    <row r="124" spans="1:34" s="10" customFormat="1" ht="15" customHeight="1" x14ac:dyDescent="0.2">
      <c r="A124" s="10">
        <f t="shared" si="17"/>
        <v>119</v>
      </c>
      <c r="B124" s="173" t="str">
        <f t="shared" ca="1" si="22"/>
        <v/>
      </c>
      <c r="C124" s="173"/>
      <c r="D124" s="173"/>
      <c r="E124" s="173"/>
      <c r="F124" s="173"/>
      <c r="G124" s="173"/>
      <c r="H124" s="177" t="str">
        <f t="shared" ca="1" si="23"/>
        <v/>
      </c>
      <c r="I124" s="177"/>
      <c r="J124" s="177"/>
      <c r="K124" s="177"/>
      <c r="L124" s="177"/>
      <c r="M124" s="177"/>
      <c r="N124" s="177"/>
      <c r="O124" s="177"/>
      <c r="P124" s="13">
        <f t="shared" si="18"/>
        <v>0</v>
      </c>
      <c r="Q124" s="8" t="str">
        <f t="shared" si="24"/>
        <v/>
      </c>
      <c r="R124" s="22">
        <v>119</v>
      </c>
      <c r="S124" s="14" t="str">
        <f ca="1">IF(LEFT(AG124,1)="G","",IF(LEFT(P124,1)="D","",IF(H124="","",COUNTIF($T$6:T124,T124))))</f>
        <v/>
      </c>
      <c r="T124" s="14" t="str">
        <f t="shared" ca="1" si="19"/>
        <v/>
      </c>
      <c r="U124" s="15" t="str">
        <f t="shared" ca="1" si="25"/>
        <v/>
      </c>
      <c r="V124" s="14">
        <f t="shared" si="20"/>
        <v>119</v>
      </c>
      <c r="W124" s="14" t="str">
        <f t="shared" ca="1" si="26"/>
        <v/>
      </c>
      <c r="X124" s="14" t="str">
        <f>IF(Home!J124=0,"",Home!J124)</f>
        <v/>
      </c>
      <c r="Y124" s="16" t="str">
        <f t="shared" ca="1" si="31"/>
        <v/>
      </c>
      <c r="Z124" s="16" t="str">
        <f t="shared" ca="1" si="31"/>
        <v/>
      </c>
      <c r="AA124" s="16" t="str">
        <f t="shared" ca="1" si="31"/>
        <v/>
      </c>
      <c r="AB124" s="16" t="str">
        <f t="shared" ca="1" si="31"/>
        <v/>
      </c>
      <c r="AC124" s="16" t="str">
        <f t="shared" ca="1" si="21"/>
        <v/>
      </c>
      <c r="AD124" s="14" t="str">
        <f t="shared" ca="1" si="27"/>
        <v/>
      </c>
      <c r="AE124" s="17" t="str">
        <f t="shared" ca="1" si="28"/>
        <v/>
      </c>
      <c r="AF124" s="18" t="str">
        <f t="shared" ca="1" si="29"/>
        <v/>
      </c>
      <c r="AG124" s="12"/>
      <c r="AH124" s="19"/>
    </row>
    <row r="125" spans="1:34" s="10" customFormat="1" ht="15" customHeight="1" x14ac:dyDescent="0.2">
      <c r="A125" s="10">
        <f t="shared" si="17"/>
        <v>120</v>
      </c>
      <c r="B125" s="173" t="str">
        <f t="shared" ca="1" si="22"/>
        <v/>
      </c>
      <c r="C125" s="173"/>
      <c r="D125" s="173"/>
      <c r="E125" s="173"/>
      <c r="F125" s="173"/>
      <c r="G125" s="173"/>
      <c r="H125" s="177" t="str">
        <f t="shared" ca="1" si="23"/>
        <v/>
      </c>
      <c r="I125" s="177"/>
      <c r="J125" s="177"/>
      <c r="K125" s="177"/>
      <c r="L125" s="177"/>
      <c r="M125" s="177"/>
      <c r="N125" s="177"/>
      <c r="O125" s="177"/>
      <c r="P125" s="13">
        <f t="shared" si="18"/>
        <v>0</v>
      </c>
      <c r="Q125" s="8" t="str">
        <f t="shared" si="24"/>
        <v/>
      </c>
      <c r="R125" s="22">
        <v>120</v>
      </c>
      <c r="S125" s="14" t="str">
        <f ca="1">IF(LEFT(AG125,1)="G","",IF(LEFT(P125,1)="D","",IF(H125="","",COUNTIF($T$6:T125,T125))))</f>
        <v/>
      </c>
      <c r="T125" s="14" t="str">
        <f t="shared" ca="1" si="19"/>
        <v/>
      </c>
      <c r="U125" s="15" t="str">
        <f t="shared" ca="1" si="25"/>
        <v/>
      </c>
      <c r="V125" s="14">
        <f t="shared" si="20"/>
        <v>120</v>
      </c>
      <c r="W125" s="14" t="str">
        <f t="shared" ca="1" si="26"/>
        <v/>
      </c>
      <c r="X125" s="14" t="str">
        <f>IF(Home!J125=0,"",Home!J125)</f>
        <v/>
      </c>
      <c r="Y125" s="16" t="str">
        <f t="shared" ca="1" si="31"/>
        <v/>
      </c>
      <c r="Z125" s="16" t="str">
        <f t="shared" ca="1" si="31"/>
        <v/>
      </c>
      <c r="AA125" s="16" t="str">
        <f t="shared" ca="1" si="31"/>
        <v/>
      </c>
      <c r="AB125" s="16" t="str">
        <f t="shared" ca="1" si="31"/>
        <v/>
      </c>
      <c r="AC125" s="16" t="str">
        <f t="shared" ca="1" si="21"/>
        <v/>
      </c>
      <c r="AD125" s="14" t="str">
        <f t="shared" ca="1" si="27"/>
        <v/>
      </c>
      <c r="AE125" s="17" t="str">
        <f t="shared" ca="1" si="28"/>
        <v/>
      </c>
      <c r="AF125" s="18" t="str">
        <f t="shared" ca="1" si="29"/>
        <v/>
      </c>
      <c r="AG125" s="12"/>
      <c r="AH125" s="19"/>
    </row>
    <row r="126" spans="1:34" s="10" customFormat="1" ht="15" customHeight="1" x14ac:dyDescent="0.2">
      <c r="A126" s="10">
        <f t="shared" si="17"/>
        <v>121</v>
      </c>
      <c r="B126" s="173" t="str">
        <f t="shared" ca="1" si="22"/>
        <v/>
      </c>
      <c r="C126" s="173"/>
      <c r="D126" s="173"/>
      <c r="E126" s="173"/>
      <c r="F126" s="173"/>
      <c r="G126" s="173"/>
      <c r="H126" s="177" t="str">
        <f t="shared" ca="1" si="23"/>
        <v/>
      </c>
      <c r="I126" s="177"/>
      <c r="J126" s="177"/>
      <c r="K126" s="177"/>
      <c r="L126" s="177"/>
      <c r="M126" s="177"/>
      <c r="N126" s="177"/>
      <c r="O126" s="177"/>
      <c r="P126" s="13">
        <f t="shared" si="18"/>
        <v>0</v>
      </c>
      <c r="Q126" s="8" t="str">
        <f t="shared" si="24"/>
        <v/>
      </c>
      <c r="R126" s="22">
        <v>121</v>
      </c>
      <c r="S126" s="14" t="str">
        <f ca="1">IF(LEFT(AG126,1)="G","",IF(LEFT(P126,1)="D","",IF(H126="","",COUNTIF($T$6:T126,T126))))</f>
        <v/>
      </c>
      <c r="T126" s="14" t="str">
        <f t="shared" ca="1" si="19"/>
        <v/>
      </c>
      <c r="U126" s="15" t="str">
        <f t="shared" ca="1" si="25"/>
        <v/>
      </c>
      <c r="V126" s="14">
        <f t="shared" si="20"/>
        <v>121</v>
      </c>
      <c r="W126" s="14" t="str">
        <f t="shared" ca="1" si="26"/>
        <v/>
      </c>
      <c r="X126" s="14" t="str">
        <f>IF(Home!J126=0,"",Home!J126)</f>
        <v/>
      </c>
      <c r="Y126" s="16" t="str">
        <f t="shared" ref="Y126:AB145" ca="1" si="32">IFERROR(VLOOKUP(CONCATENATE($X126,Y$5),$U$6:$V$255,2,0),"")</f>
        <v/>
      </c>
      <c r="Z126" s="16" t="str">
        <f t="shared" ca="1" si="32"/>
        <v/>
      </c>
      <c r="AA126" s="16" t="str">
        <f t="shared" ca="1" si="32"/>
        <v/>
      </c>
      <c r="AB126" s="16" t="str">
        <f t="shared" ca="1" si="32"/>
        <v/>
      </c>
      <c r="AC126" s="16" t="str">
        <f t="shared" ca="1" si="21"/>
        <v/>
      </c>
      <c r="AD126" s="14" t="str">
        <f t="shared" ca="1" si="27"/>
        <v/>
      </c>
      <c r="AE126" s="17" t="str">
        <f t="shared" ca="1" si="28"/>
        <v/>
      </c>
      <c r="AF126" s="18" t="str">
        <f t="shared" ca="1" si="29"/>
        <v/>
      </c>
      <c r="AG126" s="12"/>
      <c r="AH126" s="19"/>
    </row>
    <row r="127" spans="1:34" s="10" customFormat="1" ht="15" customHeight="1" x14ac:dyDescent="0.2">
      <c r="A127" s="10">
        <f t="shared" si="17"/>
        <v>122</v>
      </c>
      <c r="B127" s="173" t="str">
        <f t="shared" ca="1" si="22"/>
        <v/>
      </c>
      <c r="C127" s="173"/>
      <c r="D127" s="173"/>
      <c r="E127" s="173"/>
      <c r="F127" s="173"/>
      <c r="G127" s="173"/>
      <c r="H127" s="177" t="str">
        <f t="shared" ca="1" si="23"/>
        <v/>
      </c>
      <c r="I127" s="177"/>
      <c r="J127" s="177"/>
      <c r="K127" s="177"/>
      <c r="L127" s="177"/>
      <c r="M127" s="177"/>
      <c r="N127" s="177"/>
      <c r="O127" s="177"/>
      <c r="P127" s="13">
        <f t="shared" si="18"/>
        <v>0</v>
      </c>
      <c r="Q127" s="8" t="str">
        <f t="shared" si="24"/>
        <v/>
      </c>
      <c r="R127" s="22">
        <v>122</v>
      </c>
      <c r="S127" s="14" t="str">
        <f ca="1">IF(LEFT(AG127,1)="G","",IF(LEFT(P127,1)="D","",IF(H127="","",COUNTIF($T$6:T127,T127))))</f>
        <v/>
      </c>
      <c r="T127" s="14" t="str">
        <f t="shared" ca="1" si="19"/>
        <v/>
      </c>
      <c r="U127" s="15" t="str">
        <f t="shared" ca="1" si="25"/>
        <v/>
      </c>
      <c r="V127" s="14">
        <f t="shared" si="20"/>
        <v>122</v>
      </c>
      <c r="W127" s="14" t="str">
        <f t="shared" ca="1" si="26"/>
        <v/>
      </c>
      <c r="X127" s="14" t="str">
        <f>IF(Home!J127=0,"",Home!J127)</f>
        <v/>
      </c>
      <c r="Y127" s="16" t="str">
        <f t="shared" ca="1" si="32"/>
        <v/>
      </c>
      <c r="Z127" s="16" t="str">
        <f t="shared" ca="1" si="32"/>
        <v/>
      </c>
      <c r="AA127" s="16" t="str">
        <f t="shared" ca="1" si="32"/>
        <v/>
      </c>
      <c r="AB127" s="16" t="str">
        <f t="shared" ca="1" si="32"/>
        <v/>
      </c>
      <c r="AC127" s="16" t="str">
        <f t="shared" ca="1" si="21"/>
        <v/>
      </c>
      <c r="AD127" s="14" t="str">
        <f t="shared" ca="1" si="27"/>
        <v/>
      </c>
      <c r="AE127" s="17" t="str">
        <f t="shared" ca="1" si="28"/>
        <v/>
      </c>
      <c r="AF127" s="18" t="str">
        <f t="shared" ca="1" si="29"/>
        <v/>
      </c>
      <c r="AG127" s="12"/>
      <c r="AH127" s="19"/>
    </row>
    <row r="128" spans="1:34" s="10" customFormat="1" ht="15" customHeight="1" x14ac:dyDescent="0.2">
      <c r="A128" s="10">
        <f t="shared" si="17"/>
        <v>123</v>
      </c>
      <c r="B128" s="173" t="str">
        <f t="shared" ca="1" si="22"/>
        <v/>
      </c>
      <c r="C128" s="173"/>
      <c r="D128" s="173"/>
      <c r="E128" s="173"/>
      <c r="F128" s="173"/>
      <c r="G128" s="173"/>
      <c r="H128" s="177" t="str">
        <f t="shared" ca="1" si="23"/>
        <v/>
      </c>
      <c r="I128" s="177"/>
      <c r="J128" s="177"/>
      <c r="K128" s="177"/>
      <c r="L128" s="177"/>
      <c r="M128" s="177"/>
      <c r="N128" s="177"/>
      <c r="O128" s="177"/>
      <c r="P128" s="13">
        <f t="shared" si="18"/>
        <v>0</v>
      </c>
      <c r="Q128" s="8" t="str">
        <f t="shared" si="24"/>
        <v/>
      </c>
      <c r="R128" s="22">
        <v>123</v>
      </c>
      <c r="S128" s="14" t="str">
        <f ca="1">IF(LEFT(AG128,1)="G","",IF(LEFT(P128,1)="D","",IF(H128="","",COUNTIF($T$6:T128,T128))))</f>
        <v/>
      </c>
      <c r="T128" s="14" t="str">
        <f t="shared" ca="1" si="19"/>
        <v/>
      </c>
      <c r="U128" s="15" t="str">
        <f t="shared" ca="1" si="25"/>
        <v/>
      </c>
      <c r="V128" s="14">
        <f t="shared" si="20"/>
        <v>123</v>
      </c>
      <c r="W128" s="14" t="str">
        <f t="shared" ca="1" si="26"/>
        <v/>
      </c>
      <c r="X128" s="14" t="str">
        <f>IF(Home!J128=0,"",Home!J128)</f>
        <v/>
      </c>
      <c r="Y128" s="16" t="str">
        <f t="shared" ca="1" si="32"/>
        <v/>
      </c>
      <c r="Z128" s="16" t="str">
        <f t="shared" ca="1" si="32"/>
        <v/>
      </c>
      <c r="AA128" s="16" t="str">
        <f t="shared" ca="1" si="32"/>
        <v/>
      </c>
      <c r="AB128" s="16" t="str">
        <f t="shared" ca="1" si="32"/>
        <v/>
      </c>
      <c r="AC128" s="16" t="str">
        <f t="shared" ca="1" si="21"/>
        <v/>
      </c>
      <c r="AD128" s="14" t="str">
        <f t="shared" ca="1" si="27"/>
        <v/>
      </c>
      <c r="AE128" s="17" t="str">
        <f t="shared" ca="1" si="28"/>
        <v/>
      </c>
      <c r="AF128" s="18" t="str">
        <f t="shared" ca="1" si="29"/>
        <v/>
      </c>
      <c r="AG128" s="12"/>
      <c r="AH128" s="19"/>
    </row>
    <row r="129" spans="1:34" s="10" customFormat="1" ht="15" customHeight="1" x14ac:dyDescent="0.2">
      <c r="A129" s="10">
        <f t="shared" si="17"/>
        <v>124</v>
      </c>
      <c r="B129" s="173" t="str">
        <f t="shared" ca="1" si="22"/>
        <v/>
      </c>
      <c r="C129" s="173"/>
      <c r="D129" s="173"/>
      <c r="E129" s="173"/>
      <c r="F129" s="173"/>
      <c r="G129" s="173"/>
      <c r="H129" s="177" t="str">
        <f t="shared" ca="1" si="23"/>
        <v/>
      </c>
      <c r="I129" s="177"/>
      <c r="J129" s="177"/>
      <c r="K129" s="177"/>
      <c r="L129" s="177"/>
      <c r="M129" s="177"/>
      <c r="N129" s="177"/>
      <c r="O129" s="177"/>
      <c r="P129" s="13">
        <f t="shared" si="18"/>
        <v>0</v>
      </c>
      <c r="Q129" s="8" t="str">
        <f t="shared" si="24"/>
        <v/>
      </c>
      <c r="R129" s="22">
        <v>124</v>
      </c>
      <c r="S129" s="14" t="str">
        <f ca="1">IF(LEFT(AG129,1)="G","",IF(LEFT(P129,1)="D","",IF(H129="","",COUNTIF($T$6:T129,T129))))</f>
        <v/>
      </c>
      <c r="T129" s="14" t="str">
        <f t="shared" ca="1" si="19"/>
        <v/>
      </c>
      <c r="U129" s="15" t="str">
        <f t="shared" ca="1" si="25"/>
        <v/>
      </c>
      <c r="V129" s="14">
        <f t="shared" si="20"/>
        <v>124</v>
      </c>
      <c r="W129" s="14" t="str">
        <f t="shared" ca="1" si="26"/>
        <v/>
      </c>
      <c r="X129" s="14" t="str">
        <f>IF(Home!J129=0,"",Home!J129)</f>
        <v/>
      </c>
      <c r="Y129" s="16" t="str">
        <f t="shared" ca="1" si="32"/>
        <v/>
      </c>
      <c r="Z129" s="16" t="str">
        <f t="shared" ca="1" si="32"/>
        <v/>
      </c>
      <c r="AA129" s="16" t="str">
        <f t="shared" ca="1" si="32"/>
        <v/>
      </c>
      <c r="AB129" s="16" t="str">
        <f t="shared" ca="1" si="32"/>
        <v/>
      </c>
      <c r="AC129" s="16" t="str">
        <f t="shared" ca="1" si="21"/>
        <v/>
      </c>
      <c r="AD129" s="14" t="str">
        <f t="shared" ca="1" si="27"/>
        <v/>
      </c>
      <c r="AE129" s="17" t="str">
        <f t="shared" ca="1" si="28"/>
        <v/>
      </c>
      <c r="AF129" s="18" t="str">
        <f t="shared" ca="1" si="29"/>
        <v/>
      </c>
      <c r="AG129" s="12"/>
      <c r="AH129" s="19"/>
    </row>
    <row r="130" spans="1:34" s="10" customFormat="1" ht="15" customHeight="1" x14ac:dyDescent="0.2">
      <c r="A130" s="10">
        <f t="shared" si="17"/>
        <v>125</v>
      </c>
      <c r="B130" s="173" t="str">
        <f t="shared" ca="1" si="22"/>
        <v/>
      </c>
      <c r="C130" s="173"/>
      <c r="D130" s="173"/>
      <c r="E130" s="173"/>
      <c r="F130" s="173"/>
      <c r="G130" s="173"/>
      <c r="H130" s="177" t="str">
        <f t="shared" ca="1" si="23"/>
        <v/>
      </c>
      <c r="I130" s="177"/>
      <c r="J130" s="177"/>
      <c r="K130" s="177"/>
      <c r="L130" s="177"/>
      <c r="M130" s="177"/>
      <c r="N130" s="177"/>
      <c r="O130" s="177"/>
      <c r="P130" s="13">
        <f t="shared" si="18"/>
        <v>0</v>
      </c>
      <c r="Q130" s="8" t="str">
        <f t="shared" si="24"/>
        <v/>
      </c>
      <c r="R130" s="22">
        <v>125</v>
      </c>
      <c r="S130" s="14" t="str">
        <f ca="1">IF(LEFT(AG130,1)="G","",IF(LEFT(P130,1)="D","",IF(H130="","",COUNTIF($T$6:T130,T130))))</f>
        <v/>
      </c>
      <c r="T130" s="14" t="str">
        <f t="shared" ca="1" si="19"/>
        <v/>
      </c>
      <c r="U130" s="15" t="str">
        <f t="shared" ca="1" si="25"/>
        <v/>
      </c>
      <c r="V130" s="14">
        <f t="shared" si="20"/>
        <v>125</v>
      </c>
      <c r="W130" s="14" t="str">
        <f t="shared" ca="1" si="26"/>
        <v/>
      </c>
      <c r="X130" s="14" t="str">
        <f>IF(Home!J130=0,"",Home!J130)</f>
        <v/>
      </c>
      <c r="Y130" s="16" t="str">
        <f t="shared" ca="1" si="32"/>
        <v/>
      </c>
      <c r="Z130" s="16" t="str">
        <f t="shared" ca="1" si="32"/>
        <v/>
      </c>
      <c r="AA130" s="16" t="str">
        <f t="shared" ca="1" si="32"/>
        <v/>
      </c>
      <c r="AB130" s="16" t="str">
        <f t="shared" ca="1" si="32"/>
        <v/>
      </c>
      <c r="AC130" s="16" t="str">
        <f t="shared" ca="1" si="21"/>
        <v/>
      </c>
      <c r="AD130" s="14" t="str">
        <f t="shared" ca="1" si="27"/>
        <v/>
      </c>
      <c r="AE130" s="17" t="str">
        <f t="shared" ca="1" si="28"/>
        <v/>
      </c>
      <c r="AF130" s="18" t="str">
        <f t="shared" ca="1" si="29"/>
        <v/>
      </c>
      <c r="AG130" s="12"/>
      <c r="AH130" s="19"/>
    </row>
    <row r="131" spans="1:34" s="10" customFormat="1" ht="15" customHeight="1" x14ac:dyDescent="0.2">
      <c r="A131" s="10">
        <f t="shared" si="17"/>
        <v>126</v>
      </c>
      <c r="B131" s="173" t="str">
        <f t="shared" ca="1" si="22"/>
        <v/>
      </c>
      <c r="C131" s="173"/>
      <c r="D131" s="173"/>
      <c r="E131" s="173"/>
      <c r="F131" s="173"/>
      <c r="G131" s="173"/>
      <c r="H131" s="177" t="str">
        <f t="shared" ca="1" si="23"/>
        <v/>
      </c>
      <c r="I131" s="177"/>
      <c r="J131" s="177"/>
      <c r="K131" s="177"/>
      <c r="L131" s="177"/>
      <c r="M131" s="177"/>
      <c r="N131" s="177"/>
      <c r="O131" s="177"/>
      <c r="P131" s="13">
        <f t="shared" si="18"/>
        <v>0</v>
      </c>
      <c r="Q131" s="8" t="str">
        <f t="shared" si="24"/>
        <v/>
      </c>
      <c r="R131" s="22">
        <v>126</v>
      </c>
      <c r="S131" s="14" t="str">
        <f ca="1">IF(LEFT(AG131,1)="G","",IF(LEFT(P131,1)="D","",IF(H131="","",COUNTIF($T$6:T131,T131))))</f>
        <v/>
      </c>
      <c r="T131" s="14" t="str">
        <f t="shared" ca="1" si="19"/>
        <v/>
      </c>
      <c r="U131" s="15" t="str">
        <f t="shared" ca="1" si="25"/>
        <v/>
      </c>
      <c r="V131" s="14">
        <f t="shared" si="20"/>
        <v>126</v>
      </c>
      <c r="W131" s="14" t="str">
        <f t="shared" ca="1" si="26"/>
        <v/>
      </c>
      <c r="X131" s="14" t="str">
        <f>IF(Home!J131=0,"",Home!J131)</f>
        <v/>
      </c>
      <c r="Y131" s="16" t="str">
        <f t="shared" ca="1" si="32"/>
        <v/>
      </c>
      <c r="Z131" s="16" t="str">
        <f t="shared" ca="1" si="32"/>
        <v/>
      </c>
      <c r="AA131" s="16" t="str">
        <f t="shared" ca="1" si="32"/>
        <v/>
      </c>
      <c r="AB131" s="16" t="str">
        <f t="shared" ca="1" si="32"/>
        <v/>
      </c>
      <c r="AC131" s="16" t="str">
        <f t="shared" ca="1" si="21"/>
        <v/>
      </c>
      <c r="AD131" s="14" t="str">
        <f t="shared" ca="1" si="27"/>
        <v/>
      </c>
      <c r="AE131" s="17" t="str">
        <f t="shared" ca="1" si="28"/>
        <v/>
      </c>
      <c r="AF131" s="18" t="str">
        <f t="shared" ca="1" si="29"/>
        <v/>
      </c>
      <c r="AG131" s="12"/>
      <c r="AH131" s="19"/>
    </row>
    <row r="132" spans="1:34" s="10" customFormat="1" ht="15" customHeight="1" x14ac:dyDescent="0.2">
      <c r="A132" s="10">
        <f t="shared" si="17"/>
        <v>127</v>
      </c>
      <c r="B132" s="173" t="str">
        <f t="shared" ca="1" si="22"/>
        <v/>
      </c>
      <c r="C132" s="173"/>
      <c r="D132" s="173"/>
      <c r="E132" s="173"/>
      <c r="F132" s="173"/>
      <c r="G132" s="173"/>
      <c r="H132" s="177" t="str">
        <f t="shared" ca="1" si="23"/>
        <v/>
      </c>
      <c r="I132" s="177"/>
      <c r="J132" s="177"/>
      <c r="K132" s="177"/>
      <c r="L132" s="177"/>
      <c r="M132" s="177"/>
      <c r="N132" s="177"/>
      <c r="O132" s="177"/>
      <c r="P132" s="13">
        <f t="shared" si="18"/>
        <v>0</v>
      </c>
      <c r="Q132" s="8" t="str">
        <f t="shared" si="24"/>
        <v/>
      </c>
      <c r="R132" s="22">
        <v>127</v>
      </c>
      <c r="S132" s="14" t="str">
        <f ca="1">IF(LEFT(AG132,1)="G","",IF(LEFT(P132,1)="D","",IF(H132="","",COUNTIF($T$6:T132,T132))))</f>
        <v/>
      </c>
      <c r="T132" s="14" t="str">
        <f t="shared" ca="1" si="19"/>
        <v/>
      </c>
      <c r="U132" s="15" t="str">
        <f t="shared" ca="1" si="25"/>
        <v/>
      </c>
      <c r="V132" s="14">
        <f t="shared" si="20"/>
        <v>127</v>
      </c>
      <c r="W132" s="14" t="str">
        <f t="shared" ca="1" si="26"/>
        <v/>
      </c>
      <c r="X132" s="14" t="str">
        <f>IF(Home!J132=0,"",Home!J132)</f>
        <v/>
      </c>
      <c r="Y132" s="16" t="str">
        <f t="shared" ca="1" si="32"/>
        <v/>
      </c>
      <c r="Z132" s="16" t="str">
        <f t="shared" ca="1" si="32"/>
        <v/>
      </c>
      <c r="AA132" s="16" t="str">
        <f t="shared" ca="1" si="32"/>
        <v/>
      </c>
      <c r="AB132" s="16" t="str">
        <f t="shared" ca="1" si="32"/>
        <v/>
      </c>
      <c r="AC132" s="16" t="str">
        <f t="shared" ca="1" si="21"/>
        <v/>
      </c>
      <c r="AD132" s="14" t="str">
        <f t="shared" ca="1" si="27"/>
        <v/>
      </c>
      <c r="AE132" s="17" t="str">
        <f t="shared" ca="1" si="28"/>
        <v/>
      </c>
      <c r="AF132" s="18" t="str">
        <f t="shared" ca="1" si="29"/>
        <v/>
      </c>
      <c r="AG132" s="12"/>
      <c r="AH132" s="19"/>
    </row>
    <row r="133" spans="1:34" s="10" customFormat="1" ht="15" customHeight="1" x14ac:dyDescent="0.2">
      <c r="A133" s="10">
        <f t="shared" si="17"/>
        <v>128</v>
      </c>
      <c r="B133" s="173" t="str">
        <f t="shared" ca="1" si="22"/>
        <v/>
      </c>
      <c r="C133" s="173"/>
      <c r="D133" s="173"/>
      <c r="E133" s="173"/>
      <c r="F133" s="173"/>
      <c r="G133" s="173"/>
      <c r="H133" s="177" t="str">
        <f t="shared" ca="1" si="23"/>
        <v/>
      </c>
      <c r="I133" s="177"/>
      <c r="J133" s="177"/>
      <c r="K133" s="177"/>
      <c r="L133" s="177"/>
      <c r="M133" s="177"/>
      <c r="N133" s="177"/>
      <c r="O133" s="177"/>
      <c r="P133" s="13">
        <f t="shared" si="18"/>
        <v>0</v>
      </c>
      <c r="Q133" s="8" t="str">
        <f t="shared" si="24"/>
        <v/>
      </c>
      <c r="R133" s="22">
        <v>128</v>
      </c>
      <c r="S133" s="14" t="str">
        <f ca="1">IF(LEFT(AG133,1)="G","",IF(LEFT(P133,1)="D","",IF(H133="","",COUNTIF($T$6:T133,T133))))</f>
        <v/>
      </c>
      <c r="T133" s="14" t="str">
        <f t="shared" ca="1" si="19"/>
        <v/>
      </c>
      <c r="U133" s="15" t="str">
        <f t="shared" ca="1" si="25"/>
        <v/>
      </c>
      <c r="V133" s="14">
        <f t="shared" si="20"/>
        <v>128</v>
      </c>
      <c r="W133" s="14" t="str">
        <f t="shared" ca="1" si="26"/>
        <v/>
      </c>
      <c r="X133" s="14" t="str">
        <f>IF(Home!J133=0,"",Home!J133)</f>
        <v/>
      </c>
      <c r="Y133" s="16" t="str">
        <f t="shared" ca="1" si="32"/>
        <v/>
      </c>
      <c r="Z133" s="16" t="str">
        <f t="shared" ca="1" si="32"/>
        <v/>
      </c>
      <c r="AA133" s="16" t="str">
        <f t="shared" ca="1" si="32"/>
        <v/>
      </c>
      <c r="AB133" s="16" t="str">
        <f t="shared" ca="1" si="32"/>
        <v/>
      </c>
      <c r="AC133" s="16" t="str">
        <f t="shared" ca="1" si="21"/>
        <v/>
      </c>
      <c r="AD133" s="14" t="str">
        <f t="shared" ca="1" si="27"/>
        <v/>
      </c>
      <c r="AE133" s="17" t="str">
        <f t="shared" ca="1" si="28"/>
        <v/>
      </c>
      <c r="AF133" s="18" t="str">
        <f t="shared" ca="1" si="29"/>
        <v/>
      </c>
      <c r="AG133" s="12"/>
      <c r="AH133" s="19"/>
    </row>
    <row r="134" spans="1:34" s="10" customFormat="1" ht="15" customHeight="1" x14ac:dyDescent="0.2">
      <c r="A134" s="10">
        <f t="shared" ref="A134:A197" si="33">IF(LEFT(P134,1)="D","",R134)</f>
        <v>129</v>
      </c>
      <c r="B134" s="173" t="str">
        <f t="shared" ca="1" si="22"/>
        <v/>
      </c>
      <c r="C134" s="173"/>
      <c r="D134" s="173"/>
      <c r="E134" s="173"/>
      <c r="F134" s="173"/>
      <c r="G134" s="173"/>
      <c r="H134" s="177" t="str">
        <f t="shared" ca="1" si="23"/>
        <v/>
      </c>
      <c r="I134" s="177"/>
      <c r="J134" s="177"/>
      <c r="K134" s="177"/>
      <c r="L134" s="177"/>
      <c r="M134" s="177"/>
      <c r="N134" s="177"/>
      <c r="O134" s="177"/>
      <c r="P134" s="13">
        <f t="shared" ref="P134:P197" si="34">IF(AH134="",0,IF(LEFT(AH134,1)="D",AH134,(INT(AH134)*60+(AH134-INT(AH134))*100)/86400))</f>
        <v>0</v>
      </c>
      <c r="Q134" s="8" t="str">
        <f t="shared" si="24"/>
        <v/>
      </c>
      <c r="R134" s="22">
        <v>129</v>
      </c>
      <c r="S134" s="14" t="str">
        <f ca="1">IF(LEFT(AG134,1)="G","",IF(LEFT(P134,1)="D","",IF(H134="","",COUNTIF($T$6:T134,T134))))</f>
        <v/>
      </c>
      <c r="T134" s="14" t="str">
        <f t="shared" ref="T134:T197" ca="1" si="35">IF(LEFT(AG134,1)="G","",IF(LEFT(P134,1)="D","",H134))</f>
        <v/>
      </c>
      <c r="U134" s="15" t="str">
        <f t="shared" ca="1" si="25"/>
        <v/>
      </c>
      <c r="V134" s="14">
        <f t="shared" ref="V134:V197" si="36">A134</f>
        <v>129</v>
      </c>
      <c r="W134" s="14" t="str">
        <f t="shared" ca="1" si="26"/>
        <v/>
      </c>
      <c r="X134" s="14" t="str">
        <f>IF(Home!J134=0,"",Home!J134)</f>
        <v/>
      </c>
      <c r="Y134" s="16" t="str">
        <f t="shared" ca="1" si="32"/>
        <v/>
      </c>
      <c r="Z134" s="16" t="str">
        <f t="shared" ca="1" si="32"/>
        <v/>
      </c>
      <c r="AA134" s="16" t="str">
        <f t="shared" ca="1" si="32"/>
        <v/>
      </c>
      <c r="AB134" s="16" t="str">
        <f t="shared" ca="1" si="32"/>
        <v/>
      </c>
      <c r="AC134" s="16" t="str">
        <f t="shared" ref="AC134:AC197" ca="1" si="37">IF(AB134="","",SUM(Y134:AB134))</f>
        <v/>
      </c>
      <c r="AD134" s="14" t="str">
        <f t="shared" ca="1" si="27"/>
        <v/>
      </c>
      <c r="AE134" s="17" t="str">
        <f t="shared" ca="1" si="28"/>
        <v/>
      </c>
      <c r="AF134" s="18" t="str">
        <f t="shared" ca="1" si="29"/>
        <v/>
      </c>
      <c r="AG134" s="12"/>
      <c r="AH134" s="19"/>
    </row>
    <row r="135" spans="1:34" s="10" customFormat="1" ht="15" customHeight="1" x14ac:dyDescent="0.2">
      <c r="A135" s="10">
        <f t="shared" si="33"/>
        <v>130</v>
      </c>
      <c r="B135" s="173" t="str">
        <f t="shared" ref="B135:B198" ca="1" si="38">IFERROR(VLOOKUP(AG135,INDIRECT($U$1),2,0),"")</f>
        <v/>
      </c>
      <c r="C135" s="173"/>
      <c r="D135" s="173"/>
      <c r="E135" s="173"/>
      <c r="F135" s="173"/>
      <c r="G135" s="173"/>
      <c r="H135" s="177" t="str">
        <f t="shared" ref="H135:H198" ca="1" si="39">IFERROR(VLOOKUP(AG135,INDIRECT($U$1),3,0),"")</f>
        <v/>
      </c>
      <c r="I135" s="177"/>
      <c r="J135" s="177"/>
      <c r="K135" s="177"/>
      <c r="L135" s="177"/>
      <c r="M135" s="177"/>
      <c r="N135" s="177"/>
      <c r="O135" s="177"/>
      <c r="P135" s="13">
        <f t="shared" si="34"/>
        <v>0</v>
      </c>
      <c r="Q135" s="8" t="str">
        <f t="shared" ref="Q135:Q198" si="40">IF(AG135="","",1)</f>
        <v/>
      </c>
      <c r="R135" s="22">
        <v>130</v>
      </c>
      <c r="S135" s="14" t="str">
        <f ca="1">IF(LEFT(AG135,1)="G","",IF(LEFT(P135,1)="D","",IF(H135="","",COUNTIF($T$6:T135,T135))))</f>
        <v/>
      </c>
      <c r="T135" s="14" t="str">
        <f t="shared" ca="1" si="35"/>
        <v/>
      </c>
      <c r="U135" s="15" t="str">
        <f t="shared" ref="U135:U198" ca="1" si="41">CONCATENATE(T135,S135)</f>
        <v/>
      </c>
      <c r="V135" s="14">
        <f t="shared" si="36"/>
        <v>130</v>
      </c>
      <c r="W135" s="14" t="str">
        <f t="shared" ref="W135:W198" ca="1" si="42">IF($AF135="","",RANK($AF135,$AF$6:$AF$255,1))</f>
        <v/>
      </c>
      <c r="X135" s="14" t="str">
        <f>IF(Home!J135=0,"",Home!J135)</f>
        <v/>
      </c>
      <c r="Y135" s="16" t="str">
        <f t="shared" ca="1" si="32"/>
        <v/>
      </c>
      <c r="Z135" s="16" t="str">
        <f t="shared" ca="1" si="32"/>
        <v/>
      </c>
      <c r="AA135" s="16" t="str">
        <f t="shared" ca="1" si="32"/>
        <v/>
      </c>
      <c r="AB135" s="16" t="str">
        <f t="shared" ca="1" si="32"/>
        <v/>
      </c>
      <c r="AC135" s="16" t="str">
        <f t="shared" ca="1" si="37"/>
        <v/>
      </c>
      <c r="AD135" s="14" t="str">
        <f t="shared" ref="AD135:AD198" ca="1" si="43">IF($AC135="","",RANK($AC135,$AC$6:$AC$255,1))</f>
        <v/>
      </c>
      <c r="AE135" s="17" t="str">
        <f t="shared" ref="AE135:AE198" ca="1" si="44">IF($Y135="","",RANK($Y135,$Y$6:$Y$255,1)/100)</f>
        <v/>
      </c>
      <c r="AF135" s="18" t="str">
        <f t="shared" ref="AF135:AF198" ca="1" si="45">IF(AD135="","",AD135+AE135)</f>
        <v/>
      </c>
      <c r="AG135" s="12"/>
      <c r="AH135" s="19"/>
    </row>
    <row r="136" spans="1:34" s="10" customFormat="1" ht="15" customHeight="1" x14ac:dyDescent="0.2">
      <c r="A136" s="10">
        <f t="shared" si="33"/>
        <v>131</v>
      </c>
      <c r="B136" s="173" t="str">
        <f t="shared" ca="1" si="38"/>
        <v/>
      </c>
      <c r="C136" s="173"/>
      <c r="D136" s="173"/>
      <c r="E136" s="173"/>
      <c r="F136" s="173"/>
      <c r="G136" s="173"/>
      <c r="H136" s="177" t="str">
        <f t="shared" ca="1" si="39"/>
        <v/>
      </c>
      <c r="I136" s="177"/>
      <c r="J136" s="177"/>
      <c r="K136" s="177"/>
      <c r="L136" s="177"/>
      <c r="M136" s="177"/>
      <c r="N136" s="177"/>
      <c r="O136" s="177"/>
      <c r="P136" s="13">
        <f t="shared" si="34"/>
        <v>0</v>
      </c>
      <c r="Q136" s="8" t="str">
        <f t="shared" si="40"/>
        <v/>
      </c>
      <c r="R136" s="22">
        <v>131</v>
      </c>
      <c r="S136" s="14" t="str">
        <f ca="1">IF(LEFT(AG136,1)="G","",IF(LEFT(P136,1)="D","",IF(H136="","",COUNTIF($T$6:T136,T136))))</f>
        <v/>
      </c>
      <c r="T136" s="14" t="str">
        <f t="shared" ca="1" si="35"/>
        <v/>
      </c>
      <c r="U136" s="15" t="str">
        <f t="shared" ca="1" si="41"/>
        <v/>
      </c>
      <c r="V136" s="14">
        <f t="shared" si="36"/>
        <v>131</v>
      </c>
      <c r="W136" s="14" t="str">
        <f t="shared" ca="1" si="42"/>
        <v/>
      </c>
      <c r="X136" s="14" t="str">
        <f>IF(Home!J136=0,"",Home!J136)</f>
        <v/>
      </c>
      <c r="Y136" s="16" t="str">
        <f t="shared" ca="1" si="32"/>
        <v/>
      </c>
      <c r="Z136" s="16" t="str">
        <f t="shared" ca="1" si="32"/>
        <v/>
      </c>
      <c r="AA136" s="16" t="str">
        <f t="shared" ca="1" si="32"/>
        <v/>
      </c>
      <c r="AB136" s="16" t="str">
        <f t="shared" ca="1" si="32"/>
        <v/>
      </c>
      <c r="AC136" s="16" t="str">
        <f t="shared" ca="1" si="37"/>
        <v/>
      </c>
      <c r="AD136" s="14" t="str">
        <f t="shared" ca="1" si="43"/>
        <v/>
      </c>
      <c r="AE136" s="17" t="str">
        <f t="shared" ca="1" si="44"/>
        <v/>
      </c>
      <c r="AF136" s="18" t="str">
        <f t="shared" ca="1" si="45"/>
        <v/>
      </c>
      <c r="AG136" s="12"/>
      <c r="AH136" s="19"/>
    </row>
    <row r="137" spans="1:34" s="10" customFormat="1" ht="15" customHeight="1" x14ac:dyDescent="0.2">
      <c r="A137" s="10">
        <f t="shared" si="33"/>
        <v>132</v>
      </c>
      <c r="B137" s="173" t="str">
        <f t="shared" ca="1" si="38"/>
        <v/>
      </c>
      <c r="C137" s="173"/>
      <c r="D137" s="173"/>
      <c r="E137" s="173"/>
      <c r="F137" s="173"/>
      <c r="G137" s="173"/>
      <c r="H137" s="177" t="str">
        <f t="shared" ca="1" si="39"/>
        <v/>
      </c>
      <c r="I137" s="177"/>
      <c r="J137" s="177"/>
      <c r="K137" s="177"/>
      <c r="L137" s="177"/>
      <c r="M137" s="177"/>
      <c r="N137" s="177"/>
      <c r="O137" s="177"/>
      <c r="P137" s="13">
        <f t="shared" si="34"/>
        <v>0</v>
      </c>
      <c r="Q137" s="8" t="str">
        <f t="shared" si="40"/>
        <v/>
      </c>
      <c r="R137" s="22">
        <v>132</v>
      </c>
      <c r="S137" s="14" t="str">
        <f ca="1">IF(LEFT(AG137,1)="G","",IF(LEFT(P137,1)="D","",IF(H137="","",COUNTIF($T$6:T137,T137))))</f>
        <v/>
      </c>
      <c r="T137" s="14" t="str">
        <f t="shared" ca="1" si="35"/>
        <v/>
      </c>
      <c r="U137" s="15" t="str">
        <f t="shared" ca="1" si="41"/>
        <v/>
      </c>
      <c r="V137" s="14">
        <f t="shared" si="36"/>
        <v>132</v>
      </c>
      <c r="W137" s="14" t="str">
        <f t="shared" ca="1" si="42"/>
        <v/>
      </c>
      <c r="X137" s="14" t="str">
        <f>IF(Home!J137=0,"",Home!J137)</f>
        <v/>
      </c>
      <c r="Y137" s="16" t="str">
        <f t="shared" ca="1" si="32"/>
        <v/>
      </c>
      <c r="Z137" s="16" t="str">
        <f t="shared" ca="1" si="32"/>
        <v/>
      </c>
      <c r="AA137" s="16" t="str">
        <f t="shared" ca="1" si="32"/>
        <v/>
      </c>
      <c r="AB137" s="16" t="str">
        <f t="shared" ca="1" si="32"/>
        <v/>
      </c>
      <c r="AC137" s="16" t="str">
        <f t="shared" ca="1" si="37"/>
        <v/>
      </c>
      <c r="AD137" s="14" t="str">
        <f t="shared" ca="1" si="43"/>
        <v/>
      </c>
      <c r="AE137" s="17" t="str">
        <f t="shared" ca="1" si="44"/>
        <v/>
      </c>
      <c r="AF137" s="18" t="str">
        <f t="shared" ca="1" si="45"/>
        <v/>
      </c>
      <c r="AG137" s="12"/>
      <c r="AH137" s="19"/>
    </row>
    <row r="138" spans="1:34" s="10" customFormat="1" ht="15" customHeight="1" x14ac:dyDescent="0.2">
      <c r="A138" s="10">
        <f t="shared" si="33"/>
        <v>133</v>
      </c>
      <c r="B138" s="173" t="str">
        <f t="shared" ca="1" si="38"/>
        <v/>
      </c>
      <c r="C138" s="173"/>
      <c r="D138" s="173"/>
      <c r="E138" s="173"/>
      <c r="F138" s="173"/>
      <c r="G138" s="173"/>
      <c r="H138" s="177" t="str">
        <f t="shared" ca="1" si="39"/>
        <v/>
      </c>
      <c r="I138" s="177"/>
      <c r="J138" s="177"/>
      <c r="K138" s="177"/>
      <c r="L138" s="177"/>
      <c r="M138" s="177"/>
      <c r="N138" s="177"/>
      <c r="O138" s="177"/>
      <c r="P138" s="13">
        <f t="shared" si="34"/>
        <v>0</v>
      </c>
      <c r="Q138" s="8" t="str">
        <f t="shared" si="40"/>
        <v/>
      </c>
      <c r="R138" s="22">
        <v>133</v>
      </c>
      <c r="S138" s="14" t="str">
        <f ca="1">IF(LEFT(AG138,1)="G","",IF(LEFT(P138,1)="D","",IF(H138="","",COUNTIF($T$6:T138,T138))))</f>
        <v/>
      </c>
      <c r="T138" s="14" t="str">
        <f t="shared" ca="1" si="35"/>
        <v/>
      </c>
      <c r="U138" s="15" t="str">
        <f t="shared" ca="1" si="41"/>
        <v/>
      </c>
      <c r="V138" s="14">
        <f t="shared" si="36"/>
        <v>133</v>
      </c>
      <c r="W138" s="14" t="str">
        <f t="shared" ca="1" si="42"/>
        <v/>
      </c>
      <c r="X138" s="14" t="str">
        <f>IF(Home!J138=0,"",Home!J138)</f>
        <v/>
      </c>
      <c r="Y138" s="16" t="str">
        <f t="shared" ca="1" si="32"/>
        <v/>
      </c>
      <c r="Z138" s="16" t="str">
        <f t="shared" ca="1" si="32"/>
        <v/>
      </c>
      <c r="AA138" s="16" t="str">
        <f t="shared" ca="1" si="32"/>
        <v/>
      </c>
      <c r="AB138" s="16" t="str">
        <f t="shared" ca="1" si="32"/>
        <v/>
      </c>
      <c r="AC138" s="16" t="str">
        <f t="shared" ca="1" si="37"/>
        <v/>
      </c>
      <c r="AD138" s="14" t="str">
        <f t="shared" ca="1" si="43"/>
        <v/>
      </c>
      <c r="AE138" s="17" t="str">
        <f t="shared" ca="1" si="44"/>
        <v/>
      </c>
      <c r="AF138" s="18" t="str">
        <f t="shared" ca="1" si="45"/>
        <v/>
      </c>
      <c r="AG138" s="12"/>
      <c r="AH138" s="19"/>
    </row>
    <row r="139" spans="1:34" s="10" customFormat="1" ht="15" customHeight="1" x14ac:dyDescent="0.2">
      <c r="A139" s="10">
        <f t="shared" si="33"/>
        <v>134</v>
      </c>
      <c r="B139" s="173" t="str">
        <f t="shared" ca="1" si="38"/>
        <v/>
      </c>
      <c r="C139" s="173"/>
      <c r="D139" s="173"/>
      <c r="E139" s="173"/>
      <c r="F139" s="173"/>
      <c r="G139" s="173"/>
      <c r="H139" s="177" t="str">
        <f t="shared" ca="1" si="39"/>
        <v/>
      </c>
      <c r="I139" s="177"/>
      <c r="J139" s="177"/>
      <c r="K139" s="177"/>
      <c r="L139" s="177"/>
      <c r="M139" s="177"/>
      <c r="N139" s="177"/>
      <c r="O139" s="177"/>
      <c r="P139" s="13">
        <f t="shared" si="34"/>
        <v>0</v>
      </c>
      <c r="Q139" s="8" t="str">
        <f t="shared" si="40"/>
        <v/>
      </c>
      <c r="R139" s="22">
        <v>134</v>
      </c>
      <c r="S139" s="14" t="str">
        <f ca="1">IF(LEFT(AG139,1)="G","",IF(LEFT(P139,1)="D","",IF(H139="","",COUNTIF($T$6:T139,T139))))</f>
        <v/>
      </c>
      <c r="T139" s="14" t="str">
        <f t="shared" ca="1" si="35"/>
        <v/>
      </c>
      <c r="U139" s="15" t="str">
        <f t="shared" ca="1" si="41"/>
        <v/>
      </c>
      <c r="V139" s="14">
        <f t="shared" si="36"/>
        <v>134</v>
      </c>
      <c r="W139" s="14" t="str">
        <f t="shared" ca="1" si="42"/>
        <v/>
      </c>
      <c r="X139" s="14" t="str">
        <f>IF(Home!J139=0,"",Home!J139)</f>
        <v/>
      </c>
      <c r="Y139" s="16" t="str">
        <f t="shared" ca="1" si="32"/>
        <v/>
      </c>
      <c r="Z139" s="16" t="str">
        <f t="shared" ca="1" si="32"/>
        <v/>
      </c>
      <c r="AA139" s="16" t="str">
        <f t="shared" ca="1" si="32"/>
        <v/>
      </c>
      <c r="AB139" s="16" t="str">
        <f t="shared" ca="1" si="32"/>
        <v/>
      </c>
      <c r="AC139" s="16" t="str">
        <f t="shared" ca="1" si="37"/>
        <v/>
      </c>
      <c r="AD139" s="14" t="str">
        <f t="shared" ca="1" si="43"/>
        <v/>
      </c>
      <c r="AE139" s="17" t="str">
        <f t="shared" ca="1" si="44"/>
        <v/>
      </c>
      <c r="AF139" s="18" t="str">
        <f t="shared" ca="1" si="45"/>
        <v/>
      </c>
      <c r="AG139" s="12"/>
      <c r="AH139" s="19"/>
    </row>
    <row r="140" spans="1:34" s="10" customFormat="1" ht="15" customHeight="1" x14ac:dyDescent="0.2">
      <c r="A140" s="10">
        <f t="shared" si="33"/>
        <v>135</v>
      </c>
      <c r="B140" s="173" t="str">
        <f t="shared" ca="1" si="38"/>
        <v/>
      </c>
      <c r="C140" s="173"/>
      <c r="D140" s="173"/>
      <c r="E140" s="173"/>
      <c r="F140" s="173"/>
      <c r="G140" s="173"/>
      <c r="H140" s="177" t="str">
        <f t="shared" ca="1" si="39"/>
        <v/>
      </c>
      <c r="I140" s="177"/>
      <c r="J140" s="177"/>
      <c r="K140" s="177"/>
      <c r="L140" s="177"/>
      <c r="M140" s="177"/>
      <c r="N140" s="177"/>
      <c r="O140" s="177"/>
      <c r="P140" s="13">
        <f t="shared" si="34"/>
        <v>0</v>
      </c>
      <c r="Q140" s="8" t="str">
        <f t="shared" si="40"/>
        <v/>
      </c>
      <c r="R140" s="22">
        <v>135</v>
      </c>
      <c r="S140" s="14" t="str">
        <f ca="1">IF(LEFT(AG140,1)="G","",IF(LEFT(P140,1)="D","",IF(H140="","",COUNTIF($T$6:T140,T140))))</f>
        <v/>
      </c>
      <c r="T140" s="14" t="str">
        <f t="shared" ca="1" si="35"/>
        <v/>
      </c>
      <c r="U140" s="15" t="str">
        <f t="shared" ca="1" si="41"/>
        <v/>
      </c>
      <c r="V140" s="14">
        <f t="shared" si="36"/>
        <v>135</v>
      </c>
      <c r="W140" s="14" t="str">
        <f t="shared" ca="1" si="42"/>
        <v/>
      </c>
      <c r="X140" s="14" t="str">
        <f>IF(Home!J140=0,"",Home!J140)</f>
        <v/>
      </c>
      <c r="Y140" s="16" t="str">
        <f t="shared" ca="1" si="32"/>
        <v/>
      </c>
      <c r="Z140" s="16" t="str">
        <f t="shared" ca="1" si="32"/>
        <v/>
      </c>
      <c r="AA140" s="16" t="str">
        <f t="shared" ca="1" si="32"/>
        <v/>
      </c>
      <c r="AB140" s="16" t="str">
        <f t="shared" ca="1" si="32"/>
        <v/>
      </c>
      <c r="AC140" s="16" t="str">
        <f t="shared" ca="1" si="37"/>
        <v/>
      </c>
      <c r="AD140" s="14" t="str">
        <f t="shared" ca="1" si="43"/>
        <v/>
      </c>
      <c r="AE140" s="17" t="str">
        <f t="shared" ca="1" si="44"/>
        <v/>
      </c>
      <c r="AF140" s="18" t="str">
        <f t="shared" ca="1" si="45"/>
        <v/>
      </c>
      <c r="AG140" s="12"/>
      <c r="AH140" s="19"/>
    </row>
    <row r="141" spans="1:34" s="10" customFormat="1" ht="15" customHeight="1" x14ac:dyDescent="0.2">
      <c r="A141" s="10">
        <f t="shared" si="33"/>
        <v>136</v>
      </c>
      <c r="B141" s="173" t="str">
        <f t="shared" ca="1" si="38"/>
        <v/>
      </c>
      <c r="C141" s="173"/>
      <c r="D141" s="173"/>
      <c r="E141" s="173"/>
      <c r="F141" s="173"/>
      <c r="G141" s="173"/>
      <c r="H141" s="177" t="str">
        <f t="shared" ca="1" si="39"/>
        <v/>
      </c>
      <c r="I141" s="177"/>
      <c r="J141" s="177"/>
      <c r="K141" s="177"/>
      <c r="L141" s="177"/>
      <c r="M141" s="177"/>
      <c r="N141" s="177"/>
      <c r="O141" s="177"/>
      <c r="P141" s="13">
        <f t="shared" si="34"/>
        <v>0</v>
      </c>
      <c r="Q141" s="8" t="str">
        <f t="shared" si="40"/>
        <v/>
      </c>
      <c r="R141" s="22">
        <v>136</v>
      </c>
      <c r="S141" s="14" t="str">
        <f ca="1">IF(LEFT(AG141,1)="G","",IF(LEFT(P141,1)="D","",IF(H141="","",COUNTIF($T$6:T141,T141))))</f>
        <v/>
      </c>
      <c r="T141" s="14" t="str">
        <f t="shared" ca="1" si="35"/>
        <v/>
      </c>
      <c r="U141" s="15" t="str">
        <f t="shared" ca="1" si="41"/>
        <v/>
      </c>
      <c r="V141" s="14">
        <f t="shared" si="36"/>
        <v>136</v>
      </c>
      <c r="W141" s="14" t="str">
        <f t="shared" ca="1" si="42"/>
        <v/>
      </c>
      <c r="X141" s="14" t="str">
        <f>IF(Home!J141=0,"",Home!J141)</f>
        <v/>
      </c>
      <c r="Y141" s="16" t="str">
        <f t="shared" ca="1" si="32"/>
        <v/>
      </c>
      <c r="Z141" s="16" t="str">
        <f t="shared" ca="1" si="32"/>
        <v/>
      </c>
      <c r="AA141" s="16" t="str">
        <f t="shared" ca="1" si="32"/>
        <v/>
      </c>
      <c r="AB141" s="16" t="str">
        <f t="shared" ca="1" si="32"/>
        <v/>
      </c>
      <c r="AC141" s="16" t="str">
        <f t="shared" ca="1" si="37"/>
        <v/>
      </c>
      <c r="AD141" s="14" t="str">
        <f t="shared" ca="1" si="43"/>
        <v/>
      </c>
      <c r="AE141" s="17" t="str">
        <f t="shared" ca="1" si="44"/>
        <v/>
      </c>
      <c r="AF141" s="18" t="str">
        <f t="shared" ca="1" si="45"/>
        <v/>
      </c>
      <c r="AG141" s="12"/>
      <c r="AH141" s="19"/>
    </row>
    <row r="142" spans="1:34" s="10" customFormat="1" ht="15" customHeight="1" x14ac:dyDescent="0.2">
      <c r="A142" s="10">
        <f t="shared" si="33"/>
        <v>137</v>
      </c>
      <c r="B142" s="173" t="str">
        <f t="shared" ca="1" si="38"/>
        <v/>
      </c>
      <c r="C142" s="173"/>
      <c r="D142" s="173"/>
      <c r="E142" s="173"/>
      <c r="F142" s="173"/>
      <c r="G142" s="173"/>
      <c r="H142" s="177" t="str">
        <f t="shared" ca="1" si="39"/>
        <v/>
      </c>
      <c r="I142" s="177"/>
      <c r="J142" s="177"/>
      <c r="K142" s="177"/>
      <c r="L142" s="177"/>
      <c r="M142" s="177"/>
      <c r="N142" s="177"/>
      <c r="O142" s="177"/>
      <c r="P142" s="13">
        <f t="shared" si="34"/>
        <v>0</v>
      </c>
      <c r="Q142" s="8" t="str">
        <f t="shared" si="40"/>
        <v/>
      </c>
      <c r="R142" s="22">
        <v>137</v>
      </c>
      <c r="S142" s="14" t="str">
        <f ca="1">IF(LEFT(AG142,1)="G","",IF(LEFT(P142,1)="D","",IF(H142="","",COUNTIF($T$6:T142,T142))))</f>
        <v/>
      </c>
      <c r="T142" s="14" t="str">
        <f t="shared" ca="1" si="35"/>
        <v/>
      </c>
      <c r="U142" s="15" t="str">
        <f t="shared" ca="1" si="41"/>
        <v/>
      </c>
      <c r="V142" s="14">
        <f t="shared" si="36"/>
        <v>137</v>
      </c>
      <c r="W142" s="14" t="str">
        <f t="shared" ca="1" si="42"/>
        <v/>
      </c>
      <c r="X142" s="14" t="str">
        <f>IF(Home!J142=0,"",Home!J142)</f>
        <v/>
      </c>
      <c r="Y142" s="16" t="str">
        <f t="shared" ca="1" si="32"/>
        <v/>
      </c>
      <c r="Z142" s="16" t="str">
        <f t="shared" ca="1" si="32"/>
        <v/>
      </c>
      <c r="AA142" s="16" t="str">
        <f t="shared" ca="1" si="32"/>
        <v/>
      </c>
      <c r="AB142" s="16" t="str">
        <f t="shared" ca="1" si="32"/>
        <v/>
      </c>
      <c r="AC142" s="16" t="str">
        <f t="shared" ca="1" si="37"/>
        <v/>
      </c>
      <c r="AD142" s="14" t="str">
        <f t="shared" ca="1" si="43"/>
        <v/>
      </c>
      <c r="AE142" s="17" t="str">
        <f t="shared" ca="1" si="44"/>
        <v/>
      </c>
      <c r="AF142" s="18" t="str">
        <f t="shared" ca="1" si="45"/>
        <v/>
      </c>
      <c r="AG142" s="12"/>
      <c r="AH142" s="19"/>
    </row>
    <row r="143" spans="1:34" s="10" customFormat="1" ht="15" customHeight="1" x14ac:dyDescent="0.2">
      <c r="A143" s="10">
        <f t="shared" si="33"/>
        <v>138</v>
      </c>
      <c r="B143" s="173" t="str">
        <f t="shared" ca="1" si="38"/>
        <v/>
      </c>
      <c r="C143" s="173"/>
      <c r="D143" s="173"/>
      <c r="E143" s="173"/>
      <c r="F143" s="173"/>
      <c r="G143" s="173"/>
      <c r="H143" s="177" t="str">
        <f t="shared" ca="1" si="39"/>
        <v/>
      </c>
      <c r="I143" s="177"/>
      <c r="J143" s="177"/>
      <c r="K143" s="177"/>
      <c r="L143" s="177"/>
      <c r="M143" s="177"/>
      <c r="N143" s="177"/>
      <c r="O143" s="177"/>
      <c r="P143" s="13">
        <f t="shared" si="34"/>
        <v>0</v>
      </c>
      <c r="Q143" s="8" t="str">
        <f t="shared" si="40"/>
        <v/>
      </c>
      <c r="R143" s="22">
        <v>138</v>
      </c>
      <c r="S143" s="14" t="str">
        <f ca="1">IF(LEFT(AG143,1)="G","",IF(LEFT(P143,1)="D","",IF(H143="","",COUNTIF($T$6:T143,T143))))</f>
        <v/>
      </c>
      <c r="T143" s="14" t="str">
        <f t="shared" ca="1" si="35"/>
        <v/>
      </c>
      <c r="U143" s="15" t="str">
        <f t="shared" ca="1" si="41"/>
        <v/>
      </c>
      <c r="V143" s="14">
        <f t="shared" si="36"/>
        <v>138</v>
      </c>
      <c r="W143" s="14" t="str">
        <f t="shared" ca="1" si="42"/>
        <v/>
      </c>
      <c r="X143" s="14" t="str">
        <f>IF(Home!J143=0,"",Home!J143)</f>
        <v/>
      </c>
      <c r="Y143" s="16" t="str">
        <f t="shared" ca="1" si="32"/>
        <v/>
      </c>
      <c r="Z143" s="16" t="str">
        <f t="shared" ca="1" si="32"/>
        <v/>
      </c>
      <c r="AA143" s="16" t="str">
        <f t="shared" ca="1" si="32"/>
        <v/>
      </c>
      <c r="AB143" s="16" t="str">
        <f t="shared" ca="1" si="32"/>
        <v/>
      </c>
      <c r="AC143" s="16" t="str">
        <f t="shared" ca="1" si="37"/>
        <v/>
      </c>
      <c r="AD143" s="14" t="str">
        <f t="shared" ca="1" si="43"/>
        <v/>
      </c>
      <c r="AE143" s="17" t="str">
        <f t="shared" ca="1" si="44"/>
        <v/>
      </c>
      <c r="AF143" s="18" t="str">
        <f t="shared" ca="1" si="45"/>
        <v/>
      </c>
      <c r="AG143" s="12"/>
      <c r="AH143" s="19"/>
    </row>
    <row r="144" spans="1:34" s="10" customFormat="1" ht="15" customHeight="1" x14ac:dyDescent="0.2">
      <c r="A144" s="10">
        <f t="shared" si="33"/>
        <v>139</v>
      </c>
      <c r="B144" s="173" t="str">
        <f t="shared" ca="1" si="38"/>
        <v/>
      </c>
      <c r="C144" s="173"/>
      <c r="D144" s="173"/>
      <c r="E144" s="173"/>
      <c r="F144" s="173"/>
      <c r="G144" s="173"/>
      <c r="H144" s="177" t="str">
        <f t="shared" ca="1" si="39"/>
        <v/>
      </c>
      <c r="I144" s="177"/>
      <c r="J144" s="177"/>
      <c r="K144" s="177"/>
      <c r="L144" s="177"/>
      <c r="M144" s="177"/>
      <c r="N144" s="177"/>
      <c r="O144" s="177"/>
      <c r="P144" s="13">
        <f t="shared" si="34"/>
        <v>0</v>
      </c>
      <c r="Q144" s="8" t="str">
        <f t="shared" si="40"/>
        <v/>
      </c>
      <c r="R144" s="22">
        <v>139</v>
      </c>
      <c r="S144" s="14" t="str">
        <f ca="1">IF(LEFT(AG144,1)="G","",IF(LEFT(P144,1)="D","",IF(H144="","",COUNTIF($T$6:T144,T144))))</f>
        <v/>
      </c>
      <c r="T144" s="14" t="str">
        <f t="shared" ca="1" si="35"/>
        <v/>
      </c>
      <c r="U144" s="15" t="str">
        <f t="shared" ca="1" si="41"/>
        <v/>
      </c>
      <c r="V144" s="14">
        <f t="shared" si="36"/>
        <v>139</v>
      </c>
      <c r="W144" s="14" t="str">
        <f t="shared" ca="1" si="42"/>
        <v/>
      </c>
      <c r="X144" s="14" t="str">
        <f>IF(Home!J144=0,"",Home!J144)</f>
        <v/>
      </c>
      <c r="Y144" s="16" t="str">
        <f t="shared" ca="1" si="32"/>
        <v/>
      </c>
      <c r="Z144" s="16" t="str">
        <f t="shared" ca="1" si="32"/>
        <v/>
      </c>
      <c r="AA144" s="16" t="str">
        <f t="shared" ca="1" si="32"/>
        <v/>
      </c>
      <c r="AB144" s="16" t="str">
        <f t="shared" ca="1" si="32"/>
        <v/>
      </c>
      <c r="AC144" s="16" t="str">
        <f t="shared" ca="1" si="37"/>
        <v/>
      </c>
      <c r="AD144" s="14" t="str">
        <f t="shared" ca="1" si="43"/>
        <v/>
      </c>
      <c r="AE144" s="17" t="str">
        <f t="shared" ca="1" si="44"/>
        <v/>
      </c>
      <c r="AF144" s="18" t="str">
        <f t="shared" ca="1" si="45"/>
        <v/>
      </c>
      <c r="AG144" s="12"/>
      <c r="AH144" s="19"/>
    </row>
    <row r="145" spans="1:34" s="10" customFormat="1" ht="15" customHeight="1" x14ac:dyDescent="0.2">
      <c r="A145" s="10">
        <f t="shared" si="33"/>
        <v>140</v>
      </c>
      <c r="B145" s="173" t="str">
        <f t="shared" ca="1" si="38"/>
        <v/>
      </c>
      <c r="C145" s="173"/>
      <c r="D145" s="173"/>
      <c r="E145" s="173"/>
      <c r="F145" s="173"/>
      <c r="G145" s="173"/>
      <c r="H145" s="177" t="str">
        <f t="shared" ca="1" si="39"/>
        <v/>
      </c>
      <c r="I145" s="177"/>
      <c r="J145" s="177"/>
      <c r="K145" s="177"/>
      <c r="L145" s="177"/>
      <c r="M145" s="177"/>
      <c r="N145" s="177"/>
      <c r="O145" s="177"/>
      <c r="P145" s="13">
        <f t="shared" si="34"/>
        <v>0</v>
      </c>
      <c r="Q145" s="8" t="str">
        <f t="shared" si="40"/>
        <v/>
      </c>
      <c r="R145" s="22">
        <v>140</v>
      </c>
      <c r="S145" s="14" t="str">
        <f ca="1">IF(LEFT(AG145,1)="G","",IF(LEFT(P145,1)="D","",IF(H145="","",COUNTIF($T$6:T145,T145))))</f>
        <v/>
      </c>
      <c r="T145" s="14" t="str">
        <f t="shared" ca="1" si="35"/>
        <v/>
      </c>
      <c r="U145" s="15" t="str">
        <f t="shared" ca="1" si="41"/>
        <v/>
      </c>
      <c r="V145" s="14">
        <f t="shared" si="36"/>
        <v>140</v>
      </c>
      <c r="W145" s="14" t="str">
        <f t="shared" ca="1" si="42"/>
        <v/>
      </c>
      <c r="X145" s="14" t="str">
        <f>IF(Home!J145=0,"",Home!J145)</f>
        <v/>
      </c>
      <c r="Y145" s="16" t="str">
        <f t="shared" ca="1" si="32"/>
        <v/>
      </c>
      <c r="Z145" s="16" t="str">
        <f t="shared" ca="1" si="32"/>
        <v/>
      </c>
      <c r="AA145" s="16" t="str">
        <f t="shared" ca="1" si="32"/>
        <v/>
      </c>
      <c r="AB145" s="16" t="str">
        <f t="shared" ca="1" si="32"/>
        <v/>
      </c>
      <c r="AC145" s="16" t="str">
        <f t="shared" ca="1" si="37"/>
        <v/>
      </c>
      <c r="AD145" s="14" t="str">
        <f t="shared" ca="1" si="43"/>
        <v/>
      </c>
      <c r="AE145" s="17" t="str">
        <f t="shared" ca="1" si="44"/>
        <v/>
      </c>
      <c r="AF145" s="18" t="str">
        <f t="shared" ca="1" si="45"/>
        <v/>
      </c>
      <c r="AG145" s="12"/>
      <c r="AH145" s="19"/>
    </row>
    <row r="146" spans="1:34" s="10" customFormat="1" ht="15" customHeight="1" x14ac:dyDescent="0.2">
      <c r="A146" s="10">
        <f t="shared" si="33"/>
        <v>141</v>
      </c>
      <c r="B146" s="173" t="str">
        <f t="shared" ca="1" si="38"/>
        <v/>
      </c>
      <c r="C146" s="173"/>
      <c r="D146" s="173"/>
      <c r="E146" s="173"/>
      <c r="F146" s="173"/>
      <c r="G146" s="173"/>
      <c r="H146" s="177" t="str">
        <f t="shared" ca="1" si="39"/>
        <v/>
      </c>
      <c r="I146" s="177"/>
      <c r="J146" s="177"/>
      <c r="K146" s="177"/>
      <c r="L146" s="177"/>
      <c r="M146" s="177"/>
      <c r="N146" s="177"/>
      <c r="O146" s="177"/>
      <c r="P146" s="13">
        <f t="shared" si="34"/>
        <v>0</v>
      </c>
      <c r="Q146" s="8" t="str">
        <f t="shared" si="40"/>
        <v/>
      </c>
      <c r="R146" s="22">
        <v>141</v>
      </c>
      <c r="S146" s="14" t="str">
        <f ca="1">IF(LEFT(AG146,1)="G","",IF(LEFT(P146,1)="D","",IF(H146="","",COUNTIF($T$6:T146,T146))))</f>
        <v/>
      </c>
      <c r="T146" s="14" t="str">
        <f t="shared" ca="1" si="35"/>
        <v/>
      </c>
      <c r="U146" s="15" t="str">
        <f t="shared" ca="1" si="41"/>
        <v/>
      </c>
      <c r="V146" s="14">
        <f t="shared" si="36"/>
        <v>141</v>
      </c>
      <c r="W146" s="14" t="str">
        <f t="shared" ca="1" si="42"/>
        <v/>
      </c>
      <c r="X146" s="14" t="str">
        <f>IF(Home!J146=0,"",Home!J146)</f>
        <v/>
      </c>
      <c r="Y146" s="16" t="str">
        <f t="shared" ref="Y146:AB165" ca="1" si="46">IFERROR(VLOOKUP(CONCATENATE($X146,Y$5),$U$6:$V$255,2,0),"")</f>
        <v/>
      </c>
      <c r="Z146" s="16" t="str">
        <f t="shared" ca="1" si="46"/>
        <v/>
      </c>
      <c r="AA146" s="16" t="str">
        <f t="shared" ca="1" si="46"/>
        <v/>
      </c>
      <c r="AB146" s="16" t="str">
        <f t="shared" ca="1" si="46"/>
        <v/>
      </c>
      <c r="AC146" s="16" t="str">
        <f t="shared" ca="1" si="37"/>
        <v/>
      </c>
      <c r="AD146" s="14" t="str">
        <f t="shared" ca="1" si="43"/>
        <v/>
      </c>
      <c r="AE146" s="17" t="str">
        <f t="shared" ca="1" si="44"/>
        <v/>
      </c>
      <c r="AF146" s="18" t="str">
        <f t="shared" ca="1" si="45"/>
        <v/>
      </c>
      <c r="AG146" s="12"/>
      <c r="AH146" s="19"/>
    </row>
    <row r="147" spans="1:34" s="10" customFormat="1" ht="15" customHeight="1" x14ac:dyDescent="0.2">
      <c r="A147" s="10">
        <f t="shared" si="33"/>
        <v>142</v>
      </c>
      <c r="B147" s="173" t="str">
        <f t="shared" ca="1" si="38"/>
        <v/>
      </c>
      <c r="C147" s="173"/>
      <c r="D147" s="173"/>
      <c r="E147" s="173"/>
      <c r="F147" s="173"/>
      <c r="G147" s="173"/>
      <c r="H147" s="177" t="str">
        <f t="shared" ca="1" si="39"/>
        <v/>
      </c>
      <c r="I147" s="177"/>
      <c r="J147" s="177"/>
      <c r="K147" s="177"/>
      <c r="L147" s="177"/>
      <c r="M147" s="177"/>
      <c r="N147" s="177"/>
      <c r="O147" s="177"/>
      <c r="P147" s="13">
        <f t="shared" si="34"/>
        <v>0</v>
      </c>
      <c r="Q147" s="8" t="str">
        <f t="shared" si="40"/>
        <v/>
      </c>
      <c r="R147" s="22">
        <v>142</v>
      </c>
      <c r="S147" s="14" t="str">
        <f ca="1">IF(LEFT(AG147,1)="G","",IF(LEFT(P147,1)="D","",IF(H147="","",COUNTIF($T$6:T147,T147))))</f>
        <v/>
      </c>
      <c r="T147" s="14" t="str">
        <f t="shared" ca="1" si="35"/>
        <v/>
      </c>
      <c r="U147" s="15" t="str">
        <f t="shared" ca="1" si="41"/>
        <v/>
      </c>
      <c r="V147" s="14">
        <f t="shared" si="36"/>
        <v>142</v>
      </c>
      <c r="W147" s="14" t="str">
        <f t="shared" ca="1" si="42"/>
        <v/>
      </c>
      <c r="X147" s="14" t="str">
        <f>IF(Home!J147=0,"",Home!J147)</f>
        <v/>
      </c>
      <c r="Y147" s="16" t="str">
        <f t="shared" ca="1" si="46"/>
        <v/>
      </c>
      <c r="Z147" s="16" t="str">
        <f t="shared" ca="1" si="46"/>
        <v/>
      </c>
      <c r="AA147" s="16" t="str">
        <f t="shared" ca="1" si="46"/>
        <v/>
      </c>
      <c r="AB147" s="16" t="str">
        <f t="shared" ca="1" si="46"/>
        <v/>
      </c>
      <c r="AC147" s="16" t="str">
        <f t="shared" ca="1" si="37"/>
        <v/>
      </c>
      <c r="AD147" s="14" t="str">
        <f t="shared" ca="1" si="43"/>
        <v/>
      </c>
      <c r="AE147" s="17" t="str">
        <f t="shared" ca="1" si="44"/>
        <v/>
      </c>
      <c r="AF147" s="18" t="str">
        <f t="shared" ca="1" si="45"/>
        <v/>
      </c>
      <c r="AG147" s="12"/>
      <c r="AH147" s="19"/>
    </row>
    <row r="148" spans="1:34" s="10" customFormat="1" ht="15" customHeight="1" x14ac:dyDescent="0.2">
      <c r="A148" s="10">
        <f t="shared" si="33"/>
        <v>143</v>
      </c>
      <c r="B148" s="173" t="str">
        <f t="shared" ca="1" si="38"/>
        <v/>
      </c>
      <c r="C148" s="173"/>
      <c r="D148" s="173"/>
      <c r="E148" s="173"/>
      <c r="F148" s="173"/>
      <c r="G148" s="173"/>
      <c r="H148" s="177" t="str">
        <f t="shared" ca="1" si="39"/>
        <v/>
      </c>
      <c r="I148" s="177"/>
      <c r="J148" s="177"/>
      <c r="K148" s="177"/>
      <c r="L148" s="177"/>
      <c r="M148" s="177"/>
      <c r="N148" s="177"/>
      <c r="O148" s="177"/>
      <c r="P148" s="13">
        <f t="shared" si="34"/>
        <v>0</v>
      </c>
      <c r="Q148" s="8" t="str">
        <f t="shared" si="40"/>
        <v/>
      </c>
      <c r="R148" s="22">
        <v>143</v>
      </c>
      <c r="S148" s="14" t="str">
        <f ca="1">IF(LEFT(AG148,1)="G","",IF(LEFT(P148,1)="D","",IF(H148="","",COUNTIF($T$6:T148,T148))))</f>
        <v/>
      </c>
      <c r="T148" s="14" t="str">
        <f t="shared" ca="1" si="35"/>
        <v/>
      </c>
      <c r="U148" s="15" t="str">
        <f t="shared" ca="1" si="41"/>
        <v/>
      </c>
      <c r="V148" s="14">
        <f t="shared" si="36"/>
        <v>143</v>
      </c>
      <c r="W148" s="14" t="str">
        <f t="shared" ca="1" si="42"/>
        <v/>
      </c>
      <c r="X148" s="14" t="str">
        <f>IF(Home!J148=0,"",Home!J148)</f>
        <v/>
      </c>
      <c r="Y148" s="16" t="str">
        <f t="shared" ca="1" si="46"/>
        <v/>
      </c>
      <c r="Z148" s="16" t="str">
        <f t="shared" ca="1" si="46"/>
        <v/>
      </c>
      <c r="AA148" s="16" t="str">
        <f t="shared" ca="1" si="46"/>
        <v/>
      </c>
      <c r="AB148" s="16" t="str">
        <f t="shared" ca="1" si="46"/>
        <v/>
      </c>
      <c r="AC148" s="16" t="str">
        <f t="shared" ca="1" si="37"/>
        <v/>
      </c>
      <c r="AD148" s="14" t="str">
        <f t="shared" ca="1" si="43"/>
        <v/>
      </c>
      <c r="AE148" s="17" t="str">
        <f t="shared" ca="1" si="44"/>
        <v/>
      </c>
      <c r="AF148" s="18" t="str">
        <f t="shared" ca="1" si="45"/>
        <v/>
      </c>
      <c r="AG148" s="12"/>
      <c r="AH148" s="19"/>
    </row>
    <row r="149" spans="1:34" s="10" customFormat="1" ht="15" customHeight="1" x14ac:dyDescent="0.2">
      <c r="A149" s="10">
        <f t="shared" si="33"/>
        <v>144</v>
      </c>
      <c r="B149" s="173" t="str">
        <f t="shared" ca="1" si="38"/>
        <v/>
      </c>
      <c r="C149" s="173"/>
      <c r="D149" s="173"/>
      <c r="E149" s="173"/>
      <c r="F149" s="173"/>
      <c r="G149" s="173"/>
      <c r="H149" s="177" t="str">
        <f t="shared" ca="1" si="39"/>
        <v/>
      </c>
      <c r="I149" s="177"/>
      <c r="J149" s="177"/>
      <c r="K149" s="177"/>
      <c r="L149" s="177"/>
      <c r="M149" s="177"/>
      <c r="N149" s="177"/>
      <c r="O149" s="177"/>
      <c r="P149" s="13">
        <f t="shared" si="34"/>
        <v>0</v>
      </c>
      <c r="Q149" s="8" t="str">
        <f t="shared" si="40"/>
        <v/>
      </c>
      <c r="R149" s="22">
        <v>144</v>
      </c>
      <c r="S149" s="14" t="str">
        <f ca="1">IF(LEFT(AG149,1)="G","",IF(LEFT(P149,1)="D","",IF(H149="","",COUNTIF($T$6:T149,T149))))</f>
        <v/>
      </c>
      <c r="T149" s="14" t="str">
        <f t="shared" ca="1" si="35"/>
        <v/>
      </c>
      <c r="U149" s="15" t="str">
        <f t="shared" ca="1" si="41"/>
        <v/>
      </c>
      <c r="V149" s="14">
        <f t="shared" si="36"/>
        <v>144</v>
      </c>
      <c r="W149" s="14" t="str">
        <f t="shared" ca="1" si="42"/>
        <v/>
      </c>
      <c r="X149" s="14" t="str">
        <f>IF(Home!J149=0,"",Home!J149)</f>
        <v/>
      </c>
      <c r="Y149" s="16" t="str">
        <f t="shared" ca="1" si="46"/>
        <v/>
      </c>
      <c r="Z149" s="16" t="str">
        <f t="shared" ca="1" si="46"/>
        <v/>
      </c>
      <c r="AA149" s="16" t="str">
        <f t="shared" ca="1" si="46"/>
        <v/>
      </c>
      <c r="AB149" s="16" t="str">
        <f t="shared" ca="1" si="46"/>
        <v/>
      </c>
      <c r="AC149" s="16" t="str">
        <f t="shared" ca="1" si="37"/>
        <v/>
      </c>
      <c r="AD149" s="14" t="str">
        <f t="shared" ca="1" si="43"/>
        <v/>
      </c>
      <c r="AE149" s="17" t="str">
        <f t="shared" ca="1" si="44"/>
        <v/>
      </c>
      <c r="AF149" s="18" t="str">
        <f t="shared" ca="1" si="45"/>
        <v/>
      </c>
      <c r="AG149" s="12"/>
      <c r="AH149" s="19"/>
    </row>
    <row r="150" spans="1:34" s="10" customFormat="1" ht="15" customHeight="1" x14ac:dyDescent="0.2">
      <c r="A150" s="10">
        <f t="shared" si="33"/>
        <v>145</v>
      </c>
      <c r="B150" s="173" t="str">
        <f t="shared" ca="1" si="38"/>
        <v/>
      </c>
      <c r="C150" s="173"/>
      <c r="D150" s="173"/>
      <c r="E150" s="173"/>
      <c r="F150" s="173"/>
      <c r="G150" s="173"/>
      <c r="H150" s="177" t="str">
        <f t="shared" ca="1" si="39"/>
        <v/>
      </c>
      <c r="I150" s="177"/>
      <c r="J150" s="177"/>
      <c r="K150" s="177"/>
      <c r="L150" s="177"/>
      <c r="M150" s="177"/>
      <c r="N150" s="177"/>
      <c r="O150" s="177"/>
      <c r="P150" s="13">
        <f t="shared" si="34"/>
        <v>0</v>
      </c>
      <c r="Q150" s="8" t="str">
        <f t="shared" si="40"/>
        <v/>
      </c>
      <c r="R150" s="22">
        <v>145</v>
      </c>
      <c r="S150" s="14" t="str">
        <f ca="1">IF(LEFT(AG150,1)="G","",IF(LEFT(P150,1)="D","",IF(H150="","",COUNTIF($T$6:T150,T150))))</f>
        <v/>
      </c>
      <c r="T150" s="14" t="str">
        <f t="shared" ca="1" si="35"/>
        <v/>
      </c>
      <c r="U150" s="15" t="str">
        <f t="shared" ca="1" si="41"/>
        <v/>
      </c>
      <c r="V150" s="14">
        <f t="shared" si="36"/>
        <v>145</v>
      </c>
      <c r="W150" s="14" t="str">
        <f t="shared" ca="1" si="42"/>
        <v/>
      </c>
      <c r="X150" s="14" t="str">
        <f>IF(Home!J150=0,"",Home!J150)</f>
        <v/>
      </c>
      <c r="Y150" s="16" t="str">
        <f t="shared" ca="1" si="46"/>
        <v/>
      </c>
      <c r="Z150" s="16" t="str">
        <f t="shared" ca="1" si="46"/>
        <v/>
      </c>
      <c r="AA150" s="16" t="str">
        <f t="shared" ca="1" si="46"/>
        <v/>
      </c>
      <c r="AB150" s="16" t="str">
        <f t="shared" ca="1" si="46"/>
        <v/>
      </c>
      <c r="AC150" s="16" t="str">
        <f t="shared" ca="1" si="37"/>
        <v/>
      </c>
      <c r="AD150" s="14" t="str">
        <f t="shared" ca="1" si="43"/>
        <v/>
      </c>
      <c r="AE150" s="17" t="str">
        <f t="shared" ca="1" si="44"/>
        <v/>
      </c>
      <c r="AF150" s="18" t="str">
        <f t="shared" ca="1" si="45"/>
        <v/>
      </c>
      <c r="AG150" s="12"/>
      <c r="AH150" s="19"/>
    </row>
    <row r="151" spans="1:34" s="10" customFormat="1" ht="15" customHeight="1" x14ac:dyDescent="0.2">
      <c r="A151" s="10">
        <f t="shared" si="33"/>
        <v>146</v>
      </c>
      <c r="B151" s="173" t="str">
        <f t="shared" ca="1" si="38"/>
        <v/>
      </c>
      <c r="C151" s="173"/>
      <c r="D151" s="173"/>
      <c r="E151" s="173"/>
      <c r="F151" s="173"/>
      <c r="G151" s="173"/>
      <c r="H151" s="177" t="str">
        <f t="shared" ca="1" si="39"/>
        <v/>
      </c>
      <c r="I151" s="177"/>
      <c r="J151" s="177"/>
      <c r="K151" s="177"/>
      <c r="L151" s="177"/>
      <c r="M151" s="177"/>
      <c r="N151" s="177"/>
      <c r="O151" s="177"/>
      <c r="P151" s="13">
        <f t="shared" si="34"/>
        <v>0</v>
      </c>
      <c r="Q151" s="8" t="str">
        <f t="shared" si="40"/>
        <v/>
      </c>
      <c r="R151" s="22">
        <v>146</v>
      </c>
      <c r="S151" s="14" t="str">
        <f ca="1">IF(LEFT(AG151,1)="G","",IF(LEFT(P151,1)="D","",IF(H151="","",COUNTIF($T$6:T151,T151))))</f>
        <v/>
      </c>
      <c r="T151" s="14" t="str">
        <f t="shared" ca="1" si="35"/>
        <v/>
      </c>
      <c r="U151" s="15" t="str">
        <f t="shared" ca="1" si="41"/>
        <v/>
      </c>
      <c r="V151" s="14">
        <f t="shared" si="36"/>
        <v>146</v>
      </c>
      <c r="W151" s="14" t="str">
        <f t="shared" ca="1" si="42"/>
        <v/>
      </c>
      <c r="X151" s="14" t="str">
        <f>IF(Home!J151=0,"",Home!J151)</f>
        <v/>
      </c>
      <c r="Y151" s="16" t="str">
        <f t="shared" ca="1" si="46"/>
        <v/>
      </c>
      <c r="Z151" s="16" t="str">
        <f t="shared" ca="1" si="46"/>
        <v/>
      </c>
      <c r="AA151" s="16" t="str">
        <f t="shared" ca="1" si="46"/>
        <v/>
      </c>
      <c r="AB151" s="16" t="str">
        <f t="shared" ca="1" si="46"/>
        <v/>
      </c>
      <c r="AC151" s="16" t="str">
        <f t="shared" ca="1" si="37"/>
        <v/>
      </c>
      <c r="AD151" s="14" t="str">
        <f t="shared" ca="1" si="43"/>
        <v/>
      </c>
      <c r="AE151" s="17" t="str">
        <f t="shared" ca="1" si="44"/>
        <v/>
      </c>
      <c r="AF151" s="18" t="str">
        <f t="shared" ca="1" si="45"/>
        <v/>
      </c>
      <c r="AG151" s="12"/>
      <c r="AH151" s="19"/>
    </row>
    <row r="152" spans="1:34" s="10" customFormat="1" ht="15" customHeight="1" x14ac:dyDescent="0.2">
      <c r="A152" s="10">
        <f t="shared" si="33"/>
        <v>147</v>
      </c>
      <c r="B152" s="173" t="str">
        <f t="shared" ca="1" si="38"/>
        <v/>
      </c>
      <c r="C152" s="173"/>
      <c r="D152" s="173"/>
      <c r="E152" s="173"/>
      <c r="F152" s="173"/>
      <c r="G152" s="173"/>
      <c r="H152" s="177" t="str">
        <f t="shared" ca="1" si="39"/>
        <v/>
      </c>
      <c r="I152" s="177"/>
      <c r="J152" s="177"/>
      <c r="K152" s="177"/>
      <c r="L152" s="177"/>
      <c r="M152" s="177"/>
      <c r="N152" s="177"/>
      <c r="O152" s="177"/>
      <c r="P152" s="13">
        <f t="shared" si="34"/>
        <v>0</v>
      </c>
      <c r="Q152" s="8" t="str">
        <f t="shared" si="40"/>
        <v/>
      </c>
      <c r="R152" s="22">
        <v>147</v>
      </c>
      <c r="S152" s="14" t="str">
        <f ca="1">IF(LEFT(AG152,1)="G","",IF(LEFT(P152,1)="D","",IF(H152="","",COUNTIF($T$6:T152,T152))))</f>
        <v/>
      </c>
      <c r="T152" s="14" t="str">
        <f t="shared" ca="1" si="35"/>
        <v/>
      </c>
      <c r="U152" s="15" t="str">
        <f t="shared" ca="1" si="41"/>
        <v/>
      </c>
      <c r="V152" s="14">
        <f t="shared" si="36"/>
        <v>147</v>
      </c>
      <c r="W152" s="14" t="str">
        <f t="shared" ca="1" si="42"/>
        <v/>
      </c>
      <c r="X152" s="14" t="str">
        <f>IF(Home!J152=0,"",Home!J152)</f>
        <v/>
      </c>
      <c r="Y152" s="16" t="str">
        <f t="shared" ca="1" si="46"/>
        <v/>
      </c>
      <c r="Z152" s="16" t="str">
        <f t="shared" ca="1" si="46"/>
        <v/>
      </c>
      <c r="AA152" s="16" t="str">
        <f t="shared" ca="1" si="46"/>
        <v/>
      </c>
      <c r="AB152" s="16" t="str">
        <f t="shared" ca="1" si="46"/>
        <v/>
      </c>
      <c r="AC152" s="16" t="str">
        <f t="shared" ca="1" si="37"/>
        <v/>
      </c>
      <c r="AD152" s="14" t="str">
        <f t="shared" ca="1" si="43"/>
        <v/>
      </c>
      <c r="AE152" s="17" t="str">
        <f t="shared" ca="1" si="44"/>
        <v/>
      </c>
      <c r="AF152" s="18" t="str">
        <f t="shared" ca="1" si="45"/>
        <v/>
      </c>
      <c r="AG152" s="12"/>
      <c r="AH152" s="19"/>
    </row>
    <row r="153" spans="1:34" s="10" customFormat="1" ht="15" customHeight="1" x14ac:dyDescent="0.2">
      <c r="A153" s="10">
        <f t="shared" si="33"/>
        <v>148</v>
      </c>
      <c r="B153" s="173" t="str">
        <f t="shared" ca="1" si="38"/>
        <v/>
      </c>
      <c r="C153" s="173"/>
      <c r="D153" s="173"/>
      <c r="E153" s="173"/>
      <c r="F153" s="173"/>
      <c r="G153" s="173"/>
      <c r="H153" s="177" t="str">
        <f t="shared" ca="1" si="39"/>
        <v/>
      </c>
      <c r="I153" s="177"/>
      <c r="J153" s="177"/>
      <c r="K153" s="177"/>
      <c r="L153" s="177"/>
      <c r="M153" s="177"/>
      <c r="N153" s="177"/>
      <c r="O153" s="177"/>
      <c r="P153" s="13">
        <f t="shared" si="34"/>
        <v>0</v>
      </c>
      <c r="Q153" s="8" t="str">
        <f t="shared" si="40"/>
        <v/>
      </c>
      <c r="R153" s="22">
        <v>148</v>
      </c>
      <c r="S153" s="14" t="str">
        <f ca="1">IF(LEFT(AG153,1)="G","",IF(LEFT(P153,1)="D","",IF(H153="","",COUNTIF($T$6:T153,T153))))</f>
        <v/>
      </c>
      <c r="T153" s="14" t="str">
        <f t="shared" ca="1" si="35"/>
        <v/>
      </c>
      <c r="U153" s="15" t="str">
        <f t="shared" ca="1" si="41"/>
        <v/>
      </c>
      <c r="V153" s="14">
        <f t="shared" si="36"/>
        <v>148</v>
      </c>
      <c r="W153" s="14" t="str">
        <f t="shared" ca="1" si="42"/>
        <v/>
      </c>
      <c r="X153" s="14" t="str">
        <f>IF(Home!J153=0,"",Home!J153)</f>
        <v/>
      </c>
      <c r="Y153" s="16" t="str">
        <f t="shared" ca="1" si="46"/>
        <v/>
      </c>
      <c r="Z153" s="16" t="str">
        <f t="shared" ca="1" si="46"/>
        <v/>
      </c>
      <c r="AA153" s="16" t="str">
        <f t="shared" ca="1" si="46"/>
        <v/>
      </c>
      <c r="AB153" s="16" t="str">
        <f t="shared" ca="1" si="46"/>
        <v/>
      </c>
      <c r="AC153" s="16" t="str">
        <f t="shared" ca="1" si="37"/>
        <v/>
      </c>
      <c r="AD153" s="14" t="str">
        <f t="shared" ca="1" si="43"/>
        <v/>
      </c>
      <c r="AE153" s="17" t="str">
        <f t="shared" ca="1" si="44"/>
        <v/>
      </c>
      <c r="AF153" s="18" t="str">
        <f t="shared" ca="1" si="45"/>
        <v/>
      </c>
      <c r="AG153" s="12"/>
      <c r="AH153" s="19"/>
    </row>
    <row r="154" spans="1:34" s="10" customFormat="1" ht="15" customHeight="1" x14ac:dyDescent="0.2">
      <c r="A154" s="10">
        <f t="shared" si="33"/>
        <v>149</v>
      </c>
      <c r="B154" s="173" t="str">
        <f t="shared" ca="1" si="38"/>
        <v/>
      </c>
      <c r="C154" s="173"/>
      <c r="D154" s="173"/>
      <c r="E154" s="173"/>
      <c r="F154" s="173"/>
      <c r="G154" s="173"/>
      <c r="H154" s="177" t="str">
        <f t="shared" ca="1" si="39"/>
        <v/>
      </c>
      <c r="I154" s="177"/>
      <c r="J154" s="177"/>
      <c r="K154" s="177"/>
      <c r="L154" s="177"/>
      <c r="M154" s="177"/>
      <c r="N154" s="177"/>
      <c r="O154" s="177"/>
      <c r="P154" s="13">
        <f t="shared" si="34"/>
        <v>0</v>
      </c>
      <c r="Q154" s="8" t="str">
        <f t="shared" si="40"/>
        <v/>
      </c>
      <c r="R154" s="22">
        <v>149</v>
      </c>
      <c r="S154" s="14" t="str">
        <f ca="1">IF(LEFT(AG154,1)="G","",IF(LEFT(P154,1)="D","",IF(H154="","",COUNTIF($T$6:T154,T154))))</f>
        <v/>
      </c>
      <c r="T154" s="14" t="str">
        <f t="shared" ca="1" si="35"/>
        <v/>
      </c>
      <c r="U154" s="15" t="str">
        <f t="shared" ca="1" si="41"/>
        <v/>
      </c>
      <c r="V154" s="14">
        <f t="shared" si="36"/>
        <v>149</v>
      </c>
      <c r="W154" s="14" t="str">
        <f t="shared" ca="1" si="42"/>
        <v/>
      </c>
      <c r="X154" s="14" t="str">
        <f>IF(Home!J154=0,"",Home!J154)</f>
        <v/>
      </c>
      <c r="Y154" s="16" t="str">
        <f t="shared" ca="1" si="46"/>
        <v/>
      </c>
      <c r="Z154" s="16" t="str">
        <f t="shared" ca="1" si="46"/>
        <v/>
      </c>
      <c r="AA154" s="16" t="str">
        <f t="shared" ca="1" si="46"/>
        <v/>
      </c>
      <c r="AB154" s="16" t="str">
        <f t="shared" ca="1" si="46"/>
        <v/>
      </c>
      <c r="AC154" s="16" t="str">
        <f t="shared" ca="1" si="37"/>
        <v/>
      </c>
      <c r="AD154" s="14" t="str">
        <f t="shared" ca="1" si="43"/>
        <v/>
      </c>
      <c r="AE154" s="17" t="str">
        <f t="shared" ca="1" si="44"/>
        <v/>
      </c>
      <c r="AF154" s="18" t="str">
        <f t="shared" ca="1" si="45"/>
        <v/>
      </c>
      <c r="AG154" s="12"/>
      <c r="AH154" s="19"/>
    </row>
    <row r="155" spans="1:34" s="10" customFormat="1" ht="15" customHeight="1" x14ac:dyDescent="0.2">
      <c r="A155" s="10">
        <f t="shared" si="33"/>
        <v>150</v>
      </c>
      <c r="B155" s="173" t="str">
        <f t="shared" ca="1" si="38"/>
        <v/>
      </c>
      <c r="C155" s="173"/>
      <c r="D155" s="173"/>
      <c r="E155" s="173"/>
      <c r="F155" s="173"/>
      <c r="G155" s="173"/>
      <c r="H155" s="177" t="str">
        <f t="shared" ca="1" si="39"/>
        <v/>
      </c>
      <c r="I155" s="177"/>
      <c r="J155" s="177"/>
      <c r="K155" s="177"/>
      <c r="L155" s="177"/>
      <c r="M155" s="177"/>
      <c r="N155" s="177"/>
      <c r="O155" s="177"/>
      <c r="P155" s="13">
        <f t="shared" si="34"/>
        <v>0</v>
      </c>
      <c r="Q155" s="8" t="str">
        <f t="shared" si="40"/>
        <v/>
      </c>
      <c r="R155" s="22">
        <v>150</v>
      </c>
      <c r="S155" s="14" t="str">
        <f ca="1">IF(LEFT(AG155,1)="G","",IF(LEFT(P155,1)="D","",IF(H155="","",COUNTIF($T$6:T155,T155))))</f>
        <v/>
      </c>
      <c r="T155" s="14" t="str">
        <f t="shared" ca="1" si="35"/>
        <v/>
      </c>
      <c r="U155" s="15" t="str">
        <f t="shared" ca="1" si="41"/>
        <v/>
      </c>
      <c r="V155" s="14">
        <f t="shared" si="36"/>
        <v>150</v>
      </c>
      <c r="W155" s="14" t="str">
        <f t="shared" ca="1" si="42"/>
        <v/>
      </c>
      <c r="X155" s="14" t="str">
        <f>IF(Home!J155=0,"",Home!J155)</f>
        <v/>
      </c>
      <c r="Y155" s="16" t="str">
        <f t="shared" ca="1" si="46"/>
        <v/>
      </c>
      <c r="Z155" s="16" t="str">
        <f t="shared" ca="1" si="46"/>
        <v/>
      </c>
      <c r="AA155" s="16" t="str">
        <f t="shared" ca="1" si="46"/>
        <v/>
      </c>
      <c r="AB155" s="16" t="str">
        <f t="shared" ca="1" si="46"/>
        <v/>
      </c>
      <c r="AC155" s="16" t="str">
        <f t="shared" ca="1" si="37"/>
        <v/>
      </c>
      <c r="AD155" s="14" t="str">
        <f t="shared" ca="1" si="43"/>
        <v/>
      </c>
      <c r="AE155" s="17" t="str">
        <f t="shared" ca="1" si="44"/>
        <v/>
      </c>
      <c r="AF155" s="18" t="str">
        <f t="shared" ca="1" si="45"/>
        <v/>
      </c>
      <c r="AG155" s="12"/>
      <c r="AH155" s="19"/>
    </row>
    <row r="156" spans="1:34" s="10" customFormat="1" ht="15" customHeight="1" x14ac:dyDescent="0.2">
      <c r="A156" s="10">
        <f t="shared" si="33"/>
        <v>151</v>
      </c>
      <c r="B156" s="173" t="str">
        <f t="shared" ca="1" si="38"/>
        <v/>
      </c>
      <c r="C156" s="173"/>
      <c r="D156" s="173"/>
      <c r="E156" s="173"/>
      <c r="F156" s="173"/>
      <c r="G156" s="173"/>
      <c r="H156" s="177" t="str">
        <f t="shared" ca="1" si="39"/>
        <v/>
      </c>
      <c r="I156" s="177"/>
      <c r="J156" s="177"/>
      <c r="K156" s="177"/>
      <c r="L156" s="177"/>
      <c r="M156" s="177"/>
      <c r="N156" s="177"/>
      <c r="O156" s="177"/>
      <c r="P156" s="13">
        <f t="shared" si="34"/>
        <v>0</v>
      </c>
      <c r="Q156" s="8" t="str">
        <f t="shared" si="40"/>
        <v/>
      </c>
      <c r="R156" s="22">
        <v>151</v>
      </c>
      <c r="S156" s="14" t="str">
        <f ca="1">IF(LEFT(AG156,1)="G","",IF(LEFT(P156,1)="D","",IF(H156="","",COUNTIF($T$6:T156,T156))))</f>
        <v/>
      </c>
      <c r="T156" s="14" t="str">
        <f t="shared" ca="1" si="35"/>
        <v/>
      </c>
      <c r="U156" s="15" t="str">
        <f t="shared" ca="1" si="41"/>
        <v/>
      </c>
      <c r="V156" s="14">
        <f t="shared" si="36"/>
        <v>151</v>
      </c>
      <c r="W156" s="14" t="str">
        <f t="shared" ca="1" si="42"/>
        <v/>
      </c>
      <c r="X156" s="14" t="str">
        <f>IF(Home!J156=0,"",Home!J156)</f>
        <v/>
      </c>
      <c r="Y156" s="16" t="str">
        <f t="shared" ca="1" si="46"/>
        <v/>
      </c>
      <c r="Z156" s="16" t="str">
        <f t="shared" ca="1" si="46"/>
        <v/>
      </c>
      <c r="AA156" s="16" t="str">
        <f t="shared" ca="1" si="46"/>
        <v/>
      </c>
      <c r="AB156" s="16" t="str">
        <f t="shared" ca="1" si="46"/>
        <v/>
      </c>
      <c r="AC156" s="16" t="str">
        <f t="shared" ca="1" si="37"/>
        <v/>
      </c>
      <c r="AD156" s="14" t="str">
        <f t="shared" ca="1" si="43"/>
        <v/>
      </c>
      <c r="AE156" s="17" t="str">
        <f t="shared" ca="1" si="44"/>
        <v/>
      </c>
      <c r="AF156" s="18" t="str">
        <f t="shared" ca="1" si="45"/>
        <v/>
      </c>
      <c r="AG156" s="12"/>
      <c r="AH156" s="19"/>
    </row>
    <row r="157" spans="1:34" s="10" customFormat="1" ht="15" customHeight="1" x14ac:dyDescent="0.2">
      <c r="A157" s="10">
        <f t="shared" si="33"/>
        <v>152</v>
      </c>
      <c r="B157" s="173" t="str">
        <f t="shared" ca="1" si="38"/>
        <v/>
      </c>
      <c r="C157" s="173"/>
      <c r="D157" s="173"/>
      <c r="E157" s="173"/>
      <c r="F157" s="173"/>
      <c r="G157" s="173"/>
      <c r="H157" s="177" t="str">
        <f t="shared" ca="1" si="39"/>
        <v/>
      </c>
      <c r="I157" s="177"/>
      <c r="J157" s="177"/>
      <c r="K157" s="177"/>
      <c r="L157" s="177"/>
      <c r="M157" s="177"/>
      <c r="N157" s="177"/>
      <c r="O157" s="177"/>
      <c r="P157" s="13">
        <f t="shared" si="34"/>
        <v>0</v>
      </c>
      <c r="Q157" s="8" t="str">
        <f t="shared" si="40"/>
        <v/>
      </c>
      <c r="R157" s="22">
        <v>152</v>
      </c>
      <c r="S157" s="14" t="str">
        <f ca="1">IF(LEFT(AG157,1)="G","",IF(LEFT(P157,1)="D","",IF(H157="","",COUNTIF($T$6:T157,T157))))</f>
        <v/>
      </c>
      <c r="T157" s="14" t="str">
        <f t="shared" ca="1" si="35"/>
        <v/>
      </c>
      <c r="U157" s="15" t="str">
        <f t="shared" ca="1" si="41"/>
        <v/>
      </c>
      <c r="V157" s="14">
        <f t="shared" si="36"/>
        <v>152</v>
      </c>
      <c r="W157" s="14" t="str">
        <f t="shared" ca="1" si="42"/>
        <v/>
      </c>
      <c r="X157" s="14" t="str">
        <f>IF(Home!J157=0,"",Home!J157)</f>
        <v/>
      </c>
      <c r="Y157" s="16" t="str">
        <f t="shared" ca="1" si="46"/>
        <v/>
      </c>
      <c r="Z157" s="16" t="str">
        <f t="shared" ca="1" si="46"/>
        <v/>
      </c>
      <c r="AA157" s="16" t="str">
        <f t="shared" ca="1" si="46"/>
        <v/>
      </c>
      <c r="AB157" s="16" t="str">
        <f t="shared" ca="1" si="46"/>
        <v/>
      </c>
      <c r="AC157" s="16" t="str">
        <f t="shared" ca="1" si="37"/>
        <v/>
      </c>
      <c r="AD157" s="14" t="str">
        <f t="shared" ca="1" si="43"/>
        <v/>
      </c>
      <c r="AE157" s="17" t="str">
        <f t="shared" ca="1" si="44"/>
        <v/>
      </c>
      <c r="AF157" s="18" t="str">
        <f t="shared" ca="1" si="45"/>
        <v/>
      </c>
      <c r="AG157" s="12"/>
      <c r="AH157" s="19"/>
    </row>
    <row r="158" spans="1:34" s="10" customFormat="1" ht="15" customHeight="1" x14ac:dyDescent="0.2">
      <c r="A158" s="10">
        <f t="shared" si="33"/>
        <v>153</v>
      </c>
      <c r="B158" s="173" t="str">
        <f t="shared" ca="1" si="38"/>
        <v/>
      </c>
      <c r="C158" s="173"/>
      <c r="D158" s="173"/>
      <c r="E158" s="173"/>
      <c r="F158" s="173"/>
      <c r="G158" s="173"/>
      <c r="H158" s="177" t="str">
        <f t="shared" ca="1" si="39"/>
        <v/>
      </c>
      <c r="I158" s="177"/>
      <c r="J158" s="177"/>
      <c r="K158" s="177"/>
      <c r="L158" s="177"/>
      <c r="M158" s="177"/>
      <c r="N158" s="177"/>
      <c r="O158" s="177"/>
      <c r="P158" s="13">
        <f t="shared" si="34"/>
        <v>0</v>
      </c>
      <c r="Q158" s="8" t="str">
        <f t="shared" si="40"/>
        <v/>
      </c>
      <c r="R158" s="22">
        <v>153</v>
      </c>
      <c r="S158" s="14" t="str">
        <f ca="1">IF(LEFT(AG158,1)="G","",IF(LEFT(P158,1)="D","",IF(H158="","",COUNTIF($T$6:T158,T158))))</f>
        <v/>
      </c>
      <c r="T158" s="14" t="str">
        <f t="shared" ca="1" si="35"/>
        <v/>
      </c>
      <c r="U158" s="15" t="str">
        <f t="shared" ca="1" si="41"/>
        <v/>
      </c>
      <c r="V158" s="14">
        <f t="shared" si="36"/>
        <v>153</v>
      </c>
      <c r="W158" s="14" t="str">
        <f t="shared" ca="1" si="42"/>
        <v/>
      </c>
      <c r="X158" s="14" t="str">
        <f>IF(Home!J158=0,"",Home!J158)</f>
        <v/>
      </c>
      <c r="Y158" s="16" t="str">
        <f t="shared" ca="1" si="46"/>
        <v/>
      </c>
      <c r="Z158" s="16" t="str">
        <f t="shared" ca="1" si="46"/>
        <v/>
      </c>
      <c r="AA158" s="16" t="str">
        <f t="shared" ca="1" si="46"/>
        <v/>
      </c>
      <c r="AB158" s="16" t="str">
        <f t="shared" ca="1" si="46"/>
        <v/>
      </c>
      <c r="AC158" s="16" t="str">
        <f t="shared" ca="1" si="37"/>
        <v/>
      </c>
      <c r="AD158" s="14" t="str">
        <f t="shared" ca="1" si="43"/>
        <v/>
      </c>
      <c r="AE158" s="17" t="str">
        <f t="shared" ca="1" si="44"/>
        <v/>
      </c>
      <c r="AF158" s="18" t="str">
        <f t="shared" ca="1" si="45"/>
        <v/>
      </c>
      <c r="AG158" s="12"/>
      <c r="AH158" s="19"/>
    </row>
    <row r="159" spans="1:34" s="10" customFormat="1" ht="15" customHeight="1" x14ac:dyDescent="0.2">
      <c r="A159" s="10">
        <f t="shared" si="33"/>
        <v>154</v>
      </c>
      <c r="B159" s="173" t="str">
        <f t="shared" ca="1" si="38"/>
        <v/>
      </c>
      <c r="C159" s="173"/>
      <c r="D159" s="173"/>
      <c r="E159" s="173"/>
      <c r="F159" s="173"/>
      <c r="G159" s="173"/>
      <c r="H159" s="177" t="str">
        <f t="shared" ca="1" si="39"/>
        <v/>
      </c>
      <c r="I159" s="177"/>
      <c r="J159" s="177"/>
      <c r="K159" s="177"/>
      <c r="L159" s="177"/>
      <c r="M159" s="177"/>
      <c r="N159" s="177"/>
      <c r="O159" s="177"/>
      <c r="P159" s="13">
        <f t="shared" si="34"/>
        <v>0</v>
      </c>
      <c r="Q159" s="8" t="str">
        <f t="shared" si="40"/>
        <v/>
      </c>
      <c r="R159" s="22">
        <v>154</v>
      </c>
      <c r="S159" s="14" t="str">
        <f ca="1">IF(LEFT(AG159,1)="G","",IF(LEFT(P159,1)="D","",IF(H159="","",COUNTIF($T$6:T159,T159))))</f>
        <v/>
      </c>
      <c r="T159" s="14" t="str">
        <f t="shared" ca="1" si="35"/>
        <v/>
      </c>
      <c r="U159" s="15" t="str">
        <f t="shared" ca="1" si="41"/>
        <v/>
      </c>
      <c r="V159" s="14">
        <f t="shared" si="36"/>
        <v>154</v>
      </c>
      <c r="W159" s="14" t="str">
        <f t="shared" ca="1" si="42"/>
        <v/>
      </c>
      <c r="X159" s="14" t="str">
        <f>IF(Home!J159=0,"",Home!J159)</f>
        <v/>
      </c>
      <c r="Y159" s="16" t="str">
        <f t="shared" ca="1" si="46"/>
        <v/>
      </c>
      <c r="Z159" s="16" t="str">
        <f t="shared" ca="1" si="46"/>
        <v/>
      </c>
      <c r="AA159" s="16" t="str">
        <f t="shared" ca="1" si="46"/>
        <v/>
      </c>
      <c r="AB159" s="16" t="str">
        <f t="shared" ca="1" si="46"/>
        <v/>
      </c>
      <c r="AC159" s="16" t="str">
        <f t="shared" ca="1" si="37"/>
        <v/>
      </c>
      <c r="AD159" s="14" t="str">
        <f t="shared" ca="1" si="43"/>
        <v/>
      </c>
      <c r="AE159" s="17" t="str">
        <f t="shared" ca="1" si="44"/>
        <v/>
      </c>
      <c r="AF159" s="18" t="str">
        <f t="shared" ca="1" si="45"/>
        <v/>
      </c>
      <c r="AG159" s="12"/>
      <c r="AH159" s="19"/>
    </row>
    <row r="160" spans="1:34" s="10" customFormat="1" ht="15" customHeight="1" x14ac:dyDescent="0.2">
      <c r="A160" s="10">
        <f t="shared" si="33"/>
        <v>155</v>
      </c>
      <c r="B160" s="173" t="str">
        <f t="shared" ca="1" si="38"/>
        <v/>
      </c>
      <c r="C160" s="173"/>
      <c r="D160" s="173"/>
      <c r="E160" s="173"/>
      <c r="F160" s="173"/>
      <c r="G160" s="173"/>
      <c r="H160" s="177" t="str">
        <f t="shared" ca="1" si="39"/>
        <v/>
      </c>
      <c r="I160" s="177"/>
      <c r="J160" s="177"/>
      <c r="K160" s="177"/>
      <c r="L160" s="177"/>
      <c r="M160" s="177"/>
      <c r="N160" s="177"/>
      <c r="O160" s="177"/>
      <c r="P160" s="13">
        <f t="shared" si="34"/>
        <v>0</v>
      </c>
      <c r="Q160" s="8" t="str">
        <f t="shared" si="40"/>
        <v/>
      </c>
      <c r="R160" s="22">
        <v>155</v>
      </c>
      <c r="S160" s="14" t="str">
        <f ca="1">IF(LEFT(AG160,1)="G","",IF(LEFT(P160,1)="D","",IF(H160="","",COUNTIF($T$6:T160,T160))))</f>
        <v/>
      </c>
      <c r="T160" s="14" t="str">
        <f t="shared" ca="1" si="35"/>
        <v/>
      </c>
      <c r="U160" s="15" t="str">
        <f t="shared" ca="1" si="41"/>
        <v/>
      </c>
      <c r="V160" s="14">
        <f t="shared" si="36"/>
        <v>155</v>
      </c>
      <c r="W160" s="14" t="str">
        <f t="shared" ca="1" si="42"/>
        <v/>
      </c>
      <c r="X160" s="14" t="str">
        <f>IF(Home!J160=0,"",Home!J160)</f>
        <v/>
      </c>
      <c r="Y160" s="16" t="str">
        <f t="shared" ca="1" si="46"/>
        <v/>
      </c>
      <c r="Z160" s="16" t="str">
        <f t="shared" ca="1" si="46"/>
        <v/>
      </c>
      <c r="AA160" s="16" t="str">
        <f t="shared" ca="1" si="46"/>
        <v/>
      </c>
      <c r="AB160" s="16" t="str">
        <f t="shared" ca="1" si="46"/>
        <v/>
      </c>
      <c r="AC160" s="16" t="str">
        <f t="shared" ca="1" si="37"/>
        <v/>
      </c>
      <c r="AD160" s="14" t="str">
        <f t="shared" ca="1" si="43"/>
        <v/>
      </c>
      <c r="AE160" s="17" t="str">
        <f t="shared" ca="1" si="44"/>
        <v/>
      </c>
      <c r="AF160" s="18" t="str">
        <f t="shared" ca="1" si="45"/>
        <v/>
      </c>
      <c r="AG160" s="12"/>
      <c r="AH160" s="19"/>
    </row>
    <row r="161" spans="1:34" s="10" customFormat="1" ht="15" customHeight="1" x14ac:dyDescent="0.2">
      <c r="A161" s="10">
        <f t="shared" si="33"/>
        <v>156</v>
      </c>
      <c r="B161" s="173" t="str">
        <f t="shared" ca="1" si="38"/>
        <v/>
      </c>
      <c r="C161" s="173"/>
      <c r="D161" s="173"/>
      <c r="E161" s="173"/>
      <c r="F161" s="173"/>
      <c r="G161" s="173"/>
      <c r="H161" s="177" t="str">
        <f t="shared" ca="1" si="39"/>
        <v/>
      </c>
      <c r="I161" s="177"/>
      <c r="J161" s="177"/>
      <c r="K161" s="177"/>
      <c r="L161" s="177"/>
      <c r="M161" s="177"/>
      <c r="N161" s="177"/>
      <c r="O161" s="177"/>
      <c r="P161" s="13">
        <f t="shared" si="34"/>
        <v>0</v>
      </c>
      <c r="Q161" s="8" t="str">
        <f t="shared" si="40"/>
        <v/>
      </c>
      <c r="R161" s="22">
        <v>156</v>
      </c>
      <c r="S161" s="14" t="str">
        <f ca="1">IF(LEFT(AG161,1)="G","",IF(LEFT(P161,1)="D","",IF(H161="","",COUNTIF($T$6:T161,T161))))</f>
        <v/>
      </c>
      <c r="T161" s="14" t="str">
        <f t="shared" ca="1" si="35"/>
        <v/>
      </c>
      <c r="U161" s="15" t="str">
        <f t="shared" ca="1" si="41"/>
        <v/>
      </c>
      <c r="V161" s="14">
        <f t="shared" si="36"/>
        <v>156</v>
      </c>
      <c r="W161" s="14" t="str">
        <f t="shared" ca="1" si="42"/>
        <v/>
      </c>
      <c r="X161" s="14" t="str">
        <f>IF(Home!J161=0,"",Home!J161)</f>
        <v/>
      </c>
      <c r="Y161" s="16" t="str">
        <f t="shared" ca="1" si="46"/>
        <v/>
      </c>
      <c r="Z161" s="16" t="str">
        <f t="shared" ca="1" si="46"/>
        <v/>
      </c>
      <c r="AA161" s="16" t="str">
        <f t="shared" ca="1" si="46"/>
        <v/>
      </c>
      <c r="AB161" s="16" t="str">
        <f t="shared" ca="1" si="46"/>
        <v/>
      </c>
      <c r="AC161" s="16" t="str">
        <f t="shared" ca="1" si="37"/>
        <v/>
      </c>
      <c r="AD161" s="14" t="str">
        <f t="shared" ca="1" si="43"/>
        <v/>
      </c>
      <c r="AE161" s="17" t="str">
        <f t="shared" ca="1" si="44"/>
        <v/>
      </c>
      <c r="AF161" s="18" t="str">
        <f t="shared" ca="1" si="45"/>
        <v/>
      </c>
      <c r="AG161" s="12"/>
      <c r="AH161" s="19"/>
    </row>
    <row r="162" spans="1:34" s="10" customFormat="1" ht="15" customHeight="1" x14ac:dyDescent="0.2">
      <c r="A162" s="10">
        <f t="shared" si="33"/>
        <v>157</v>
      </c>
      <c r="B162" s="173" t="str">
        <f t="shared" ca="1" si="38"/>
        <v/>
      </c>
      <c r="C162" s="173"/>
      <c r="D162" s="173"/>
      <c r="E162" s="173"/>
      <c r="F162" s="173"/>
      <c r="G162" s="173"/>
      <c r="H162" s="177" t="str">
        <f t="shared" ca="1" si="39"/>
        <v/>
      </c>
      <c r="I162" s="177"/>
      <c r="J162" s="177"/>
      <c r="K162" s="177"/>
      <c r="L162" s="177"/>
      <c r="M162" s="177"/>
      <c r="N162" s="177"/>
      <c r="O162" s="177"/>
      <c r="P162" s="13">
        <f t="shared" si="34"/>
        <v>0</v>
      </c>
      <c r="Q162" s="8" t="str">
        <f t="shared" si="40"/>
        <v/>
      </c>
      <c r="R162" s="22">
        <v>157</v>
      </c>
      <c r="S162" s="14" t="str">
        <f ca="1">IF(LEFT(AG162,1)="G","",IF(LEFT(P162,1)="D","",IF(H162="","",COUNTIF($T$6:T162,T162))))</f>
        <v/>
      </c>
      <c r="T162" s="14" t="str">
        <f t="shared" ca="1" si="35"/>
        <v/>
      </c>
      <c r="U162" s="15" t="str">
        <f t="shared" ca="1" si="41"/>
        <v/>
      </c>
      <c r="V162" s="14">
        <f t="shared" si="36"/>
        <v>157</v>
      </c>
      <c r="W162" s="14" t="str">
        <f t="shared" ca="1" si="42"/>
        <v/>
      </c>
      <c r="X162" s="14" t="str">
        <f>IF(Home!J162=0,"",Home!J162)</f>
        <v/>
      </c>
      <c r="Y162" s="16" t="str">
        <f t="shared" ca="1" si="46"/>
        <v/>
      </c>
      <c r="Z162" s="16" t="str">
        <f t="shared" ca="1" si="46"/>
        <v/>
      </c>
      <c r="AA162" s="16" t="str">
        <f t="shared" ca="1" si="46"/>
        <v/>
      </c>
      <c r="AB162" s="16" t="str">
        <f t="shared" ca="1" si="46"/>
        <v/>
      </c>
      <c r="AC162" s="16" t="str">
        <f t="shared" ca="1" si="37"/>
        <v/>
      </c>
      <c r="AD162" s="14" t="str">
        <f t="shared" ca="1" si="43"/>
        <v/>
      </c>
      <c r="AE162" s="17" t="str">
        <f t="shared" ca="1" si="44"/>
        <v/>
      </c>
      <c r="AF162" s="18" t="str">
        <f t="shared" ca="1" si="45"/>
        <v/>
      </c>
      <c r="AG162" s="12"/>
      <c r="AH162" s="19"/>
    </row>
    <row r="163" spans="1:34" s="10" customFormat="1" ht="15" customHeight="1" x14ac:dyDescent="0.2">
      <c r="A163" s="10">
        <f t="shared" si="33"/>
        <v>158</v>
      </c>
      <c r="B163" s="173" t="str">
        <f t="shared" ca="1" si="38"/>
        <v/>
      </c>
      <c r="C163" s="173"/>
      <c r="D163" s="173"/>
      <c r="E163" s="173"/>
      <c r="F163" s="173"/>
      <c r="G163" s="173"/>
      <c r="H163" s="177" t="str">
        <f t="shared" ca="1" si="39"/>
        <v/>
      </c>
      <c r="I163" s="177"/>
      <c r="J163" s="177"/>
      <c r="K163" s="177"/>
      <c r="L163" s="177"/>
      <c r="M163" s="177"/>
      <c r="N163" s="177"/>
      <c r="O163" s="177"/>
      <c r="P163" s="13">
        <f t="shared" si="34"/>
        <v>0</v>
      </c>
      <c r="Q163" s="8" t="str">
        <f t="shared" si="40"/>
        <v/>
      </c>
      <c r="R163" s="22">
        <v>158</v>
      </c>
      <c r="S163" s="14" t="str">
        <f ca="1">IF(LEFT(AG163,1)="G","",IF(LEFT(P163,1)="D","",IF(H163="","",COUNTIF($T$6:T163,T163))))</f>
        <v/>
      </c>
      <c r="T163" s="14" t="str">
        <f t="shared" ca="1" si="35"/>
        <v/>
      </c>
      <c r="U163" s="15" t="str">
        <f t="shared" ca="1" si="41"/>
        <v/>
      </c>
      <c r="V163" s="14">
        <f t="shared" si="36"/>
        <v>158</v>
      </c>
      <c r="W163" s="14" t="str">
        <f t="shared" ca="1" si="42"/>
        <v/>
      </c>
      <c r="X163" s="14" t="str">
        <f>IF(Home!J163=0,"",Home!J163)</f>
        <v/>
      </c>
      <c r="Y163" s="16" t="str">
        <f t="shared" ca="1" si="46"/>
        <v/>
      </c>
      <c r="Z163" s="16" t="str">
        <f t="shared" ca="1" si="46"/>
        <v/>
      </c>
      <c r="AA163" s="16" t="str">
        <f t="shared" ca="1" si="46"/>
        <v/>
      </c>
      <c r="AB163" s="16" t="str">
        <f t="shared" ca="1" si="46"/>
        <v/>
      </c>
      <c r="AC163" s="16" t="str">
        <f t="shared" ca="1" si="37"/>
        <v/>
      </c>
      <c r="AD163" s="14" t="str">
        <f t="shared" ca="1" si="43"/>
        <v/>
      </c>
      <c r="AE163" s="17" t="str">
        <f t="shared" ca="1" si="44"/>
        <v/>
      </c>
      <c r="AF163" s="18" t="str">
        <f t="shared" ca="1" si="45"/>
        <v/>
      </c>
      <c r="AG163" s="12"/>
      <c r="AH163" s="19"/>
    </row>
    <row r="164" spans="1:34" s="10" customFormat="1" ht="15" customHeight="1" x14ac:dyDescent="0.2">
      <c r="A164" s="10">
        <f t="shared" si="33"/>
        <v>159</v>
      </c>
      <c r="B164" s="173" t="str">
        <f t="shared" ca="1" si="38"/>
        <v/>
      </c>
      <c r="C164" s="173"/>
      <c r="D164" s="173"/>
      <c r="E164" s="173"/>
      <c r="F164" s="173"/>
      <c r="G164" s="173"/>
      <c r="H164" s="177" t="str">
        <f t="shared" ca="1" si="39"/>
        <v/>
      </c>
      <c r="I164" s="177"/>
      <c r="J164" s="177"/>
      <c r="K164" s="177"/>
      <c r="L164" s="177"/>
      <c r="M164" s="177"/>
      <c r="N164" s="177"/>
      <c r="O164" s="177"/>
      <c r="P164" s="13">
        <f t="shared" si="34"/>
        <v>0</v>
      </c>
      <c r="Q164" s="8" t="str">
        <f t="shared" si="40"/>
        <v/>
      </c>
      <c r="R164" s="22">
        <v>159</v>
      </c>
      <c r="S164" s="14" t="str">
        <f ca="1">IF(LEFT(AG164,1)="G","",IF(LEFT(P164,1)="D","",IF(H164="","",COUNTIF($T$6:T164,T164))))</f>
        <v/>
      </c>
      <c r="T164" s="14" t="str">
        <f t="shared" ca="1" si="35"/>
        <v/>
      </c>
      <c r="U164" s="15" t="str">
        <f t="shared" ca="1" si="41"/>
        <v/>
      </c>
      <c r="V164" s="14">
        <f t="shared" si="36"/>
        <v>159</v>
      </c>
      <c r="W164" s="14" t="str">
        <f t="shared" ca="1" si="42"/>
        <v/>
      </c>
      <c r="X164" s="14" t="str">
        <f>IF(Home!J164=0,"",Home!J164)</f>
        <v/>
      </c>
      <c r="Y164" s="16" t="str">
        <f t="shared" ca="1" si="46"/>
        <v/>
      </c>
      <c r="Z164" s="16" t="str">
        <f t="shared" ca="1" si="46"/>
        <v/>
      </c>
      <c r="AA164" s="16" t="str">
        <f t="shared" ca="1" si="46"/>
        <v/>
      </c>
      <c r="AB164" s="16" t="str">
        <f t="shared" ca="1" si="46"/>
        <v/>
      </c>
      <c r="AC164" s="16" t="str">
        <f t="shared" ca="1" si="37"/>
        <v/>
      </c>
      <c r="AD164" s="14" t="str">
        <f t="shared" ca="1" si="43"/>
        <v/>
      </c>
      <c r="AE164" s="17" t="str">
        <f t="shared" ca="1" si="44"/>
        <v/>
      </c>
      <c r="AF164" s="18" t="str">
        <f t="shared" ca="1" si="45"/>
        <v/>
      </c>
      <c r="AG164" s="12"/>
      <c r="AH164" s="19"/>
    </row>
    <row r="165" spans="1:34" s="10" customFormat="1" ht="15" customHeight="1" x14ac:dyDescent="0.2">
      <c r="A165" s="10">
        <f t="shared" si="33"/>
        <v>160</v>
      </c>
      <c r="B165" s="173" t="str">
        <f t="shared" ca="1" si="38"/>
        <v/>
      </c>
      <c r="C165" s="173"/>
      <c r="D165" s="173"/>
      <c r="E165" s="173"/>
      <c r="F165" s="173"/>
      <c r="G165" s="173"/>
      <c r="H165" s="177" t="str">
        <f t="shared" ca="1" si="39"/>
        <v/>
      </c>
      <c r="I165" s="177"/>
      <c r="J165" s="177"/>
      <c r="K165" s="177"/>
      <c r="L165" s="177"/>
      <c r="M165" s="177"/>
      <c r="N165" s="177"/>
      <c r="O165" s="177"/>
      <c r="P165" s="13">
        <f t="shared" si="34"/>
        <v>0</v>
      </c>
      <c r="Q165" s="8" t="str">
        <f t="shared" si="40"/>
        <v/>
      </c>
      <c r="R165" s="22">
        <v>160</v>
      </c>
      <c r="S165" s="14" t="str">
        <f ca="1">IF(LEFT(AG165,1)="G","",IF(LEFT(P165,1)="D","",IF(H165="","",COUNTIF($T$6:T165,T165))))</f>
        <v/>
      </c>
      <c r="T165" s="14" t="str">
        <f t="shared" ca="1" si="35"/>
        <v/>
      </c>
      <c r="U165" s="15" t="str">
        <f t="shared" ca="1" si="41"/>
        <v/>
      </c>
      <c r="V165" s="14">
        <f t="shared" si="36"/>
        <v>160</v>
      </c>
      <c r="W165" s="14" t="str">
        <f t="shared" ca="1" si="42"/>
        <v/>
      </c>
      <c r="X165" s="14" t="str">
        <f>IF(Home!J165=0,"",Home!J165)</f>
        <v/>
      </c>
      <c r="Y165" s="16" t="str">
        <f t="shared" ca="1" si="46"/>
        <v/>
      </c>
      <c r="Z165" s="16" t="str">
        <f t="shared" ca="1" si="46"/>
        <v/>
      </c>
      <c r="AA165" s="16" t="str">
        <f t="shared" ca="1" si="46"/>
        <v/>
      </c>
      <c r="AB165" s="16" t="str">
        <f t="shared" ca="1" si="46"/>
        <v/>
      </c>
      <c r="AC165" s="16" t="str">
        <f t="shared" ca="1" si="37"/>
        <v/>
      </c>
      <c r="AD165" s="14" t="str">
        <f t="shared" ca="1" si="43"/>
        <v/>
      </c>
      <c r="AE165" s="17" t="str">
        <f t="shared" ca="1" si="44"/>
        <v/>
      </c>
      <c r="AF165" s="18" t="str">
        <f t="shared" ca="1" si="45"/>
        <v/>
      </c>
      <c r="AG165" s="12"/>
      <c r="AH165" s="19"/>
    </row>
    <row r="166" spans="1:34" s="10" customFormat="1" ht="15" customHeight="1" x14ac:dyDescent="0.2">
      <c r="A166" s="10">
        <f t="shared" si="33"/>
        <v>161</v>
      </c>
      <c r="B166" s="173" t="str">
        <f t="shared" ca="1" si="38"/>
        <v/>
      </c>
      <c r="C166" s="173"/>
      <c r="D166" s="173"/>
      <c r="E166" s="173"/>
      <c r="F166" s="173"/>
      <c r="G166" s="173"/>
      <c r="H166" s="177" t="str">
        <f t="shared" ca="1" si="39"/>
        <v/>
      </c>
      <c r="I166" s="177"/>
      <c r="J166" s="177"/>
      <c r="K166" s="177"/>
      <c r="L166" s="177"/>
      <c r="M166" s="177"/>
      <c r="N166" s="177"/>
      <c r="O166" s="177"/>
      <c r="P166" s="13">
        <f t="shared" si="34"/>
        <v>0</v>
      </c>
      <c r="Q166" s="8" t="str">
        <f t="shared" si="40"/>
        <v/>
      </c>
      <c r="R166" s="22">
        <v>161</v>
      </c>
      <c r="S166" s="14" t="str">
        <f ca="1">IF(LEFT(AG166,1)="G","",IF(LEFT(P166,1)="D","",IF(H166="","",COUNTIF($T$6:T166,T166))))</f>
        <v/>
      </c>
      <c r="T166" s="14" t="str">
        <f t="shared" ca="1" si="35"/>
        <v/>
      </c>
      <c r="U166" s="15" t="str">
        <f t="shared" ca="1" si="41"/>
        <v/>
      </c>
      <c r="V166" s="14">
        <f t="shared" si="36"/>
        <v>161</v>
      </c>
      <c r="W166" s="14" t="str">
        <f t="shared" ca="1" si="42"/>
        <v/>
      </c>
      <c r="X166" s="14" t="str">
        <f>IF(Home!J166=0,"",Home!J166)</f>
        <v/>
      </c>
      <c r="Y166" s="16" t="str">
        <f t="shared" ref="Y166:AB185" ca="1" si="47">IFERROR(VLOOKUP(CONCATENATE($X166,Y$5),$U$6:$V$255,2,0),"")</f>
        <v/>
      </c>
      <c r="Z166" s="16" t="str">
        <f t="shared" ca="1" si="47"/>
        <v/>
      </c>
      <c r="AA166" s="16" t="str">
        <f t="shared" ca="1" si="47"/>
        <v/>
      </c>
      <c r="AB166" s="16" t="str">
        <f t="shared" ca="1" si="47"/>
        <v/>
      </c>
      <c r="AC166" s="16" t="str">
        <f t="shared" ca="1" si="37"/>
        <v/>
      </c>
      <c r="AD166" s="14" t="str">
        <f t="shared" ca="1" si="43"/>
        <v/>
      </c>
      <c r="AE166" s="17" t="str">
        <f t="shared" ca="1" si="44"/>
        <v/>
      </c>
      <c r="AF166" s="18" t="str">
        <f t="shared" ca="1" si="45"/>
        <v/>
      </c>
      <c r="AG166" s="12"/>
      <c r="AH166" s="19"/>
    </row>
    <row r="167" spans="1:34" s="10" customFormat="1" ht="15" customHeight="1" x14ac:dyDescent="0.2">
      <c r="A167" s="10">
        <f t="shared" si="33"/>
        <v>162</v>
      </c>
      <c r="B167" s="173" t="str">
        <f t="shared" ca="1" si="38"/>
        <v/>
      </c>
      <c r="C167" s="173"/>
      <c r="D167" s="173"/>
      <c r="E167" s="173"/>
      <c r="F167" s="173"/>
      <c r="G167" s="173"/>
      <c r="H167" s="177" t="str">
        <f t="shared" ca="1" si="39"/>
        <v/>
      </c>
      <c r="I167" s="177"/>
      <c r="J167" s="177"/>
      <c r="K167" s="177"/>
      <c r="L167" s="177"/>
      <c r="M167" s="177"/>
      <c r="N167" s="177"/>
      <c r="O167" s="177"/>
      <c r="P167" s="13">
        <f t="shared" si="34"/>
        <v>0</v>
      </c>
      <c r="Q167" s="8" t="str">
        <f t="shared" si="40"/>
        <v/>
      </c>
      <c r="R167" s="22">
        <v>162</v>
      </c>
      <c r="S167" s="14" t="str">
        <f ca="1">IF(LEFT(AG167,1)="G","",IF(LEFT(P167,1)="D","",IF(H167="","",COUNTIF($T$6:T167,T167))))</f>
        <v/>
      </c>
      <c r="T167" s="14" t="str">
        <f t="shared" ca="1" si="35"/>
        <v/>
      </c>
      <c r="U167" s="15" t="str">
        <f t="shared" ca="1" si="41"/>
        <v/>
      </c>
      <c r="V167" s="14">
        <f t="shared" si="36"/>
        <v>162</v>
      </c>
      <c r="W167" s="14" t="str">
        <f t="shared" ca="1" si="42"/>
        <v/>
      </c>
      <c r="X167" s="14" t="str">
        <f>IF(Home!J167=0,"",Home!J167)</f>
        <v/>
      </c>
      <c r="Y167" s="16" t="str">
        <f t="shared" ca="1" si="47"/>
        <v/>
      </c>
      <c r="Z167" s="16" t="str">
        <f t="shared" ca="1" si="47"/>
        <v/>
      </c>
      <c r="AA167" s="16" t="str">
        <f t="shared" ca="1" si="47"/>
        <v/>
      </c>
      <c r="AB167" s="16" t="str">
        <f t="shared" ca="1" si="47"/>
        <v/>
      </c>
      <c r="AC167" s="16" t="str">
        <f t="shared" ca="1" si="37"/>
        <v/>
      </c>
      <c r="AD167" s="14" t="str">
        <f t="shared" ca="1" si="43"/>
        <v/>
      </c>
      <c r="AE167" s="17" t="str">
        <f t="shared" ca="1" si="44"/>
        <v/>
      </c>
      <c r="AF167" s="18" t="str">
        <f t="shared" ca="1" si="45"/>
        <v/>
      </c>
      <c r="AG167" s="12"/>
      <c r="AH167" s="19"/>
    </row>
    <row r="168" spans="1:34" s="10" customFormat="1" ht="15" customHeight="1" x14ac:dyDescent="0.2">
      <c r="A168" s="10">
        <f t="shared" si="33"/>
        <v>163</v>
      </c>
      <c r="B168" s="173" t="str">
        <f t="shared" ca="1" si="38"/>
        <v/>
      </c>
      <c r="C168" s="173"/>
      <c r="D168" s="173"/>
      <c r="E168" s="173"/>
      <c r="F168" s="173"/>
      <c r="G168" s="173"/>
      <c r="H168" s="177" t="str">
        <f t="shared" ca="1" si="39"/>
        <v/>
      </c>
      <c r="I168" s="177"/>
      <c r="J168" s="177"/>
      <c r="K168" s="177"/>
      <c r="L168" s="177"/>
      <c r="M168" s="177"/>
      <c r="N168" s="177"/>
      <c r="O168" s="177"/>
      <c r="P168" s="13">
        <f t="shared" si="34"/>
        <v>0</v>
      </c>
      <c r="Q168" s="8" t="str">
        <f t="shared" si="40"/>
        <v/>
      </c>
      <c r="R168" s="22">
        <v>163</v>
      </c>
      <c r="S168" s="14" t="str">
        <f ca="1">IF(LEFT(AG168,1)="G","",IF(LEFT(P168,1)="D","",IF(H168="","",COUNTIF($T$6:T168,T168))))</f>
        <v/>
      </c>
      <c r="T168" s="14" t="str">
        <f t="shared" ca="1" si="35"/>
        <v/>
      </c>
      <c r="U168" s="15" t="str">
        <f t="shared" ca="1" si="41"/>
        <v/>
      </c>
      <c r="V168" s="14">
        <f t="shared" si="36"/>
        <v>163</v>
      </c>
      <c r="W168" s="14" t="str">
        <f t="shared" ca="1" si="42"/>
        <v/>
      </c>
      <c r="X168" s="14" t="str">
        <f>IF(Home!J168=0,"",Home!J168)</f>
        <v/>
      </c>
      <c r="Y168" s="16" t="str">
        <f t="shared" ca="1" si="47"/>
        <v/>
      </c>
      <c r="Z168" s="16" t="str">
        <f t="shared" ca="1" si="47"/>
        <v/>
      </c>
      <c r="AA168" s="16" t="str">
        <f t="shared" ca="1" si="47"/>
        <v/>
      </c>
      <c r="AB168" s="16" t="str">
        <f t="shared" ca="1" si="47"/>
        <v/>
      </c>
      <c r="AC168" s="16" t="str">
        <f t="shared" ca="1" si="37"/>
        <v/>
      </c>
      <c r="AD168" s="14" t="str">
        <f t="shared" ca="1" si="43"/>
        <v/>
      </c>
      <c r="AE168" s="17" t="str">
        <f t="shared" ca="1" si="44"/>
        <v/>
      </c>
      <c r="AF168" s="18" t="str">
        <f t="shared" ca="1" si="45"/>
        <v/>
      </c>
      <c r="AG168" s="12"/>
      <c r="AH168" s="19"/>
    </row>
    <row r="169" spans="1:34" s="10" customFormat="1" ht="15" customHeight="1" x14ac:dyDescent="0.2">
      <c r="A169" s="10">
        <f t="shared" si="33"/>
        <v>164</v>
      </c>
      <c r="B169" s="173" t="str">
        <f t="shared" ca="1" si="38"/>
        <v/>
      </c>
      <c r="C169" s="173"/>
      <c r="D169" s="173"/>
      <c r="E169" s="173"/>
      <c r="F169" s="173"/>
      <c r="G169" s="173"/>
      <c r="H169" s="177" t="str">
        <f t="shared" ca="1" si="39"/>
        <v/>
      </c>
      <c r="I169" s="177"/>
      <c r="J169" s="177"/>
      <c r="K169" s="177"/>
      <c r="L169" s="177"/>
      <c r="M169" s="177"/>
      <c r="N169" s="177"/>
      <c r="O169" s="177"/>
      <c r="P169" s="13">
        <f t="shared" si="34"/>
        <v>0</v>
      </c>
      <c r="Q169" s="8" t="str">
        <f t="shared" si="40"/>
        <v/>
      </c>
      <c r="R169" s="22">
        <v>164</v>
      </c>
      <c r="S169" s="14" t="str">
        <f ca="1">IF(LEFT(AG169,1)="G","",IF(LEFT(P169,1)="D","",IF(H169="","",COUNTIF($T$6:T169,T169))))</f>
        <v/>
      </c>
      <c r="T169" s="14" t="str">
        <f t="shared" ca="1" si="35"/>
        <v/>
      </c>
      <c r="U169" s="15" t="str">
        <f t="shared" ca="1" si="41"/>
        <v/>
      </c>
      <c r="V169" s="14">
        <f t="shared" si="36"/>
        <v>164</v>
      </c>
      <c r="W169" s="14" t="str">
        <f t="shared" ca="1" si="42"/>
        <v/>
      </c>
      <c r="X169" s="14" t="str">
        <f>IF(Home!J169=0,"",Home!J169)</f>
        <v/>
      </c>
      <c r="Y169" s="16" t="str">
        <f t="shared" ca="1" si="47"/>
        <v/>
      </c>
      <c r="Z169" s="16" t="str">
        <f t="shared" ca="1" si="47"/>
        <v/>
      </c>
      <c r="AA169" s="16" t="str">
        <f t="shared" ca="1" si="47"/>
        <v/>
      </c>
      <c r="AB169" s="16" t="str">
        <f t="shared" ca="1" si="47"/>
        <v/>
      </c>
      <c r="AC169" s="16" t="str">
        <f t="shared" ca="1" si="37"/>
        <v/>
      </c>
      <c r="AD169" s="14" t="str">
        <f t="shared" ca="1" si="43"/>
        <v/>
      </c>
      <c r="AE169" s="17" t="str">
        <f t="shared" ca="1" si="44"/>
        <v/>
      </c>
      <c r="AF169" s="18" t="str">
        <f t="shared" ca="1" si="45"/>
        <v/>
      </c>
      <c r="AG169" s="12"/>
      <c r="AH169" s="19"/>
    </row>
    <row r="170" spans="1:34" s="10" customFormat="1" ht="15" customHeight="1" x14ac:dyDescent="0.2">
      <c r="A170" s="10">
        <f t="shared" si="33"/>
        <v>165</v>
      </c>
      <c r="B170" s="173" t="str">
        <f t="shared" ca="1" si="38"/>
        <v/>
      </c>
      <c r="C170" s="173"/>
      <c r="D170" s="173"/>
      <c r="E170" s="173"/>
      <c r="F170" s="173"/>
      <c r="G170" s="173"/>
      <c r="H170" s="177" t="str">
        <f t="shared" ca="1" si="39"/>
        <v/>
      </c>
      <c r="I170" s="177"/>
      <c r="J170" s="177"/>
      <c r="K170" s="177"/>
      <c r="L170" s="177"/>
      <c r="M170" s="177"/>
      <c r="N170" s="177"/>
      <c r="O170" s="177"/>
      <c r="P170" s="13">
        <f t="shared" si="34"/>
        <v>0</v>
      </c>
      <c r="Q170" s="8" t="str">
        <f t="shared" si="40"/>
        <v/>
      </c>
      <c r="R170" s="22">
        <v>165</v>
      </c>
      <c r="S170" s="14" t="str">
        <f ca="1">IF(LEFT(AG170,1)="G","",IF(LEFT(P170,1)="D","",IF(H170="","",COUNTIF($T$6:T170,T170))))</f>
        <v/>
      </c>
      <c r="T170" s="14" t="str">
        <f t="shared" ca="1" si="35"/>
        <v/>
      </c>
      <c r="U170" s="15" t="str">
        <f t="shared" ca="1" si="41"/>
        <v/>
      </c>
      <c r="V170" s="14">
        <f t="shared" si="36"/>
        <v>165</v>
      </c>
      <c r="W170" s="14" t="str">
        <f t="shared" ca="1" si="42"/>
        <v/>
      </c>
      <c r="X170" s="14" t="str">
        <f>IF(Home!J170=0,"",Home!J170)</f>
        <v/>
      </c>
      <c r="Y170" s="16" t="str">
        <f t="shared" ca="1" si="47"/>
        <v/>
      </c>
      <c r="Z170" s="16" t="str">
        <f t="shared" ca="1" si="47"/>
        <v/>
      </c>
      <c r="AA170" s="16" t="str">
        <f t="shared" ca="1" si="47"/>
        <v/>
      </c>
      <c r="AB170" s="16" t="str">
        <f t="shared" ca="1" si="47"/>
        <v/>
      </c>
      <c r="AC170" s="16" t="str">
        <f t="shared" ca="1" si="37"/>
        <v/>
      </c>
      <c r="AD170" s="14" t="str">
        <f t="shared" ca="1" si="43"/>
        <v/>
      </c>
      <c r="AE170" s="17" t="str">
        <f t="shared" ca="1" si="44"/>
        <v/>
      </c>
      <c r="AF170" s="18" t="str">
        <f t="shared" ca="1" si="45"/>
        <v/>
      </c>
      <c r="AG170" s="12"/>
      <c r="AH170" s="19"/>
    </row>
    <row r="171" spans="1:34" s="10" customFormat="1" ht="15" customHeight="1" x14ac:dyDescent="0.2">
      <c r="A171" s="10">
        <f t="shared" si="33"/>
        <v>166</v>
      </c>
      <c r="B171" s="173" t="str">
        <f t="shared" ca="1" si="38"/>
        <v/>
      </c>
      <c r="C171" s="173"/>
      <c r="D171" s="173"/>
      <c r="E171" s="173"/>
      <c r="F171" s="173"/>
      <c r="G171" s="173"/>
      <c r="H171" s="177" t="str">
        <f t="shared" ca="1" si="39"/>
        <v/>
      </c>
      <c r="I171" s="177"/>
      <c r="J171" s="177"/>
      <c r="K171" s="177"/>
      <c r="L171" s="177"/>
      <c r="M171" s="177"/>
      <c r="N171" s="177"/>
      <c r="O171" s="177"/>
      <c r="P171" s="13">
        <f t="shared" si="34"/>
        <v>0</v>
      </c>
      <c r="Q171" s="8" t="str">
        <f t="shared" si="40"/>
        <v/>
      </c>
      <c r="R171" s="22">
        <v>166</v>
      </c>
      <c r="S171" s="14" t="str">
        <f ca="1">IF(LEFT(AG171,1)="G","",IF(LEFT(P171,1)="D","",IF(H171="","",COUNTIF($T$6:T171,T171))))</f>
        <v/>
      </c>
      <c r="T171" s="14" t="str">
        <f t="shared" ca="1" si="35"/>
        <v/>
      </c>
      <c r="U171" s="15" t="str">
        <f t="shared" ca="1" si="41"/>
        <v/>
      </c>
      <c r="V171" s="14">
        <f t="shared" si="36"/>
        <v>166</v>
      </c>
      <c r="W171" s="14" t="str">
        <f t="shared" ca="1" si="42"/>
        <v/>
      </c>
      <c r="X171" s="14" t="str">
        <f>IF(Home!J171=0,"",Home!J171)</f>
        <v/>
      </c>
      <c r="Y171" s="16" t="str">
        <f t="shared" ca="1" si="47"/>
        <v/>
      </c>
      <c r="Z171" s="16" t="str">
        <f t="shared" ca="1" si="47"/>
        <v/>
      </c>
      <c r="AA171" s="16" t="str">
        <f t="shared" ca="1" si="47"/>
        <v/>
      </c>
      <c r="AB171" s="16" t="str">
        <f t="shared" ca="1" si="47"/>
        <v/>
      </c>
      <c r="AC171" s="16" t="str">
        <f t="shared" ca="1" si="37"/>
        <v/>
      </c>
      <c r="AD171" s="14" t="str">
        <f t="shared" ca="1" si="43"/>
        <v/>
      </c>
      <c r="AE171" s="17" t="str">
        <f t="shared" ca="1" si="44"/>
        <v/>
      </c>
      <c r="AF171" s="18" t="str">
        <f t="shared" ca="1" si="45"/>
        <v/>
      </c>
      <c r="AG171" s="12"/>
      <c r="AH171" s="19"/>
    </row>
    <row r="172" spans="1:34" s="10" customFormat="1" ht="15" customHeight="1" x14ac:dyDescent="0.2">
      <c r="A172" s="10">
        <f t="shared" si="33"/>
        <v>167</v>
      </c>
      <c r="B172" s="173" t="str">
        <f t="shared" ca="1" si="38"/>
        <v/>
      </c>
      <c r="C172" s="173"/>
      <c r="D172" s="173"/>
      <c r="E172" s="173"/>
      <c r="F172" s="173"/>
      <c r="G172" s="173"/>
      <c r="H172" s="177" t="str">
        <f t="shared" ca="1" si="39"/>
        <v/>
      </c>
      <c r="I172" s="177"/>
      <c r="J172" s="177"/>
      <c r="K172" s="177"/>
      <c r="L172" s="177"/>
      <c r="M172" s="177"/>
      <c r="N172" s="177"/>
      <c r="O172" s="177"/>
      <c r="P172" s="13">
        <f t="shared" si="34"/>
        <v>0</v>
      </c>
      <c r="Q172" s="8" t="str">
        <f t="shared" si="40"/>
        <v/>
      </c>
      <c r="R172" s="22">
        <v>167</v>
      </c>
      <c r="S172" s="14" t="str">
        <f ca="1">IF(LEFT(AG172,1)="G","",IF(LEFT(P172,1)="D","",IF(H172="","",COUNTIF($T$6:T172,T172))))</f>
        <v/>
      </c>
      <c r="T172" s="14" t="str">
        <f t="shared" ca="1" si="35"/>
        <v/>
      </c>
      <c r="U172" s="15" t="str">
        <f t="shared" ca="1" si="41"/>
        <v/>
      </c>
      <c r="V172" s="14">
        <f t="shared" si="36"/>
        <v>167</v>
      </c>
      <c r="W172" s="14" t="str">
        <f t="shared" ca="1" si="42"/>
        <v/>
      </c>
      <c r="X172" s="14" t="str">
        <f>IF(Home!J172=0,"",Home!J172)</f>
        <v/>
      </c>
      <c r="Y172" s="16" t="str">
        <f t="shared" ca="1" si="47"/>
        <v/>
      </c>
      <c r="Z172" s="16" t="str">
        <f t="shared" ca="1" si="47"/>
        <v/>
      </c>
      <c r="AA172" s="16" t="str">
        <f t="shared" ca="1" si="47"/>
        <v/>
      </c>
      <c r="AB172" s="16" t="str">
        <f t="shared" ca="1" si="47"/>
        <v/>
      </c>
      <c r="AC172" s="16" t="str">
        <f t="shared" ca="1" si="37"/>
        <v/>
      </c>
      <c r="AD172" s="14" t="str">
        <f t="shared" ca="1" si="43"/>
        <v/>
      </c>
      <c r="AE172" s="17" t="str">
        <f t="shared" ca="1" si="44"/>
        <v/>
      </c>
      <c r="AF172" s="18" t="str">
        <f t="shared" ca="1" si="45"/>
        <v/>
      </c>
      <c r="AG172" s="12"/>
      <c r="AH172" s="19"/>
    </row>
    <row r="173" spans="1:34" s="10" customFormat="1" ht="15" customHeight="1" x14ac:dyDescent="0.2">
      <c r="A173" s="10">
        <f t="shared" si="33"/>
        <v>168</v>
      </c>
      <c r="B173" s="173" t="str">
        <f t="shared" ca="1" si="38"/>
        <v/>
      </c>
      <c r="C173" s="173"/>
      <c r="D173" s="173"/>
      <c r="E173" s="173"/>
      <c r="F173" s="173"/>
      <c r="G173" s="173"/>
      <c r="H173" s="177" t="str">
        <f t="shared" ca="1" si="39"/>
        <v/>
      </c>
      <c r="I173" s="177"/>
      <c r="J173" s="177"/>
      <c r="K173" s="177"/>
      <c r="L173" s="177"/>
      <c r="M173" s="177"/>
      <c r="N173" s="177"/>
      <c r="O173" s="177"/>
      <c r="P173" s="13">
        <f t="shared" si="34"/>
        <v>0</v>
      </c>
      <c r="Q173" s="8" t="str">
        <f t="shared" si="40"/>
        <v/>
      </c>
      <c r="R173" s="22">
        <v>168</v>
      </c>
      <c r="S173" s="14" t="str">
        <f ca="1">IF(LEFT(AG173,1)="G","",IF(LEFT(P173,1)="D","",IF(H173="","",COUNTIF($T$6:T173,T173))))</f>
        <v/>
      </c>
      <c r="T173" s="14" t="str">
        <f t="shared" ca="1" si="35"/>
        <v/>
      </c>
      <c r="U173" s="15" t="str">
        <f t="shared" ca="1" si="41"/>
        <v/>
      </c>
      <c r="V173" s="14">
        <f t="shared" si="36"/>
        <v>168</v>
      </c>
      <c r="W173" s="14" t="str">
        <f t="shared" ca="1" si="42"/>
        <v/>
      </c>
      <c r="X173" s="14" t="str">
        <f>IF(Home!J173=0,"",Home!J173)</f>
        <v/>
      </c>
      <c r="Y173" s="16" t="str">
        <f t="shared" ca="1" si="47"/>
        <v/>
      </c>
      <c r="Z173" s="16" t="str">
        <f t="shared" ca="1" si="47"/>
        <v/>
      </c>
      <c r="AA173" s="16" t="str">
        <f t="shared" ca="1" si="47"/>
        <v/>
      </c>
      <c r="AB173" s="16" t="str">
        <f t="shared" ca="1" si="47"/>
        <v/>
      </c>
      <c r="AC173" s="16" t="str">
        <f t="shared" ca="1" si="37"/>
        <v/>
      </c>
      <c r="AD173" s="14" t="str">
        <f t="shared" ca="1" si="43"/>
        <v/>
      </c>
      <c r="AE173" s="17" t="str">
        <f t="shared" ca="1" si="44"/>
        <v/>
      </c>
      <c r="AF173" s="18" t="str">
        <f t="shared" ca="1" si="45"/>
        <v/>
      </c>
      <c r="AG173" s="12"/>
      <c r="AH173" s="19"/>
    </row>
    <row r="174" spans="1:34" s="10" customFormat="1" ht="15" customHeight="1" x14ac:dyDescent="0.2">
      <c r="A174" s="10">
        <f t="shared" si="33"/>
        <v>169</v>
      </c>
      <c r="B174" s="173" t="str">
        <f t="shared" ca="1" si="38"/>
        <v/>
      </c>
      <c r="C174" s="173"/>
      <c r="D174" s="173"/>
      <c r="E174" s="173"/>
      <c r="F174" s="173"/>
      <c r="G174" s="173"/>
      <c r="H174" s="177" t="str">
        <f t="shared" ca="1" si="39"/>
        <v/>
      </c>
      <c r="I174" s="177"/>
      <c r="J174" s="177"/>
      <c r="K174" s="177"/>
      <c r="L174" s="177"/>
      <c r="M174" s="177"/>
      <c r="N174" s="177"/>
      <c r="O174" s="177"/>
      <c r="P174" s="13">
        <f t="shared" si="34"/>
        <v>0</v>
      </c>
      <c r="Q174" s="8" t="str">
        <f t="shared" si="40"/>
        <v/>
      </c>
      <c r="R174" s="22">
        <v>169</v>
      </c>
      <c r="S174" s="14" t="str">
        <f ca="1">IF(LEFT(AG174,1)="G","",IF(LEFT(P174,1)="D","",IF(H174="","",COUNTIF($T$6:T174,T174))))</f>
        <v/>
      </c>
      <c r="T174" s="14" t="str">
        <f t="shared" ca="1" si="35"/>
        <v/>
      </c>
      <c r="U174" s="15" t="str">
        <f t="shared" ca="1" si="41"/>
        <v/>
      </c>
      <c r="V174" s="14">
        <f t="shared" si="36"/>
        <v>169</v>
      </c>
      <c r="W174" s="14" t="str">
        <f t="shared" ca="1" si="42"/>
        <v/>
      </c>
      <c r="X174" s="14" t="str">
        <f>IF(Home!J174=0,"",Home!J174)</f>
        <v/>
      </c>
      <c r="Y174" s="16" t="str">
        <f t="shared" ca="1" si="47"/>
        <v/>
      </c>
      <c r="Z174" s="16" t="str">
        <f t="shared" ca="1" si="47"/>
        <v/>
      </c>
      <c r="AA174" s="16" t="str">
        <f t="shared" ca="1" si="47"/>
        <v/>
      </c>
      <c r="AB174" s="16" t="str">
        <f t="shared" ca="1" si="47"/>
        <v/>
      </c>
      <c r="AC174" s="16" t="str">
        <f t="shared" ca="1" si="37"/>
        <v/>
      </c>
      <c r="AD174" s="14" t="str">
        <f t="shared" ca="1" si="43"/>
        <v/>
      </c>
      <c r="AE174" s="17" t="str">
        <f t="shared" ca="1" si="44"/>
        <v/>
      </c>
      <c r="AF174" s="18" t="str">
        <f t="shared" ca="1" si="45"/>
        <v/>
      </c>
      <c r="AG174" s="12"/>
      <c r="AH174" s="19"/>
    </row>
    <row r="175" spans="1:34" s="10" customFormat="1" ht="15" customHeight="1" x14ac:dyDescent="0.2">
      <c r="A175" s="10">
        <f t="shared" si="33"/>
        <v>170</v>
      </c>
      <c r="B175" s="173" t="str">
        <f t="shared" ca="1" si="38"/>
        <v/>
      </c>
      <c r="C175" s="173"/>
      <c r="D175" s="173"/>
      <c r="E175" s="173"/>
      <c r="F175" s="173"/>
      <c r="G175" s="173"/>
      <c r="H175" s="177" t="str">
        <f t="shared" ca="1" si="39"/>
        <v/>
      </c>
      <c r="I175" s="177"/>
      <c r="J175" s="177"/>
      <c r="K175" s="177"/>
      <c r="L175" s="177"/>
      <c r="M175" s="177"/>
      <c r="N175" s="177"/>
      <c r="O175" s="177"/>
      <c r="P175" s="13">
        <f t="shared" si="34"/>
        <v>0</v>
      </c>
      <c r="Q175" s="8" t="str">
        <f t="shared" si="40"/>
        <v/>
      </c>
      <c r="R175" s="22">
        <v>170</v>
      </c>
      <c r="S175" s="14" t="str">
        <f ca="1">IF(LEFT(AG175,1)="G","",IF(LEFT(P175,1)="D","",IF(H175="","",COUNTIF($T$6:T175,T175))))</f>
        <v/>
      </c>
      <c r="T175" s="14" t="str">
        <f t="shared" ca="1" si="35"/>
        <v/>
      </c>
      <c r="U175" s="15" t="str">
        <f t="shared" ca="1" si="41"/>
        <v/>
      </c>
      <c r="V175" s="14">
        <f t="shared" si="36"/>
        <v>170</v>
      </c>
      <c r="W175" s="14" t="str">
        <f t="shared" ca="1" si="42"/>
        <v/>
      </c>
      <c r="X175" s="14" t="str">
        <f>IF(Home!J175=0,"",Home!J175)</f>
        <v/>
      </c>
      <c r="Y175" s="16" t="str">
        <f t="shared" ca="1" si="47"/>
        <v/>
      </c>
      <c r="Z175" s="16" t="str">
        <f t="shared" ca="1" si="47"/>
        <v/>
      </c>
      <c r="AA175" s="16" t="str">
        <f t="shared" ca="1" si="47"/>
        <v/>
      </c>
      <c r="AB175" s="16" t="str">
        <f t="shared" ca="1" si="47"/>
        <v/>
      </c>
      <c r="AC175" s="16" t="str">
        <f t="shared" ca="1" si="37"/>
        <v/>
      </c>
      <c r="AD175" s="14" t="str">
        <f t="shared" ca="1" si="43"/>
        <v/>
      </c>
      <c r="AE175" s="17" t="str">
        <f t="shared" ca="1" si="44"/>
        <v/>
      </c>
      <c r="AF175" s="18" t="str">
        <f t="shared" ca="1" si="45"/>
        <v/>
      </c>
      <c r="AG175" s="12"/>
      <c r="AH175" s="19"/>
    </row>
    <row r="176" spans="1:34" s="10" customFormat="1" ht="15" customHeight="1" x14ac:dyDescent="0.2">
      <c r="A176" s="10">
        <f t="shared" si="33"/>
        <v>171</v>
      </c>
      <c r="B176" s="173" t="str">
        <f t="shared" ca="1" si="38"/>
        <v/>
      </c>
      <c r="C176" s="173"/>
      <c r="D176" s="173"/>
      <c r="E176" s="173"/>
      <c r="F176" s="173"/>
      <c r="G176" s="173"/>
      <c r="H176" s="177" t="str">
        <f t="shared" ca="1" si="39"/>
        <v/>
      </c>
      <c r="I176" s="177"/>
      <c r="J176" s="177"/>
      <c r="K176" s="177"/>
      <c r="L176" s="177"/>
      <c r="M176" s="177"/>
      <c r="N176" s="177"/>
      <c r="O176" s="177"/>
      <c r="P176" s="13">
        <f t="shared" si="34"/>
        <v>0</v>
      </c>
      <c r="Q176" s="8" t="str">
        <f t="shared" si="40"/>
        <v/>
      </c>
      <c r="R176" s="22">
        <v>171</v>
      </c>
      <c r="S176" s="14" t="str">
        <f ca="1">IF(LEFT(AG176,1)="G","",IF(LEFT(P176,1)="D","",IF(H176="","",COUNTIF($T$6:T176,T176))))</f>
        <v/>
      </c>
      <c r="T176" s="14" t="str">
        <f t="shared" ca="1" si="35"/>
        <v/>
      </c>
      <c r="U176" s="15" t="str">
        <f t="shared" ca="1" si="41"/>
        <v/>
      </c>
      <c r="V176" s="14">
        <f t="shared" si="36"/>
        <v>171</v>
      </c>
      <c r="W176" s="14" t="str">
        <f t="shared" ca="1" si="42"/>
        <v/>
      </c>
      <c r="X176" s="14" t="str">
        <f>IF(Home!J176=0,"",Home!J176)</f>
        <v/>
      </c>
      <c r="Y176" s="16" t="str">
        <f t="shared" ca="1" si="47"/>
        <v/>
      </c>
      <c r="Z176" s="16" t="str">
        <f t="shared" ca="1" si="47"/>
        <v/>
      </c>
      <c r="AA176" s="16" t="str">
        <f t="shared" ca="1" si="47"/>
        <v/>
      </c>
      <c r="AB176" s="16" t="str">
        <f t="shared" ca="1" si="47"/>
        <v/>
      </c>
      <c r="AC176" s="16" t="str">
        <f t="shared" ca="1" si="37"/>
        <v/>
      </c>
      <c r="AD176" s="14" t="str">
        <f t="shared" ca="1" si="43"/>
        <v/>
      </c>
      <c r="AE176" s="17" t="str">
        <f t="shared" ca="1" si="44"/>
        <v/>
      </c>
      <c r="AF176" s="18" t="str">
        <f t="shared" ca="1" si="45"/>
        <v/>
      </c>
      <c r="AG176" s="12"/>
      <c r="AH176" s="19"/>
    </row>
    <row r="177" spans="1:34" s="10" customFormat="1" ht="15" customHeight="1" x14ac:dyDescent="0.2">
      <c r="A177" s="10">
        <f t="shared" si="33"/>
        <v>172</v>
      </c>
      <c r="B177" s="173" t="str">
        <f t="shared" ca="1" si="38"/>
        <v/>
      </c>
      <c r="C177" s="173"/>
      <c r="D177" s="173"/>
      <c r="E177" s="173"/>
      <c r="F177" s="173"/>
      <c r="G177" s="173"/>
      <c r="H177" s="177" t="str">
        <f t="shared" ca="1" si="39"/>
        <v/>
      </c>
      <c r="I177" s="177"/>
      <c r="J177" s="177"/>
      <c r="K177" s="177"/>
      <c r="L177" s="177"/>
      <c r="M177" s="177"/>
      <c r="N177" s="177"/>
      <c r="O177" s="177"/>
      <c r="P177" s="13">
        <f t="shared" si="34"/>
        <v>0</v>
      </c>
      <c r="Q177" s="8" t="str">
        <f t="shared" si="40"/>
        <v/>
      </c>
      <c r="R177" s="22">
        <v>172</v>
      </c>
      <c r="S177" s="14" t="str">
        <f ca="1">IF(LEFT(AG177,1)="G","",IF(LEFT(P177,1)="D","",IF(H177="","",COUNTIF($T$6:T177,T177))))</f>
        <v/>
      </c>
      <c r="T177" s="14" t="str">
        <f t="shared" ca="1" si="35"/>
        <v/>
      </c>
      <c r="U177" s="15" t="str">
        <f t="shared" ca="1" si="41"/>
        <v/>
      </c>
      <c r="V177" s="14">
        <f t="shared" si="36"/>
        <v>172</v>
      </c>
      <c r="W177" s="14" t="str">
        <f t="shared" ca="1" si="42"/>
        <v/>
      </c>
      <c r="X177" s="14" t="str">
        <f>IF(Home!J177=0,"",Home!J177)</f>
        <v/>
      </c>
      <c r="Y177" s="16" t="str">
        <f t="shared" ca="1" si="47"/>
        <v/>
      </c>
      <c r="Z177" s="16" t="str">
        <f t="shared" ca="1" si="47"/>
        <v/>
      </c>
      <c r="AA177" s="16" t="str">
        <f t="shared" ca="1" si="47"/>
        <v/>
      </c>
      <c r="AB177" s="16" t="str">
        <f t="shared" ca="1" si="47"/>
        <v/>
      </c>
      <c r="AC177" s="16" t="str">
        <f t="shared" ca="1" si="37"/>
        <v/>
      </c>
      <c r="AD177" s="14" t="str">
        <f t="shared" ca="1" si="43"/>
        <v/>
      </c>
      <c r="AE177" s="17" t="str">
        <f t="shared" ca="1" si="44"/>
        <v/>
      </c>
      <c r="AF177" s="18" t="str">
        <f t="shared" ca="1" si="45"/>
        <v/>
      </c>
      <c r="AG177" s="12"/>
      <c r="AH177" s="19"/>
    </row>
    <row r="178" spans="1:34" s="10" customFormat="1" ht="15" customHeight="1" x14ac:dyDescent="0.2">
      <c r="A178" s="10">
        <f t="shared" si="33"/>
        <v>173</v>
      </c>
      <c r="B178" s="173" t="str">
        <f t="shared" ca="1" si="38"/>
        <v/>
      </c>
      <c r="C178" s="173"/>
      <c r="D178" s="173"/>
      <c r="E178" s="173"/>
      <c r="F178" s="173"/>
      <c r="G178" s="173"/>
      <c r="H178" s="177" t="str">
        <f t="shared" ca="1" si="39"/>
        <v/>
      </c>
      <c r="I178" s="177"/>
      <c r="J178" s="177"/>
      <c r="K178" s="177"/>
      <c r="L178" s="177"/>
      <c r="M178" s="177"/>
      <c r="N178" s="177"/>
      <c r="O178" s="177"/>
      <c r="P178" s="13">
        <f t="shared" si="34"/>
        <v>0</v>
      </c>
      <c r="Q178" s="8" t="str">
        <f t="shared" si="40"/>
        <v/>
      </c>
      <c r="R178" s="22">
        <v>173</v>
      </c>
      <c r="S178" s="14" t="str">
        <f ca="1">IF(LEFT(AG178,1)="G","",IF(LEFT(P178,1)="D","",IF(H178="","",COUNTIF($T$6:T178,T178))))</f>
        <v/>
      </c>
      <c r="T178" s="14" t="str">
        <f t="shared" ca="1" si="35"/>
        <v/>
      </c>
      <c r="U178" s="15" t="str">
        <f t="shared" ca="1" si="41"/>
        <v/>
      </c>
      <c r="V178" s="14">
        <f t="shared" si="36"/>
        <v>173</v>
      </c>
      <c r="W178" s="14" t="str">
        <f t="shared" ca="1" si="42"/>
        <v/>
      </c>
      <c r="X178" s="14" t="str">
        <f>IF(Home!J178=0,"",Home!J178)</f>
        <v/>
      </c>
      <c r="Y178" s="16" t="str">
        <f t="shared" ca="1" si="47"/>
        <v/>
      </c>
      <c r="Z178" s="16" t="str">
        <f t="shared" ca="1" si="47"/>
        <v/>
      </c>
      <c r="AA178" s="16" t="str">
        <f t="shared" ca="1" si="47"/>
        <v/>
      </c>
      <c r="AB178" s="16" t="str">
        <f t="shared" ca="1" si="47"/>
        <v/>
      </c>
      <c r="AC178" s="16" t="str">
        <f t="shared" ca="1" si="37"/>
        <v/>
      </c>
      <c r="AD178" s="14" t="str">
        <f t="shared" ca="1" si="43"/>
        <v/>
      </c>
      <c r="AE178" s="17" t="str">
        <f t="shared" ca="1" si="44"/>
        <v/>
      </c>
      <c r="AF178" s="18" t="str">
        <f t="shared" ca="1" si="45"/>
        <v/>
      </c>
      <c r="AG178" s="12"/>
      <c r="AH178" s="19"/>
    </row>
    <row r="179" spans="1:34" s="10" customFormat="1" ht="15" customHeight="1" x14ac:dyDescent="0.2">
      <c r="A179" s="10">
        <f t="shared" si="33"/>
        <v>174</v>
      </c>
      <c r="B179" s="173" t="str">
        <f t="shared" ca="1" si="38"/>
        <v/>
      </c>
      <c r="C179" s="173"/>
      <c r="D179" s="173"/>
      <c r="E179" s="173"/>
      <c r="F179" s="173"/>
      <c r="G179" s="173"/>
      <c r="H179" s="177" t="str">
        <f t="shared" ca="1" si="39"/>
        <v/>
      </c>
      <c r="I179" s="177"/>
      <c r="J179" s="177"/>
      <c r="K179" s="177"/>
      <c r="L179" s="177"/>
      <c r="M179" s="177"/>
      <c r="N179" s="177"/>
      <c r="O179" s="177"/>
      <c r="P179" s="13">
        <f t="shared" si="34"/>
        <v>0</v>
      </c>
      <c r="Q179" s="8" t="str">
        <f t="shared" si="40"/>
        <v/>
      </c>
      <c r="R179" s="22">
        <v>174</v>
      </c>
      <c r="S179" s="14" t="str">
        <f ca="1">IF(LEFT(AG179,1)="G","",IF(LEFT(P179,1)="D","",IF(H179="","",COUNTIF($T$6:T179,T179))))</f>
        <v/>
      </c>
      <c r="T179" s="14" t="str">
        <f t="shared" ca="1" si="35"/>
        <v/>
      </c>
      <c r="U179" s="15" t="str">
        <f t="shared" ca="1" si="41"/>
        <v/>
      </c>
      <c r="V179" s="14">
        <f t="shared" si="36"/>
        <v>174</v>
      </c>
      <c r="W179" s="14" t="str">
        <f t="shared" ca="1" si="42"/>
        <v/>
      </c>
      <c r="X179" s="14" t="str">
        <f>IF(Home!J179=0,"",Home!J179)</f>
        <v/>
      </c>
      <c r="Y179" s="16" t="str">
        <f t="shared" ca="1" si="47"/>
        <v/>
      </c>
      <c r="Z179" s="16" t="str">
        <f t="shared" ca="1" si="47"/>
        <v/>
      </c>
      <c r="AA179" s="16" t="str">
        <f t="shared" ca="1" si="47"/>
        <v/>
      </c>
      <c r="AB179" s="16" t="str">
        <f t="shared" ca="1" si="47"/>
        <v/>
      </c>
      <c r="AC179" s="16" t="str">
        <f t="shared" ca="1" si="37"/>
        <v/>
      </c>
      <c r="AD179" s="14" t="str">
        <f t="shared" ca="1" si="43"/>
        <v/>
      </c>
      <c r="AE179" s="17" t="str">
        <f t="shared" ca="1" si="44"/>
        <v/>
      </c>
      <c r="AF179" s="18" t="str">
        <f t="shared" ca="1" si="45"/>
        <v/>
      </c>
      <c r="AG179" s="12"/>
      <c r="AH179" s="19"/>
    </row>
    <row r="180" spans="1:34" s="10" customFormat="1" ht="15" customHeight="1" x14ac:dyDescent="0.2">
      <c r="A180" s="10">
        <f t="shared" si="33"/>
        <v>175</v>
      </c>
      <c r="B180" s="173" t="str">
        <f t="shared" ca="1" si="38"/>
        <v/>
      </c>
      <c r="C180" s="173"/>
      <c r="D180" s="173"/>
      <c r="E180" s="173"/>
      <c r="F180" s="173"/>
      <c r="G180" s="173"/>
      <c r="H180" s="177" t="str">
        <f t="shared" ca="1" si="39"/>
        <v/>
      </c>
      <c r="I180" s="177"/>
      <c r="J180" s="177"/>
      <c r="K180" s="177"/>
      <c r="L180" s="177"/>
      <c r="M180" s="177"/>
      <c r="N180" s="177"/>
      <c r="O180" s="177"/>
      <c r="P180" s="13">
        <f t="shared" si="34"/>
        <v>0</v>
      </c>
      <c r="Q180" s="8" t="str">
        <f t="shared" si="40"/>
        <v/>
      </c>
      <c r="R180" s="22">
        <v>175</v>
      </c>
      <c r="S180" s="14" t="str">
        <f ca="1">IF(LEFT(AG180,1)="G","",IF(LEFT(P180,1)="D","",IF(H180="","",COUNTIF($T$6:T180,T180))))</f>
        <v/>
      </c>
      <c r="T180" s="14" t="str">
        <f t="shared" ca="1" si="35"/>
        <v/>
      </c>
      <c r="U180" s="15" t="str">
        <f t="shared" ca="1" si="41"/>
        <v/>
      </c>
      <c r="V180" s="14">
        <f t="shared" si="36"/>
        <v>175</v>
      </c>
      <c r="W180" s="14" t="str">
        <f t="shared" ca="1" si="42"/>
        <v/>
      </c>
      <c r="X180" s="14" t="str">
        <f>IF(Home!J180=0,"",Home!J180)</f>
        <v/>
      </c>
      <c r="Y180" s="16" t="str">
        <f t="shared" ca="1" si="47"/>
        <v/>
      </c>
      <c r="Z180" s="16" t="str">
        <f t="shared" ca="1" si="47"/>
        <v/>
      </c>
      <c r="AA180" s="16" t="str">
        <f t="shared" ca="1" si="47"/>
        <v/>
      </c>
      <c r="AB180" s="16" t="str">
        <f t="shared" ca="1" si="47"/>
        <v/>
      </c>
      <c r="AC180" s="16" t="str">
        <f t="shared" ca="1" si="37"/>
        <v/>
      </c>
      <c r="AD180" s="14" t="str">
        <f t="shared" ca="1" si="43"/>
        <v/>
      </c>
      <c r="AE180" s="17" t="str">
        <f t="shared" ca="1" si="44"/>
        <v/>
      </c>
      <c r="AF180" s="18" t="str">
        <f t="shared" ca="1" si="45"/>
        <v/>
      </c>
      <c r="AG180" s="12"/>
      <c r="AH180" s="19"/>
    </row>
    <row r="181" spans="1:34" s="10" customFormat="1" ht="15" customHeight="1" x14ac:dyDescent="0.2">
      <c r="A181" s="10">
        <f t="shared" si="33"/>
        <v>176</v>
      </c>
      <c r="B181" s="173" t="str">
        <f t="shared" ca="1" si="38"/>
        <v/>
      </c>
      <c r="C181" s="173"/>
      <c r="D181" s="173"/>
      <c r="E181" s="173"/>
      <c r="F181" s="173"/>
      <c r="G181" s="173"/>
      <c r="H181" s="177" t="str">
        <f t="shared" ca="1" si="39"/>
        <v/>
      </c>
      <c r="I181" s="177"/>
      <c r="J181" s="177"/>
      <c r="K181" s="177"/>
      <c r="L181" s="177"/>
      <c r="M181" s="177"/>
      <c r="N181" s="177"/>
      <c r="O181" s="177"/>
      <c r="P181" s="13">
        <f t="shared" si="34"/>
        <v>0</v>
      </c>
      <c r="Q181" s="8" t="str">
        <f t="shared" si="40"/>
        <v/>
      </c>
      <c r="R181" s="22">
        <v>176</v>
      </c>
      <c r="S181" s="14" t="str">
        <f ca="1">IF(LEFT(AG181,1)="G","",IF(LEFT(P181,1)="D","",IF(H181="","",COUNTIF($T$6:T181,T181))))</f>
        <v/>
      </c>
      <c r="T181" s="14" t="str">
        <f t="shared" ca="1" si="35"/>
        <v/>
      </c>
      <c r="U181" s="15" t="str">
        <f t="shared" ca="1" si="41"/>
        <v/>
      </c>
      <c r="V181" s="14">
        <f t="shared" si="36"/>
        <v>176</v>
      </c>
      <c r="W181" s="14" t="str">
        <f t="shared" ca="1" si="42"/>
        <v/>
      </c>
      <c r="X181" s="14" t="str">
        <f>IF(Home!J181=0,"",Home!J181)</f>
        <v/>
      </c>
      <c r="Y181" s="16" t="str">
        <f t="shared" ca="1" si="47"/>
        <v/>
      </c>
      <c r="Z181" s="16" t="str">
        <f t="shared" ca="1" si="47"/>
        <v/>
      </c>
      <c r="AA181" s="16" t="str">
        <f t="shared" ca="1" si="47"/>
        <v/>
      </c>
      <c r="AB181" s="16" t="str">
        <f t="shared" ca="1" si="47"/>
        <v/>
      </c>
      <c r="AC181" s="16" t="str">
        <f t="shared" ca="1" si="37"/>
        <v/>
      </c>
      <c r="AD181" s="14" t="str">
        <f t="shared" ca="1" si="43"/>
        <v/>
      </c>
      <c r="AE181" s="17" t="str">
        <f t="shared" ca="1" si="44"/>
        <v/>
      </c>
      <c r="AF181" s="18" t="str">
        <f t="shared" ca="1" si="45"/>
        <v/>
      </c>
      <c r="AG181" s="12"/>
      <c r="AH181" s="19"/>
    </row>
    <row r="182" spans="1:34" s="10" customFormat="1" ht="15" customHeight="1" x14ac:dyDescent="0.2">
      <c r="A182" s="10">
        <f t="shared" si="33"/>
        <v>177</v>
      </c>
      <c r="B182" s="173" t="str">
        <f t="shared" ca="1" si="38"/>
        <v/>
      </c>
      <c r="C182" s="173"/>
      <c r="D182" s="173"/>
      <c r="E182" s="173"/>
      <c r="F182" s="173"/>
      <c r="G182" s="173"/>
      <c r="H182" s="177" t="str">
        <f t="shared" ca="1" si="39"/>
        <v/>
      </c>
      <c r="I182" s="177"/>
      <c r="J182" s="177"/>
      <c r="K182" s="177"/>
      <c r="L182" s="177"/>
      <c r="M182" s="177"/>
      <c r="N182" s="177"/>
      <c r="O182" s="177"/>
      <c r="P182" s="13">
        <f t="shared" si="34"/>
        <v>0</v>
      </c>
      <c r="Q182" s="8" t="str">
        <f t="shared" si="40"/>
        <v/>
      </c>
      <c r="R182" s="22">
        <v>177</v>
      </c>
      <c r="S182" s="14" t="str">
        <f ca="1">IF(LEFT(AG182,1)="G","",IF(LEFT(P182,1)="D","",IF(H182="","",COUNTIF($T$6:T182,T182))))</f>
        <v/>
      </c>
      <c r="T182" s="14" t="str">
        <f t="shared" ca="1" si="35"/>
        <v/>
      </c>
      <c r="U182" s="15" t="str">
        <f t="shared" ca="1" si="41"/>
        <v/>
      </c>
      <c r="V182" s="14">
        <f t="shared" si="36"/>
        <v>177</v>
      </c>
      <c r="W182" s="14" t="str">
        <f t="shared" ca="1" si="42"/>
        <v/>
      </c>
      <c r="X182" s="14" t="str">
        <f>IF(Home!J182=0,"",Home!J182)</f>
        <v/>
      </c>
      <c r="Y182" s="16" t="str">
        <f t="shared" ca="1" si="47"/>
        <v/>
      </c>
      <c r="Z182" s="16" t="str">
        <f t="shared" ca="1" si="47"/>
        <v/>
      </c>
      <c r="AA182" s="16" t="str">
        <f t="shared" ca="1" si="47"/>
        <v/>
      </c>
      <c r="AB182" s="16" t="str">
        <f t="shared" ca="1" si="47"/>
        <v/>
      </c>
      <c r="AC182" s="16" t="str">
        <f t="shared" ca="1" si="37"/>
        <v/>
      </c>
      <c r="AD182" s="14" t="str">
        <f t="shared" ca="1" si="43"/>
        <v/>
      </c>
      <c r="AE182" s="17" t="str">
        <f t="shared" ca="1" si="44"/>
        <v/>
      </c>
      <c r="AF182" s="18" t="str">
        <f t="shared" ca="1" si="45"/>
        <v/>
      </c>
      <c r="AG182" s="12"/>
      <c r="AH182" s="19"/>
    </row>
    <row r="183" spans="1:34" s="10" customFormat="1" ht="15" customHeight="1" x14ac:dyDescent="0.2">
      <c r="A183" s="10">
        <f t="shared" si="33"/>
        <v>178</v>
      </c>
      <c r="B183" s="173" t="str">
        <f t="shared" ca="1" si="38"/>
        <v/>
      </c>
      <c r="C183" s="173"/>
      <c r="D183" s="173"/>
      <c r="E183" s="173"/>
      <c r="F183" s="173"/>
      <c r="G183" s="173"/>
      <c r="H183" s="177" t="str">
        <f t="shared" ca="1" si="39"/>
        <v/>
      </c>
      <c r="I183" s="177"/>
      <c r="J183" s="177"/>
      <c r="K183" s="177"/>
      <c r="L183" s="177"/>
      <c r="M183" s="177"/>
      <c r="N183" s="177"/>
      <c r="O183" s="177"/>
      <c r="P183" s="13">
        <f t="shared" si="34"/>
        <v>0</v>
      </c>
      <c r="Q183" s="8" t="str">
        <f t="shared" si="40"/>
        <v/>
      </c>
      <c r="R183" s="22">
        <v>178</v>
      </c>
      <c r="S183" s="14" t="str">
        <f ca="1">IF(LEFT(AG183,1)="G","",IF(LEFT(P183,1)="D","",IF(H183="","",COUNTIF($T$6:T183,T183))))</f>
        <v/>
      </c>
      <c r="T183" s="14" t="str">
        <f t="shared" ca="1" si="35"/>
        <v/>
      </c>
      <c r="U183" s="15" t="str">
        <f t="shared" ca="1" si="41"/>
        <v/>
      </c>
      <c r="V183" s="14">
        <f t="shared" si="36"/>
        <v>178</v>
      </c>
      <c r="W183" s="14" t="str">
        <f t="shared" ca="1" si="42"/>
        <v/>
      </c>
      <c r="X183" s="14" t="str">
        <f>IF(Home!J183=0,"",Home!J183)</f>
        <v/>
      </c>
      <c r="Y183" s="16" t="str">
        <f t="shared" ca="1" si="47"/>
        <v/>
      </c>
      <c r="Z183" s="16" t="str">
        <f t="shared" ca="1" si="47"/>
        <v/>
      </c>
      <c r="AA183" s="16" t="str">
        <f t="shared" ca="1" si="47"/>
        <v/>
      </c>
      <c r="AB183" s="16" t="str">
        <f t="shared" ca="1" si="47"/>
        <v/>
      </c>
      <c r="AC183" s="16" t="str">
        <f t="shared" ca="1" si="37"/>
        <v/>
      </c>
      <c r="AD183" s="14" t="str">
        <f t="shared" ca="1" si="43"/>
        <v/>
      </c>
      <c r="AE183" s="17" t="str">
        <f t="shared" ca="1" si="44"/>
        <v/>
      </c>
      <c r="AF183" s="18" t="str">
        <f t="shared" ca="1" si="45"/>
        <v/>
      </c>
      <c r="AG183" s="12"/>
      <c r="AH183" s="19"/>
    </row>
    <row r="184" spans="1:34" s="10" customFormat="1" ht="15" customHeight="1" x14ac:dyDescent="0.2">
      <c r="A184" s="10">
        <f t="shared" si="33"/>
        <v>179</v>
      </c>
      <c r="B184" s="173" t="str">
        <f t="shared" ca="1" si="38"/>
        <v/>
      </c>
      <c r="C184" s="173"/>
      <c r="D184" s="173"/>
      <c r="E184" s="173"/>
      <c r="F184" s="173"/>
      <c r="G184" s="173"/>
      <c r="H184" s="177" t="str">
        <f t="shared" ca="1" si="39"/>
        <v/>
      </c>
      <c r="I184" s="177"/>
      <c r="J184" s="177"/>
      <c r="K184" s="177"/>
      <c r="L184" s="177"/>
      <c r="M184" s="177"/>
      <c r="N184" s="177"/>
      <c r="O184" s="177"/>
      <c r="P184" s="13">
        <f t="shared" si="34"/>
        <v>0</v>
      </c>
      <c r="Q184" s="8" t="str">
        <f t="shared" si="40"/>
        <v/>
      </c>
      <c r="R184" s="22">
        <v>179</v>
      </c>
      <c r="S184" s="14" t="str">
        <f ca="1">IF(LEFT(AG184,1)="G","",IF(LEFT(P184,1)="D","",IF(H184="","",COUNTIF($T$6:T184,T184))))</f>
        <v/>
      </c>
      <c r="T184" s="14" t="str">
        <f t="shared" ca="1" si="35"/>
        <v/>
      </c>
      <c r="U184" s="15" t="str">
        <f t="shared" ca="1" si="41"/>
        <v/>
      </c>
      <c r="V184" s="14">
        <f t="shared" si="36"/>
        <v>179</v>
      </c>
      <c r="W184" s="14" t="str">
        <f t="shared" ca="1" si="42"/>
        <v/>
      </c>
      <c r="X184" s="14" t="str">
        <f>IF(Home!J184=0,"",Home!J184)</f>
        <v/>
      </c>
      <c r="Y184" s="16" t="str">
        <f t="shared" ca="1" si="47"/>
        <v/>
      </c>
      <c r="Z184" s="16" t="str">
        <f t="shared" ca="1" si="47"/>
        <v/>
      </c>
      <c r="AA184" s="16" t="str">
        <f t="shared" ca="1" si="47"/>
        <v/>
      </c>
      <c r="AB184" s="16" t="str">
        <f t="shared" ca="1" si="47"/>
        <v/>
      </c>
      <c r="AC184" s="16" t="str">
        <f t="shared" ca="1" si="37"/>
        <v/>
      </c>
      <c r="AD184" s="14" t="str">
        <f t="shared" ca="1" si="43"/>
        <v/>
      </c>
      <c r="AE184" s="17" t="str">
        <f t="shared" ca="1" si="44"/>
        <v/>
      </c>
      <c r="AF184" s="18" t="str">
        <f t="shared" ca="1" si="45"/>
        <v/>
      </c>
      <c r="AG184" s="12"/>
      <c r="AH184" s="19"/>
    </row>
    <row r="185" spans="1:34" s="10" customFormat="1" ht="15" customHeight="1" x14ac:dyDescent="0.2">
      <c r="A185" s="10">
        <f t="shared" si="33"/>
        <v>180</v>
      </c>
      <c r="B185" s="173" t="str">
        <f t="shared" ca="1" si="38"/>
        <v/>
      </c>
      <c r="C185" s="173"/>
      <c r="D185" s="173"/>
      <c r="E185" s="173"/>
      <c r="F185" s="173"/>
      <c r="G185" s="173"/>
      <c r="H185" s="177" t="str">
        <f t="shared" ca="1" si="39"/>
        <v/>
      </c>
      <c r="I185" s="177"/>
      <c r="J185" s="177"/>
      <c r="K185" s="177"/>
      <c r="L185" s="177"/>
      <c r="M185" s="177"/>
      <c r="N185" s="177"/>
      <c r="O185" s="177"/>
      <c r="P185" s="13">
        <f t="shared" si="34"/>
        <v>0</v>
      </c>
      <c r="Q185" s="8" t="str">
        <f t="shared" si="40"/>
        <v/>
      </c>
      <c r="R185" s="22">
        <v>180</v>
      </c>
      <c r="S185" s="14" t="str">
        <f ca="1">IF(LEFT(AG185,1)="G","",IF(LEFT(P185,1)="D","",IF(H185="","",COUNTIF($T$6:T185,T185))))</f>
        <v/>
      </c>
      <c r="T185" s="14" t="str">
        <f t="shared" ca="1" si="35"/>
        <v/>
      </c>
      <c r="U185" s="15" t="str">
        <f t="shared" ca="1" si="41"/>
        <v/>
      </c>
      <c r="V185" s="14">
        <f t="shared" si="36"/>
        <v>180</v>
      </c>
      <c r="W185" s="14" t="str">
        <f t="shared" ca="1" si="42"/>
        <v/>
      </c>
      <c r="X185" s="14" t="str">
        <f>IF(Home!J185=0,"",Home!J185)</f>
        <v/>
      </c>
      <c r="Y185" s="16" t="str">
        <f t="shared" ca="1" si="47"/>
        <v/>
      </c>
      <c r="Z185" s="16" t="str">
        <f t="shared" ca="1" si="47"/>
        <v/>
      </c>
      <c r="AA185" s="16" t="str">
        <f t="shared" ca="1" si="47"/>
        <v/>
      </c>
      <c r="AB185" s="16" t="str">
        <f t="shared" ca="1" si="47"/>
        <v/>
      </c>
      <c r="AC185" s="16" t="str">
        <f t="shared" ca="1" si="37"/>
        <v/>
      </c>
      <c r="AD185" s="14" t="str">
        <f t="shared" ca="1" si="43"/>
        <v/>
      </c>
      <c r="AE185" s="17" t="str">
        <f t="shared" ca="1" si="44"/>
        <v/>
      </c>
      <c r="AF185" s="18" t="str">
        <f t="shared" ca="1" si="45"/>
        <v/>
      </c>
      <c r="AG185" s="12"/>
      <c r="AH185" s="19"/>
    </row>
    <row r="186" spans="1:34" s="10" customFormat="1" ht="15" customHeight="1" x14ac:dyDescent="0.2">
      <c r="A186" s="10">
        <f t="shared" si="33"/>
        <v>181</v>
      </c>
      <c r="B186" s="173" t="str">
        <f t="shared" ca="1" si="38"/>
        <v/>
      </c>
      <c r="C186" s="173"/>
      <c r="D186" s="173"/>
      <c r="E186" s="173"/>
      <c r="F186" s="173"/>
      <c r="G186" s="173"/>
      <c r="H186" s="177" t="str">
        <f t="shared" ca="1" si="39"/>
        <v/>
      </c>
      <c r="I186" s="177"/>
      <c r="J186" s="177"/>
      <c r="K186" s="177"/>
      <c r="L186" s="177"/>
      <c r="M186" s="177"/>
      <c r="N186" s="177"/>
      <c r="O186" s="177"/>
      <c r="P186" s="13">
        <f t="shared" si="34"/>
        <v>0</v>
      </c>
      <c r="Q186" s="8" t="str">
        <f t="shared" si="40"/>
        <v/>
      </c>
      <c r="R186" s="22">
        <v>181</v>
      </c>
      <c r="S186" s="14" t="str">
        <f ca="1">IF(LEFT(AG186,1)="G","",IF(LEFT(P186,1)="D","",IF(H186="","",COUNTIF($T$6:T186,T186))))</f>
        <v/>
      </c>
      <c r="T186" s="14" t="str">
        <f t="shared" ca="1" si="35"/>
        <v/>
      </c>
      <c r="U186" s="15" t="str">
        <f t="shared" ca="1" si="41"/>
        <v/>
      </c>
      <c r="V186" s="14">
        <f t="shared" si="36"/>
        <v>181</v>
      </c>
      <c r="W186" s="14" t="str">
        <f t="shared" ca="1" si="42"/>
        <v/>
      </c>
      <c r="X186" s="14" t="str">
        <f>IF(Home!J186=0,"",Home!J186)</f>
        <v/>
      </c>
      <c r="Y186" s="16" t="str">
        <f t="shared" ref="Y186:AB205" ca="1" si="48">IFERROR(VLOOKUP(CONCATENATE($X186,Y$5),$U$6:$V$255,2,0),"")</f>
        <v/>
      </c>
      <c r="Z186" s="16" t="str">
        <f t="shared" ca="1" si="48"/>
        <v/>
      </c>
      <c r="AA186" s="16" t="str">
        <f t="shared" ca="1" si="48"/>
        <v/>
      </c>
      <c r="AB186" s="16" t="str">
        <f t="shared" ca="1" si="48"/>
        <v/>
      </c>
      <c r="AC186" s="16" t="str">
        <f t="shared" ca="1" si="37"/>
        <v/>
      </c>
      <c r="AD186" s="14" t="str">
        <f t="shared" ca="1" si="43"/>
        <v/>
      </c>
      <c r="AE186" s="17" t="str">
        <f t="shared" ca="1" si="44"/>
        <v/>
      </c>
      <c r="AF186" s="18" t="str">
        <f t="shared" ca="1" si="45"/>
        <v/>
      </c>
      <c r="AG186" s="12"/>
      <c r="AH186" s="19"/>
    </row>
    <row r="187" spans="1:34" s="10" customFormat="1" ht="15" customHeight="1" x14ac:dyDescent="0.2">
      <c r="A187" s="10">
        <f t="shared" si="33"/>
        <v>182</v>
      </c>
      <c r="B187" s="173" t="str">
        <f t="shared" ca="1" si="38"/>
        <v/>
      </c>
      <c r="C187" s="173"/>
      <c r="D187" s="173"/>
      <c r="E187" s="173"/>
      <c r="F187" s="173"/>
      <c r="G187" s="173"/>
      <c r="H187" s="177" t="str">
        <f t="shared" ca="1" si="39"/>
        <v/>
      </c>
      <c r="I187" s="177"/>
      <c r="J187" s="177"/>
      <c r="K187" s="177"/>
      <c r="L187" s="177"/>
      <c r="M187" s="177"/>
      <c r="N187" s="177"/>
      <c r="O187" s="177"/>
      <c r="P187" s="13">
        <f t="shared" si="34"/>
        <v>0</v>
      </c>
      <c r="Q187" s="8" t="str">
        <f t="shared" si="40"/>
        <v/>
      </c>
      <c r="R187" s="22">
        <v>182</v>
      </c>
      <c r="S187" s="14" t="str">
        <f ca="1">IF(LEFT(AG187,1)="G","",IF(LEFT(P187,1)="D","",IF(H187="","",COUNTIF($T$6:T187,T187))))</f>
        <v/>
      </c>
      <c r="T187" s="14" t="str">
        <f t="shared" ca="1" si="35"/>
        <v/>
      </c>
      <c r="U187" s="15" t="str">
        <f t="shared" ca="1" si="41"/>
        <v/>
      </c>
      <c r="V187" s="14">
        <f t="shared" si="36"/>
        <v>182</v>
      </c>
      <c r="W187" s="14" t="str">
        <f t="shared" ca="1" si="42"/>
        <v/>
      </c>
      <c r="X187" s="14" t="str">
        <f>IF(Home!J187=0,"",Home!J187)</f>
        <v/>
      </c>
      <c r="Y187" s="16" t="str">
        <f t="shared" ca="1" si="48"/>
        <v/>
      </c>
      <c r="Z187" s="16" t="str">
        <f t="shared" ca="1" si="48"/>
        <v/>
      </c>
      <c r="AA187" s="16" t="str">
        <f t="shared" ca="1" si="48"/>
        <v/>
      </c>
      <c r="AB187" s="16" t="str">
        <f t="shared" ca="1" si="48"/>
        <v/>
      </c>
      <c r="AC187" s="16" t="str">
        <f t="shared" ca="1" si="37"/>
        <v/>
      </c>
      <c r="AD187" s="14" t="str">
        <f t="shared" ca="1" si="43"/>
        <v/>
      </c>
      <c r="AE187" s="17" t="str">
        <f t="shared" ca="1" si="44"/>
        <v/>
      </c>
      <c r="AF187" s="18" t="str">
        <f t="shared" ca="1" si="45"/>
        <v/>
      </c>
      <c r="AG187" s="12"/>
      <c r="AH187" s="19"/>
    </row>
    <row r="188" spans="1:34" s="10" customFormat="1" ht="15" customHeight="1" x14ac:dyDescent="0.2">
      <c r="A188" s="10">
        <f t="shared" si="33"/>
        <v>183</v>
      </c>
      <c r="B188" s="173" t="str">
        <f t="shared" ca="1" si="38"/>
        <v/>
      </c>
      <c r="C188" s="173"/>
      <c r="D188" s="173"/>
      <c r="E188" s="173"/>
      <c r="F188" s="173"/>
      <c r="G188" s="173"/>
      <c r="H188" s="177" t="str">
        <f t="shared" ca="1" si="39"/>
        <v/>
      </c>
      <c r="I188" s="177"/>
      <c r="J188" s="177"/>
      <c r="K188" s="177"/>
      <c r="L188" s="177"/>
      <c r="M188" s="177"/>
      <c r="N188" s="177"/>
      <c r="O188" s="177"/>
      <c r="P188" s="13">
        <f t="shared" si="34"/>
        <v>0</v>
      </c>
      <c r="Q188" s="8" t="str">
        <f t="shared" si="40"/>
        <v/>
      </c>
      <c r="R188" s="22">
        <v>183</v>
      </c>
      <c r="S188" s="14" t="str">
        <f ca="1">IF(LEFT(AG188,1)="G","",IF(LEFT(P188,1)="D","",IF(H188="","",COUNTIF($T$6:T188,T188))))</f>
        <v/>
      </c>
      <c r="T188" s="14" t="str">
        <f t="shared" ca="1" si="35"/>
        <v/>
      </c>
      <c r="U188" s="15" t="str">
        <f t="shared" ca="1" si="41"/>
        <v/>
      </c>
      <c r="V188" s="14">
        <f t="shared" si="36"/>
        <v>183</v>
      </c>
      <c r="W188" s="14" t="str">
        <f t="shared" ca="1" si="42"/>
        <v/>
      </c>
      <c r="X188" s="14" t="str">
        <f>IF(Home!J188=0,"",Home!J188)</f>
        <v/>
      </c>
      <c r="Y188" s="16" t="str">
        <f t="shared" ca="1" si="48"/>
        <v/>
      </c>
      <c r="Z188" s="16" t="str">
        <f t="shared" ca="1" si="48"/>
        <v/>
      </c>
      <c r="AA188" s="16" t="str">
        <f t="shared" ca="1" si="48"/>
        <v/>
      </c>
      <c r="AB188" s="16" t="str">
        <f t="shared" ca="1" si="48"/>
        <v/>
      </c>
      <c r="AC188" s="16" t="str">
        <f t="shared" ca="1" si="37"/>
        <v/>
      </c>
      <c r="AD188" s="14" t="str">
        <f t="shared" ca="1" si="43"/>
        <v/>
      </c>
      <c r="AE188" s="17" t="str">
        <f t="shared" ca="1" si="44"/>
        <v/>
      </c>
      <c r="AF188" s="18" t="str">
        <f t="shared" ca="1" si="45"/>
        <v/>
      </c>
      <c r="AG188" s="12"/>
      <c r="AH188" s="19"/>
    </row>
    <row r="189" spans="1:34" s="10" customFormat="1" ht="15" customHeight="1" x14ac:dyDescent="0.2">
      <c r="A189" s="10">
        <f t="shared" si="33"/>
        <v>184</v>
      </c>
      <c r="B189" s="173" t="str">
        <f t="shared" ca="1" si="38"/>
        <v/>
      </c>
      <c r="C189" s="173"/>
      <c r="D189" s="173"/>
      <c r="E189" s="173"/>
      <c r="F189" s="173"/>
      <c r="G189" s="173"/>
      <c r="H189" s="177" t="str">
        <f t="shared" ca="1" si="39"/>
        <v/>
      </c>
      <c r="I189" s="177"/>
      <c r="J189" s="177"/>
      <c r="K189" s="177"/>
      <c r="L189" s="177"/>
      <c r="M189" s="177"/>
      <c r="N189" s="177"/>
      <c r="O189" s="177"/>
      <c r="P189" s="13">
        <f t="shared" si="34"/>
        <v>0</v>
      </c>
      <c r="Q189" s="8" t="str">
        <f t="shared" si="40"/>
        <v/>
      </c>
      <c r="R189" s="22">
        <v>184</v>
      </c>
      <c r="S189" s="14" t="str">
        <f ca="1">IF(LEFT(AG189,1)="G","",IF(LEFT(P189,1)="D","",IF(H189="","",COUNTIF($T$6:T189,T189))))</f>
        <v/>
      </c>
      <c r="T189" s="14" t="str">
        <f t="shared" ca="1" si="35"/>
        <v/>
      </c>
      <c r="U189" s="15" t="str">
        <f t="shared" ca="1" si="41"/>
        <v/>
      </c>
      <c r="V189" s="14">
        <f t="shared" si="36"/>
        <v>184</v>
      </c>
      <c r="W189" s="14" t="str">
        <f t="shared" ca="1" si="42"/>
        <v/>
      </c>
      <c r="X189" s="14" t="str">
        <f>IF(Home!J189=0,"",Home!J189)</f>
        <v/>
      </c>
      <c r="Y189" s="16" t="str">
        <f t="shared" ca="1" si="48"/>
        <v/>
      </c>
      <c r="Z189" s="16" t="str">
        <f t="shared" ca="1" si="48"/>
        <v/>
      </c>
      <c r="AA189" s="16" t="str">
        <f t="shared" ca="1" si="48"/>
        <v/>
      </c>
      <c r="AB189" s="16" t="str">
        <f t="shared" ca="1" si="48"/>
        <v/>
      </c>
      <c r="AC189" s="16" t="str">
        <f t="shared" ca="1" si="37"/>
        <v/>
      </c>
      <c r="AD189" s="14" t="str">
        <f t="shared" ca="1" si="43"/>
        <v/>
      </c>
      <c r="AE189" s="17" t="str">
        <f t="shared" ca="1" si="44"/>
        <v/>
      </c>
      <c r="AF189" s="18" t="str">
        <f t="shared" ca="1" si="45"/>
        <v/>
      </c>
      <c r="AG189" s="12"/>
      <c r="AH189" s="19"/>
    </row>
    <row r="190" spans="1:34" s="10" customFormat="1" ht="15" customHeight="1" x14ac:dyDescent="0.2">
      <c r="A190" s="10">
        <f t="shared" si="33"/>
        <v>185</v>
      </c>
      <c r="B190" s="173" t="str">
        <f t="shared" ca="1" si="38"/>
        <v/>
      </c>
      <c r="C190" s="173"/>
      <c r="D190" s="173"/>
      <c r="E190" s="173"/>
      <c r="F190" s="173"/>
      <c r="G190" s="173"/>
      <c r="H190" s="177" t="str">
        <f t="shared" ca="1" si="39"/>
        <v/>
      </c>
      <c r="I190" s="177"/>
      <c r="J190" s="177"/>
      <c r="K190" s="177"/>
      <c r="L190" s="177"/>
      <c r="M190" s="177"/>
      <c r="N190" s="177"/>
      <c r="O190" s="177"/>
      <c r="P190" s="13">
        <f t="shared" si="34"/>
        <v>0</v>
      </c>
      <c r="Q190" s="8" t="str">
        <f t="shared" si="40"/>
        <v/>
      </c>
      <c r="R190" s="22">
        <v>185</v>
      </c>
      <c r="S190" s="14" t="str">
        <f ca="1">IF(LEFT(AG190,1)="G","",IF(LEFT(P190,1)="D","",IF(H190="","",COUNTIF($T$6:T190,T190))))</f>
        <v/>
      </c>
      <c r="T190" s="14" t="str">
        <f t="shared" ca="1" si="35"/>
        <v/>
      </c>
      <c r="U190" s="15" t="str">
        <f t="shared" ca="1" si="41"/>
        <v/>
      </c>
      <c r="V190" s="14">
        <f t="shared" si="36"/>
        <v>185</v>
      </c>
      <c r="W190" s="14" t="str">
        <f t="shared" ca="1" si="42"/>
        <v/>
      </c>
      <c r="X190" s="14" t="str">
        <f>IF(Home!J190=0,"",Home!J190)</f>
        <v/>
      </c>
      <c r="Y190" s="16" t="str">
        <f t="shared" ca="1" si="48"/>
        <v/>
      </c>
      <c r="Z190" s="16" t="str">
        <f t="shared" ca="1" si="48"/>
        <v/>
      </c>
      <c r="AA190" s="16" t="str">
        <f t="shared" ca="1" si="48"/>
        <v/>
      </c>
      <c r="AB190" s="16" t="str">
        <f t="shared" ca="1" si="48"/>
        <v/>
      </c>
      <c r="AC190" s="16" t="str">
        <f t="shared" ca="1" si="37"/>
        <v/>
      </c>
      <c r="AD190" s="14" t="str">
        <f t="shared" ca="1" si="43"/>
        <v/>
      </c>
      <c r="AE190" s="17" t="str">
        <f t="shared" ca="1" si="44"/>
        <v/>
      </c>
      <c r="AF190" s="18" t="str">
        <f t="shared" ca="1" si="45"/>
        <v/>
      </c>
      <c r="AG190" s="12"/>
      <c r="AH190" s="19"/>
    </row>
    <row r="191" spans="1:34" s="10" customFormat="1" ht="15" customHeight="1" x14ac:dyDescent="0.2">
      <c r="A191" s="10">
        <f t="shared" si="33"/>
        <v>186</v>
      </c>
      <c r="B191" s="173" t="str">
        <f t="shared" ca="1" si="38"/>
        <v/>
      </c>
      <c r="C191" s="173"/>
      <c r="D191" s="173"/>
      <c r="E191" s="173"/>
      <c r="F191" s="173"/>
      <c r="G191" s="173"/>
      <c r="H191" s="177" t="str">
        <f t="shared" ca="1" si="39"/>
        <v/>
      </c>
      <c r="I191" s="177"/>
      <c r="J191" s="177"/>
      <c r="K191" s="177"/>
      <c r="L191" s="177"/>
      <c r="M191" s="177"/>
      <c r="N191" s="177"/>
      <c r="O191" s="177"/>
      <c r="P191" s="13">
        <f t="shared" si="34"/>
        <v>0</v>
      </c>
      <c r="Q191" s="8" t="str">
        <f t="shared" si="40"/>
        <v/>
      </c>
      <c r="R191" s="22">
        <v>186</v>
      </c>
      <c r="S191" s="14" t="str">
        <f ca="1">IF(LEFT(AG191,1)="G","",IF(LEFT(P191,1)="D","",IF(H191="","",COUNTIF($T$6:T191,T191))))</f>
        <v/>
      </c>
      <c r="T191" s="14" t="str">
        <f t="shared" ca="1" si="35"/>
        <v/>
      </c>
      <c r="U191" s="15" t="str">
        <f t="shared" ca="1" si="41"/>
        <v/>
      </c>
      <c r="V191" s="14">
        <f t="shared" si="36"/>
        <v>186</v>
      </c>
      <c r="W191" s="14" t="str">
        <f t="shared" ca="1" si="42"/>
        <v/>
      </c>
      <c r="X191" s="14" t="str">
        <f>IF(Home!J191=0,"",Home!J191)</f>
        <v/>
      </c>
      <c r="Y191" s="16" t="str">
        <f t="shared" ca="1" si="48"/>
        <v/>
      </c>
      <c r="Z191" s="16" t="str">
        <f t="shared" ca="1" si="48"/>
        <v/>
      </c>
      <c r="AA191" s="16" t="str">
        <f t="shared" ca="1" si="48"/>
        <v/>
      </c>
      <c r="AB191" s="16" t="str">
        <f t="shared" ca="1" si="48"/>
        <v/>
      </c>
      <c r="AC191" s="16" t="str">
        <f t="shared" ca="1" si="37"/>
        <v/>
      </c>
      <c r="AD191" s="14" t="str">
        <f t="shared" ca="1" si="43"/>
        <v/>
      </c>
      <c r="AE191" s="17" t="str">
        <f t="shared" ca="1" si="44"/>
        <v/>
      </c>
      <c r="AF191" s="18" t="str">
        <f t="shared" ca="1" si="45"/>
        <v/>
      </c>
      <c r="AG191" s="12"/>
      <c r="AH191" s="19"/>
    </row>
    <row r="192" spans="1:34" s="10" customFormat="1" ht="15" customHeight="1" x14ac:dyDescent="0.2">
      <c r="A192" s="10">
        <f t="shared" si="33"/>
        <v>187</v>
      </c>
      <c r="B192" s="173" t="str">
        <f t="shared" ca="1" si="38"/>
        <v/>
      </c>
      <c r="C192" s="173"/>
      <c r="D192" s="173"/>
      <c r="E192" s="173"/>
      <c r="F192" s="173"/>
      <c r="G192" s="173"/>
      <c r="H192" s="177" t="str">
        <f t="shared" ca="1" si="39"/>
        <v/>
      </c>
      <c r="I192" s="177"/>
      <c r="J192" s="177"/>
      <c r="K192" s="177"/>
      <c r="L192" s="177"/>
      <c r="M192" s="177"/>
      <c r="N192" s="177"/>
      <c r="O192" s="177"/>
      <c r="P192" s="13">
        <f t="shared" si="34"/>
        <v>0</v>
      </c>
      <c r="Q192" s="8" t="str">
        <f t="shared" si="40"/>
        <v/>
      </c>
      <c r="R192" s="22">
        <v>187</v>
      </c>
      <c r="S192" s="14" t="str">
        <f ca="1">IF(LEFT(AG192,1)="G","",IF(LEFT(P192,1)="D","",IF(H192="","",COUNTIF($T$6:T192,T192))))</f>
        <v/>
      </c>
      <c r="T192" s="14" t="str">
        <f t="shared" ca="1" si="35"/>
        <v/>
      </c>
      <c r="U192" s="15" t="str">
        <f t="shared" ca="1" si="41"/>
        <v/>
      </c>
      <c r="V192" s="14">
        <f t="shared" si="36"/>
        <v>187</v>
      </c>
      <c r="W192" s="14" t="str">
        <f t="shared" ca="1" si="42"/>
        <v/>
      </c>
      <c r="X192" s="14" t="str">
        <f>IF(Home!J192=0,"",Home!J192)</f>
        <v/>
      </c>
      <c r="Y192" s="16" t="str">
        <f t="shared" ca="1" si="48"/>
        <v/>
      </c>
      <c r="Z192" s="16" t="str">
        <f t="shared" ca="1" si="48"/>
        <v/>
      </c>
      <c r="AA192" s="16" t="str">
        <f t="shared" ca="1" si="48"/>
        <v/>
      </c>
      <c r="AB192" s="16" t="str">
        <f t="shared" ca="1" si="48"/>
        <v/>
      </c>
      <c r="AC192" s="16" t="str">
        <f t="shared" ca="1" si="37"/>
        <v/>
      </c>
      <c r="AD192" s="14" t="str">
        <f t="shared" ca="1" si="43"/>
        <v/>
      </c>
      <c r="AE192" s="17" t="str">
        <f t="shared" ca="1" si="44"/>
        <v/>
      </c>
      <c r="AF192" s="18" t="str">
        <f t="shared" ca="1" si="45"/>
        <v/>
      </c>
      <c r="AG192" s="12"/>
      <c r="AH192" s="19"/>
    </row>
    <row r="193" spans="1:34" s="10" customFormat="1" ht="15" customHeight="1" x14ac:dyDescent="0.2">
      <c r="A193" s="10">
        <f t="shared" si="33"/>
        <v>188</v>
      </c>
      <c r="B193" s="173" t="str">
        <f t="shared" ca="1" si="38"/>
        <v/>
      </c>
      <c r="C193" s="173"/>
      <c r="D193" s="173"/>
      <c r="E193" s="173"/>
      <c r="F193" s="173"/>
      <c r="G193" s="173"/>
      <c r="H193" s="177" t="str">
        <f t="shared" ca="1" si="39"/>
        <v/>
      </c>
      <c r="I193" s="177"/>
      <c r="J193" s="177"/>
      <c r="K193" s="177"/>
      <c r="L193" s="177"/>
      <c r="M193" s="177"/>
      <c r="N193" s="177"/>
      <c r="O193" s="177"/>
      <c r="P193" s="13">
        <f t="shared" si="34"/>
        <v>0</v>
      </c>
      <c r="Q193" s="8" t="str">
        <f t="shared" si="40"/>
        <v/>
      </c>
      <c r="R193" s="22">
        <v>188</v>
      </c>
      <c r="S193" s="14" t="str">
        <f ca="1">IF(LEFT(AG193,1)="G","",IF(LEFT(P193,1)="D","",IF(H193="","",COUNTIF($T$6:T193,T193))))</f>
        <v/>
      </c>
      <c r="T193" s="14" t="str">
        <f t="shared" ca="1" si="35"/>
        <v/>
      </c>
      <c r="U193" s="15" t="str">
        <f t="shared" ca="1" si="41"/>
        <v/>
      </c>
      <c r="V193" s="14">
        <f t="shared" si="36"/>
        <v>188</v>
      </c>
      <c r="W193" s="14" t="str">
        <f t="shared" ca="1" si="42"/>
        <v/>
      </c>
      <c r="X193" s="14" t="str">
        <f>IF(Home!J193=0,"",Home!J193)</f>
        <v/>
      </c>
      <c r="Y193" s="16" t="str">
        <f t="shared" ca="1" si="48"/>
        <v/>
      </c>
      <c r="Z193" s="16" t="str">
        <f t="shared" ca="1" si="48"/>
        <v/>
      </c>
      <c r="AA193" s="16" t="str">
        <f t="shared" ca="1" si="48"/>
        <v/>
      </c>
      <c r="AB193" s="16" t="str">
        <f t="shared" ca="1" si="48"/>
        <v/>
      </c>
      <c r="AC193" s="16" t="str">
        <f t="shared" ca="1" si="37"/>
        <v/>
      </c>
      <c r="AD193" s="14" t="str">
        <f t="shared" ca="1" si="43"/>
        <v/>
      </c>
      <c r="AE193" s="17" t="str">
        <f t="shared" ca="1" si="44"/>
        <v/>
      </c>
      <c r="AF193" s="18" t="str">
        <f t="shared" ca="1" si="45"/>
        <v/>
      </c>
      <c r="AG193" s="12"/>
      <c r="AH193" s="19"/>
    </row>
    <row r="194" spans="1:34" s="10" customFormat="1" ht="15" customHeight="1" x14ac:dyDescent="0.2">
      <c r="A194" s="10">
        <f t="shared" si="33"/>
        <v>189</v>
      </c>
      <c r="B194" s="173" t="str">
        <f t="shared" ca="1" si="38"/>
        <v/>
      </c>
      <c r="C194" s="173"/>
      <c r="D194" s="173"/>
      <c r="E194" s="173"/>
      <c r="F194" s="173"/>
      <c r="G194" s="173"/>
      <c r="H194" s="177" t="str">
        <f t="shared" ca="1" si="39"/>
        <v/>
      </c>
      <c r="I194" s="177"/>
      <c r="J194" s="177"/>
      <c r="K194" s="177"/>
      <c r="L194" s="177"/>
      <c r="M194" s="177"/>
      <c r="N194" s="177"/>
      <c r="O194" s="177"/>
      <c r="P194" s="13">
        <f t="shared" si="34"/>
        <v>0</v>
      </c>
      <c r="Q194" s="8" t="str">
        <f t="shared" si="40"/>
        <v/>
      </c>
      <c r="R194" s="22">
        <v>189</v>
      </c>
      <c r="S194" s="14" t="str">
        <f ca="1">IF(LEFT(AG194,1)="G","",IF(LEFT(P194,1)="D","",IF(H194="","",COUNTIF($T$6:T194,T194))))</f>
        <v/>
      </c>
      <c r="T194" s="14" t="str">
        <f t="shared" ca="1" si="35"/>
        <v/>
      </c>
      <c r="U194" s="15" t="str">
        <f t="shared" ca="1" si="41"/>
        <v/>
      </c>
      <c r="V194" s="14">
        <f t="shared" si="36"/>
        <v>189</v>
      </c>
      <c r="W194" s="14" t="str">
        <f t="shared" ca="1" si="42"/>
        <v/>
      </c>
      <c r="X194" s="14" t="str">
        <f>IF(Home!J194=0,"",Home!J194)</f>
        <v/>
      </c>
      <c r="Y194" s="16" t="str">
        <f t="shared" ca="1" si="48"/>
        <v/>
      </c>
      <c r="Z194" s="16" t="str">
        <f t="shared" ca="1" si="48"/>
        <v/>
      </c>
      <c r="AA194" s="16" t="str">
        <f t="shared" ca="1" si="48"/>
        <v/>
      </c>
      <c r="AB194" s="16" t="str">
        <f t="shared" ca="1" si="48"/>
        <v/>
      </c>
      <c r="AC194" s="16" t="str">
        <f t="shared" ca="1" si="37"/>
        <v/>
      </c>
      <c r="AD194" s="14" t="str">
        <f t="shared" ca="1" si="43"/>
        <v/>
      </c>
      <c r="AE194" s="17" t="str">
        <f t="shared" ca="1" si="44"/>
        <v/>
      </c>
      <c r="AF194" s="18" t="str">
        <f t="shared" ca="1" si="45"/>
        <v/>
      </c>
      <c r="AG194" s="12"/>
      <c r="AH194" s="19"/>
    </row>
    <row r="195" spans="1:34" s="10" customFormat="1" ht="15" customHeight="1" x14ac:dyDescent="0.2">
      <c r="A195" s="10">
        <f t="shared" si="33"/>
        <v>190</v>
      </c>
      <c r="B195" s="173" t="str">
        <f t="shared" ca="1" si="38"/>
        <v/>
      </c>
      <c r="C195" s="173"/>
      <c r="D195" s="173"/>
      <c r="E195" s="173"/>
      <c r="F195" s="173"/>
      <c r="G195" s="173"/>
      <c r="H195" s="177" t="str">
        <f t="shared" ca="1" si="39"/>
        <v/>
      </c>
      <c r="I195" s="177"/>
      <c r="J195" s="177"/>
      <c r="K195" s="177"/>
      <c r="L195" s="177"/>
      <c r="M195" s="177"/>
      <c r="N195" s="177"/>
      <c r="O195" s="177"/>
      <c r="P195" s="13">
        <f t="shared" si="34"/>
        <v>0</v>
      </c>
      <c r="Q195" s="8" t="str">
        <f t="shared" si="40"/>
        <v/>
      </c>
      <c r="R195" s="22">
        <v>190</v>
      </c>
      <c r="S195" s="14" t="str">
        <f ca="1">IF(LEFT(AG195,1)="G","",IF(LEFT(P195,1)="D","",IF(H195="","",COUNTIF($T$6:T195,T195))))</f>
        <v/>
      </c>
      <c r="T195" s="14" t="str">
        <f t="shared" ca="1" si="35"/>
        <v/>
      </c>
      <c r="U195" s="15" t="str">
        <f t="shared" ca="1" si="41"/>
        <v/>
      </c>
      <c r="V195" s="14">
        <f t="shared" si="36"/>
        <v>190</v>
      </c>
      <c r="W195" s="14" t="str">
        <f t="shared" ca="1" si="42"/>
        <v/>
      </c>
      <c r="X195" s="14" t="str">
        <f>IF(Home!J195=0,"",Home!J195)</f>
        <v/>
      </c>
      <c r="Y195" s="16" t="str">
        <f t="shared" ca="1" si="48"/>
        <v/>
      </c>
      <c r="Z195" s="16" t="str">
        <f t="shared" ca="1" si="48"/>
        <v/>
      </c>
      <c r="AA195" s="16" t="str">
        <f t="shared" ca="1" si="48"/>
        <v/>
      </c>
      <c r="AB195" s="16" t="str">
        <f t="shared" ca="1" si="48"/>
        <v/>
      </c>
      <c r="AC195" s="16" t="str">
        <f t="shared" ca="1" si="37"/>
        <v/>
      </c>
      <c r="AD195" s="14" t="str">
        <f t="shared" ca="1" si="43"/>
        <v/>
      </c>
      <c r="AE195" s="17" t="str">
        <f t="shared" ca="1" si="44"/>
        <v/>
      </c>
      <c r="AF195" s="18" t="str">
        <f t="shared" ca="1" si="45"/>
        <v/>
      </c>
      <c r="AG195" s="12"/>
      <c r="AH195" s="19"/>
    </row>
    <row r="196" spans="1:34" s="10" customFormat="1" ht="15" customHeight="1" x14ac:dyDescent="0.2">
      <c r="A196" s="10">
        <f t="shared" si="33"/>
        <v>191</v>
      </c>
      <c r="B196" s="173" t="str">
        <f t="shared" ca="1" si="38"/>
        <v/>
      </c>
      <c r="C196" s="173"/>
      <c r="D196" s="173"/>
      <c r="E196" s="173"/>
      <c r="F196" s="173"/>
      <c r="G196" s="173"/>
      <c r="H196" s="177" t="str">
        <f t="shared" ca="1" si="39"/>
        <v/>
      </c>
      <c r="I196" s="177"/>
      <c r="J196" s="177"/>
      <c r="K196" s="177"/>
      <c r="L196" s="177"/>
      <c r="M196" s="177"/>
      <c r="N196" s="177"/>
      <c r="O196" s="177"/>
      <c r="P196" s="13">
        <f t="shared" si="34"/>
        <v>0</v>
      </c>
      <c r="Q196" s="8" t="str">
        <f t="shared" si="40"/>
        <v/>
      </c>
      <c r="R196" s="22">
        <v>191</v>
      </c>
      <c r="S196" s="14" t="str">
        <f ca="1">IF(LEFT(AG196,1)="G","",IF(LEFT(P196,1)="D","",IF(H196="","",COUNTIF($T$6:T196,T196))))</f>
        <v/>
      </c>
      <c r="T196" s="14" t="str">
        <f t="shared" ca="1" si="35"/>
        <v/>
      </c>
      <c r="U196" s="15" t="str">
        <f t="shared" ca="1" si="41"/>
        <v/>
      </c>
      <c r="V196" s="14">
        <f t="shared" si="36"/>
        <v>191</v>
      </c>
      <c r="W196" s="14" t="str">
        <f t="shared" ca="1" si="42"/>
        <v/>
      </c>
      <c r="X196" s="14" t="str">
        <f>IF(Home!J196=0,"",Home!J196)</f>
        <v/>
      </c>
      <c r="Y196" s="16" t="str">
        <f t="shared" ca="1" si="48"/>
        <v/>
      </c>
      <c r="Z196" s="16" t="str">
        <f t="shared" ca="1" si="48"/>
        <v/>
      </c>
      <c r="AA196" s="16" t="str">
        <f t="shared" ca="1" si="48"/>
        <v/>
      </c>
      <c r="AB196" s="16" t="str">
        <f t="shared" ca="1" si="48"/>
        <v/>
      </c>
      <c r="AC196" s="16" t="str">
        <f t="shared" ca="1" si="37"/>
        <v/>
      </c>
      <c r="AD196" s="14" t="str">
        <f t="shared" ca="1" si="43"/>
        <v/>
      </c>
      <c r="AE196" s="17" t="str">
        <f t="shared" ca="1" si="44"/>
        <v/>
      </c>
      <c r="AF196" s="18" t="str">
        <f t="shared" ca="1" si="45"/>
        <v/>
      </c>
      <c r="AG196" s="12"/>
      <c r="AH196" s="19"/>
    </row>
    <row r="197" spans="1:34" s="10" customFormat="1" ht="15" customHeight="1" x14ac:dyDescent="0.2">
      <c r="A197" s="10">
        <f t="shared" si="33"/>
        <v>192</v>
      </c>
      <c r="B197" s="173" t="str">
        <f t="shared" ca="1" si="38"/>
        <v/>
      </c>
      <c r="C197" s="173"/>
      <c r="D197" s="173"/>
      <c r="E197" s="173"/>
      <c r="F197" s="173"/>
      <c r="G197" s="173"/>
      <c r="H197" s="177" t="str">
        <f t="shared" ca="1" si="39"/>
        <v/>
      </c>
      <c r="I197" s="177"/>
      <c r="J197" s="177"/>
      <c r="K197" s="177"/>
      <c r="L197" s="177"/>
      <c r="M197" s="177"/>
      <c r="N197" s="177"/>
      <c r="O197" s="177"/>
      <c r="P197" s="13">
        <f t="shared" si="34"/>
        <v>0</v>
      </c>
      <c r="Q197" s="8" t="str">
        <f t="shared" si="40"/>
        <v/>
      </c>
      <c r="R197" s="22">
        <v>192</v>
      </c>
      <c r="S197" s="14" t="str">
        <f ca="1">IF(LEFT(AG197,1)="G","",IF(LEFT(P197,1)="D","",IF(H197="","",COUNTIF($T$6:T197,T197))))</f>
        <v/>
      </c>
      <c r="T197" s="14" t="str">
        <f t="shared" ca="1" si="35"/>
        <v/>
      </c>
      <c r="U197" s="15" t="str">
        <f t="shared" ca="1" si="41"/>
        <v/>
      </c>
      <c r="V197" s="14">
        <f t="shared" si="36"/>
        <v>192</v>
      </c>
      <c r="W197" s="14" t="str">
        <f t="shared" ca="1" si="42"/>
        <v/>
      </c>
      <c r="X197" s="14" t="str">
        <f>IF(Home!J197=0,"",Home!J197)</f>
        <v/>
      </c>
      <c r="Y197" s="16" t="str">
        <f t="shared" ca="1" si="48"/>
        <v/>
      </c>
      <c r="Z197" s="16" t="str">
        <f t="shared" ca="1" si="48"/>
        <v/>
      </c>
      <c r="AA197" s="16" t="str">
        <f t="shared" ca="1" si="48"/>
        <v/>
      </c>
      <c r="AB197" s="16" t="str">
        <f t="shared" ca="1" si="48"/>
        <v/>
      </c>
      <c r="AC197" s="16" t="str">
        <f t="shared" ca="1" si="37"/>
        <v/>
      </c>
      <c r="AD197" s="14" t="str">
        <f t="shared" ca="1" si="43"/>
        <v/>
      </c>
      <c r="AE197" s="17" t="str">
        <f t="shared" ca="1" si="44"/>
        <v/>
      </c>
      <c r="AF197" s="18" t="str">
        <f t="shared" ca="1" si="45"/>
        <v/>
      </c>
      <c r="AG197" s="12"/>
      <c r="AH197" s="19"/>
    </row>
    <row r="198" spans="1:34" s="10" customFormat="1" ht="15" customHeight="1" x14ac:dyDescent="0.2">
      <c r="A198" s="10">
        <f t="shared" ref="A198:A255" si="49">IF(LEFT(P198,1)="D","",R198)</f>
        <v>193</v>
      </c>
      <c r="B198" s="173" t="str">
        <f t="shared" ca="1" si="38"/>
        <v/>
      </c>
      <c r="C198" s="173"/>
      <c r="D198" s="173"/>
      <c r="E198" s="173"/>
      <c r="F198" s="173"/>
      <c r="G198" s="173"/>
      <c r="H198" s="177" t="str">
        <f t="shared" ca="1" si="39"/>
        <v/>
      </c>
      <c r="I198" s="177"/>
      <c r="J198" s="177"/>
      <c r="K198" s="177"/>
      <c r="L198" s="177"/>
      <c r="M198" s="177"/>
      <c r="N198" s="177"/>
      <c r="O198" s="177"/>
      <c r="P198" s="13">
        <f t="shared" ref="P198:P255" si="50">IF(AH198="",0,IF(LEFT(AH198,1)="D",AH198,(INT(AH198)*60+(AH198-INT(AH198))*100)/86400))</f>
        <v>0</v>
      </c>
      <c r="Q198" s="8" t="str">
        <f t="shared" si="40"/>
        <v/>
      </c>
      <c r="R198" s="22">
        <v>193</v>
      </c>
      <c r="S198" s="14" t="str">
        <f ca="1">IF(LEFT(AG198,1)="G","",IF(LEFT(P198,1)="D","",IF(H198="","",COUNTIF($T$6:T198,T198))))</f>
        <v/>
      </c>
      <c r="T198" s="14" t="str">
        <f t="shared" ref="T198:T255" ca="1" si="51">IF(LEFT(AG198,1)="G","",IF(LEFT(P198,1)="D","",H198))</f>
        <v/>
      </c>
      <c r="U198" s="15" t="str">
        <f t="shared" ca="1" si="41"/>
        <v/>
      </c>
      <c r="V198" s="14">
        <f t="shared" ref="V198:V255" si="52">A198</f>
        <v>193</v>
      </c>
      <c r="W198" s="14" t="str">
        <f t="shared" ca="1" si="42"/>
        <v/>
      </c>
      <c r="X198" s="14" t="str">
        <f>IF(Home!J198=0,"",Home!J198)</f>
        <v/>
      </c>
      <c r="Y198" s="16" t="str">
        <f t="shared" ca="1" si="48"/>
        <v/>
      </c>
      <c r="Z198" s="16" t="str">
        <f t="shared" ca="1" si="48"/>
        <v/>
      </c>
      <c r="AA198" s="16" t="str">
        <f t="shared" ca="1" si="48"/>
        <v/>
      </c>
      <c r="AB198" s="16" t="str">
        <f t="shared" ca="1" si="48"/>
        <v/>
      </c>
      <c r="AC198" s="16" t="str">
        <f t="shared" ref="AC198:AC255" ca="1" si="53">IF(AB198="","",SUM(Y198:AB198))</f>
        <v/>
      </c>
      <c r="AD198" s="14" t="str">
        <f t="shared" ca="1" si="43"/>
        <v/>
      </c>
      <c r="AE198" s="17" t="str">
        <f t="shared" ca="1" si="44"/>
        <v/>
      </c>
      <c r="AF198" s="18" t="str">
        <f t="shared" ca="1" si="45"/>
        <v/>
      </c>
      <c r="AG198" s="12"/>
      <c r="AH198" s="19"/>
    </row>
    <row r="199" spans="1:34" s="10" customFormat="1" ht="15" customHeight="1" x14ac:dyDescent="0.2">
      <c r="A199" s="10">
        <f t="shared" si="49"/>
        <v>194</v>
      </c>
      <c r="B199" s="173" t="str">
        <f t="shared" ref="B199:B255" ca="1" si="54">IFERROR(VLOOKUP(AG199,INDIRECT($U$1),2,0),"")</f>
        <v/>
      </c>
      <c r="C199" s="173"/>
      <c r="D199" s="173"/>
      <c r="E199" s="173"/>
      <c r="F199" s="173"/>
      <c r="G199" s="173"/>
      <c r="H199" s="177" t="str">
        <f t="shared" ref="H199:H255" ca="1" si="55">IFERROR(VLOOKUP(AG199,INDIRECT($U$1),3,0),"")</f>
        <v/>
      </c>
      <c r="I199" s="177"/>
      <c r="J199" s="177"/>
      <c r="K199" s="177"/>
      <c r="L199" s="177"/>
      <c r="M199" s="177"/>
      <c r="N199" s="177"/>
      <c r="O199" s="177"/>
      <c r="P199" s="13">
        <f t="shared" si="50"/>
        <v>0</v>
      </c>
      <c r="Q199" s="8" t="str">
        <f t="shared" ref="Q199:Q255" si="56">IF(AG199="","",1)</f>
        <v/>
      </c>
      <c r="R199" s="22">
        <v>194</v>
      </c>
      <c r="S199" s="14" t="str">
        <f ca="1">IF(LEFT(AG199,1)="G","",IF(LEFT(P199,1)="D","",IF(H199="","",COUNTIF($T$6:T199,T199))))</f>
        <v/>
      </c>
      <c r="T199" s="14" t="str">
        <f t="shared" ca="1" si="51"/>
        <v/>
      </c>
      <c r="U199" s="15" t="str">
        <f t="shared" ref="U199:U254" ca="1" si="57">CONCATENATE(T199,S199)</f>
        <v/>
      </c>
      <c r="V199" s="14">
        <f t="shared" si="52"/>
        <v>194</v>
      </c>
      <c r="W199" s="14" t="str">
        <f t="shared" ref="W199:W255" ca="1" si="58">IF($AF199="","",RANK($AF199,$AF$6:$AF$255,1))</f>
        <v/>
      </c>
      <c r="X199" s="14" t="str">
        <f>IF(Home!J199=0,"",Home!J199)</f>
        <v/>
      </c>
      <c r="Y199" s="16" t="str">
        <f t="shared" ca="1" si="48"/>
        <v/>
      </c>
      <c r="Z199" s="16" t="str">
        <f t="shared" ca="1" si="48"/>
        <v/>
      </c>
      <c r="AA199" s="16" t="str">
        <f t="shared" ca="1" si="48"/>
        <v/>
      </c>
      <c r="AB199" s="16" t="str">
        <f t="shared" ca="1" si="48"/>
        <v/>
      </c>
      <c r="AC199" s="16" t="str">
        <f t="shared" ca="1" si="53"/>
        <v/>
      </c>
      <c r="AD199" s="14" t="str">
        <f t="shared" ref="AD199:AD255" ca="1" si="59">IF($AC199="","",RANK($AC199,$AC$6:$AC$255,1))</f>
        <v/>
      </c>
      <c r="AE199" s="17" t="str">
        <f t="shared" ref="AE199:AE255" ca="1" si="60">IF($Y199="","",RANK($Y199,$Y$6:$Y$255,1)/100)</f>
        <v/>
      </c>
      <c r="AF199" s="18" t="str">
        <f t="shared" ref="AF199:AF255" ca="1" si="61">IF(AD199="","",AD199+AE199)</f>
        <v/>
      </c>
      <c r="AG199" s="12"/>
      <c r="AH199" s="19"/>
    </row>
    <row r="200" spans="1:34" s="10" customFormat="1" ht="15" customHeight="1" x14ac:dyDescent="0.2">
      <c r="A200" s="10">
        <f t="shared" si="49"/>
        <v>195</v>
      </c>
      <c r="B200" s="173" t="str">
        <f t="shared" ca="1" si="54"/>
        <v/>
      </c>
      <c r="C200" s="173"/>
      <c r="D200" s="173"/>
      <c r="E200" s="173"/>
      <c r="F200" s="173"/>
      <c r="G200" s="173"/>
      <c r="H200" s="177" t="str">
        <f t="shared" ca="1" si="55"/>
        <v/>
      </c>
      <c r="I200" s="177"/>
      <c r="J200" s="177"/>
      <c r="K200" s="177"/>
      <c r="L200" s="177"/>
      <c r="M200" s="177"/>
      <c r="N200" s="177"/>
      <c r="O200" s="177"/>
      <c r="P200" s="13">
        <f t="shared" si="50"/>
        <v>0</v>
      </c>
      <c r="Q200" s="8" t="str">
        <f t="shared" si="56"/>
        <v/>
      </c>
      <c r="R200" s="22">
        <v>195</v>
      </c>
      <c r="S200" s="14" t="str">
        <f ca="1">IF(LEFT(AG200,1)="G","",IF(LEFT(P200,1)="D","",IF(H200="","",COUNTIF($T$6:T200,T200))))</f>
        <v/>
      </c>
      <c r="T200" s="14" t="str">
        <f t="shared" ca="1" si="51"/>
        <v/>
      </c>
      <c r="U200" s="15" t="str">
        <f t="shared" ca="1" si="57"/>
        <v/>
      </c>
      <c r="V200" s="14">
        <f t="shared" si="52"/>
        <v>195</v>
      </c>
      <c r="W200" s="14" t="str">
        <f t="shared" ca="1" si="58"/>
        <v/>
      </c>
      <c r="X200" s="14" t="str">
        <f>IF(Home!J200=0,"",Home!J200)</f>
        <v/>
      </c>
      <c r="Y200" s="16" t="str">
        <f t="shared" ca="1" si="48"/>
        <v/>
      </c>
      <c r="Z200" s="16" t="str">
        <f t="shared" ca="1" si="48"/>
        <v/>
      </c>
      <c r="AA200" s="16" t="str">
        <f t="shared" ca="1" si="48"/>
        <v/>
      </c>
      <c r="AB200" s="16" t="str">
        <f t="shared" ca="1" si="48"/>
        <v/>
      </c>
      <c r="AC200" s="16" t="str">
        <f t="shared" ca="1" si="53"/>
        <v/>
      </c>
      <c r="AD200" s="14" t="str">
        <f t="shared" ca="1" si="59"/>
        <v/>
      </c>
      <c r="AE200" s="17" t="str">
        <f t="shared" ca="1" si="60"/>
        <v/>
      </c>
      <c r="AF200" s="18" t="str">
        <f t="shared" ca="1" si="61"/>
        <v/>
      </c>
      <c r="AG200" s="12"/>
      <c r="AH200" s="19"/>
    </row>
    <row r="201" spans="1:34" s="10" customFormat="1" ht="15" customHeight="1" x14ac:dyDescent="0.2">
      <c r="A201" s="10">
        <f t="shared" si="49"/>
        <v>196</v>
      </c>
      <c r="B201" s="173" t="str">
        <f t="shared" ca="1" si="54"/>
        <v/>
      </c>
      <c r="C201" s="173"/>
      <c r="D201" s="173"/>
      <c r="E201" s="173"/>
      <c r="F201" s="173"/>
      <c r="G201" s="173"/>
      <c r="H201" s="177" t="str">
        <f t="shared" ca="1" si="55"/>
        <v/>
      </c>
      <c r="I201" s="177"/>
      <c r="J201" s="177"/>
      <c r="K201" s="177"/>
      <c r="L201" s="177"/>
      <c r="M201" s="177"/>
      <c r="N201" s="177"/>
      <c r="O201" s="177"/>
      <c r="P201" s="13">
        <f t="shared" si="50"/>
        <v>0</v>
      </c>
      <c r="Q201" s="8" t="str">
        <f t="shared" si="56"/>
        <v/>
      </c>
      <c r="R201" s="22">
        <v>196</v>
      </c>
      <c r="S201" s="14" t="str">
        <f ca="1">IF(LEFT(AG201,1)="G","",IF(LEFT(P201,1)="D","",IF(H201="","",COUNTIF($T$6:T201,T201))))</f>
        <v/>
      </c>
      <c r="T201" s="14" t="str">
        <f t="shared" ca="1" si="51"/>
        <v/>
      </c>
      <c r="U201" s="15" t="str">
        <f t="shared" ca="1" si="57"/>
        <v/>
      </c>
      <c r="V201" s="14">
        <f t="shared" si="52"/>
        <v>196</v>
      </c>
      <c r="W201" s="14" t="str">
        <f t="shared" ca="1" si="58"/>
        <v/>
      </c>
      <c r="X201" s="14" t="str">
        <f>IF(Home!J201=0,"",Home!J201)</f>
        <v/>
      </c>
      <c r="Y201" s="16" t="str">
        <f t="shared" ca="1" si="48"/>
        <v/>
      </c>
      <c r="Z201" s="16" t="str">
        <f t="shared" ca="1" si="48"/>
        <v/>
      </c>
      <c r="AA201" s="16" t="str">
        <f t="shared" ca="1" si="48"/>
        <v/>
      </c>
      <c r="AB201" s="16" t="str">
        <f t="shared" ca="1" si="48"/>
        <v/>
      </c>
      <c r="AC201" s="16" t="str">
        <f t="shared" ca="1" si="53"/>
        <v/>
      </c>
      <c r="AD201" s="14" t="str">
        <f t="shared" ca="1" si="59"/>
        <v/>
      </c>
      <c r="AE201" s="17" t="str">
        <f t="shared" ca="1" si="60"/>
        <v/>
      </c>
      <c r="AF201" s="18" t="str">
        <f t="shared" ca="1" si="61"/>
        <v/>
      </c>
      <c r="AG201" s="12"/>
      <c r="AH201" s="19"/>
    </row>
    <row r="202" spans="1:34" s="10" customFormat="1" ht="15" customHeight="1" x14ac:dyDescent="0.2">
      <c r="A202" s="10">
        <f t="shared" si="49"/>
        <v>197</v>
      </c>
      <c r="B202" s="173" t="str">
        <f t="shared" ca="1" si="54"/>
        <v/>
      </c>
      <c r="C202" s="173"/>
      <c r="D202" s="173"/>
      <c r="E202" s="173"/>
      <c r="F202" s="173"/>
      <c r="G202" s="173"/>
      <c r="H202" s="177" t="str">
        <f t="shared" ca="1" si="55"/>
        <v/>
      </c>
      <c r="I202" s="177"/>
      <c r="J202" s="177"/>
      <c r="K202" s="177"/>
      <c r="L202" s="177"/>
      <c r="M202" s="177"/>
      <c r="N202" s="177"/>
      <c r="O202" s="177"/>
      <c r="P202" s="13">
        <f t="shared" si="50"/>
        <v>0</v>
      </c>
      <c r="Q202" s="8" t="str">
        <f t="shared" si="56"/>
        <v/>
      </c>
      <c r="R202" s="22">
        <v>197</v>
      </c>
      <c r="S202" s="14" t="str">
        <f ca="1">IF(LEFT(AG202,1)="G","",IF(LEFT(P202,1)="D","",IF(H202="","",COUNTIF($T$6:T202,T202))))</f>
        <v/>
      </c>
      <c r="T202" s="14" t="str">
        <f t="shared" ca="1" si="51"/>
        <v/>
      </c>
      <c r="U202" s="15" t="str">
        <f t="shared" ca="1" si="57"/>
        <v/>
      </c>
      <c r="V202" s="14">
        <f t="shared" si="52"/>
        <v>197</v>
      </c>
      <c r="W202" s="14" t="str">
        <f t="shared" ca="1" si="58"/>
        <v/>
      </c>
      <c r="X202" s="14" t="str">
        <f>IF(Home!J202=0,"",Home!J202)</f>
        <v/>
      </c>
      <c r="Y202" s="16" t="str">
        <f t="shared" ca="1" si="48"/>
        <v/>
      </c>
      <c r="Z202" s="16" t="str">
        <f t="shared" ca="1" si="48"/>
        <v/>
      </c>
      <c r="AA202" s="16" t="str">
        <f t="shared" ca="1" si="48"/>
        <v/>
      </c>
      <c r="AB202" s="16" t="str">
        <f t="shared" ca="1" si="48"/>
        <v/>
      </c>
      <c r="AC202" s="16" t="str">
        <f t="shared" ca="1" si="53"/>
        <v/>
      </c>
      <c r="AD202" s="14" t="str">
        <f t="shared" ca="1" si="59"/>
        <v/>
      </c>
      <c r="AE202" s="17" t="str">
        <f t="shared" ca="1" si="60"/>
        <v/>
      </c>
      <c r="AF202" s="18" t="str">
        <f t="shared" ca="1" si="61"/>
        <v/>
      </c>
      <c r="AG202" s="12"/>
      <c r="AH202" s="19"/>
    </row>
    <row r="203" spans="1:34" s="10" customFormat="1" ht="15" customHeight="1" x14ac:dyDescent="0.2">
      <c r="A203" s="10">
        <f t="shared" si="49"/>
        <v>198</v>
      </c>
      <c r="B203" s="173" t="str">
        <f t="shared" ca="1" si="54"/>
        <v/>
      </c>
      <c r="C203" s="173"/>
      <c r="D203" s="173"/>
      <c r="E203" s="173"/>
      <c r="F203" s="173"/>
      <c r="G203" s="173"/>
      <c r="H203" s="177" t="str">
        <f t="shared" ca="1" si="55"/>
        <v/>
      </c>
      <c r="I203" s="177"/>
      <c r="J203" s="177"/>
      <c r="K203" s="177"/>
      <c r="L203" s="177"/>
      <c r="M203" s="177"/>
      <c r="N203" s="177"/>
      <c r="O203" s="177"/>
      <c r="P203" s="13">
        <f t="shared" si="50"/>
        <v>0</v>
      </c>
      <c r="Q203" s="8" t="str">
        <f t="shared" si="56"/>
        <v/>
      </c>
      <c r="R203" s="22">
        <v>198</v>
      </c>
      <c r="S203" s="14" t="str">
        <f ca="1">IF(LEFT(AG203,1)="G","",IF(LEFT(P203,1)="D","",IF(H203="","",COUNTIF($T$6:T203,T203))))</f>
        <v/>
      </c>
      <c r="T203" s="14" t="str">
        <f t="shared" ca="1" si="51"/>
        <v/>
      </c>
      <c r="U203" s="15" t="str">
        <f t="shared" ca="1" si="57"/>
        <v/>
      </c>
      <c r="V203" s="14">
        <f t="shared" si="52"/>
        <v>198</v>
      </c>
      <c r="W203" s="14" t="str">
        <f t="shared" ca="1" si="58"/>
        <v/>
      </c>
      <c r="X203" s="14" t="str">
        <f>IF(Home!J203=0,"",Home!J203)</f>
        <v/>
      </c>
      <c r="Y203" s="16" t="str">
        <f t="shared" ca="1" si="48"/>
        <v/>
      </c>
      <c r="Z203" s="16" t="str">
        <f t="shared" ca="1" si="48"/>
        <v/>
      </c>
      <c r="AA203" s="16" t="str">
        <f t="shared" ca="1" si="48"/>
        <v/>
      </c>
      <c r="AB203" s="16" t="str">
        <f t="shared" ca="1" si="48"/>
        <v/>
      </c>
      <c r="AC203" s="16" t="str">
        <f t="shared" ca="1" si="53"/>
        <v/>
      </c>
      <c r="AD203" s="14" t="str">
        <f t="shared" ca="1" si="59"/>
        <v/>
      </c>
      <c r="AE203" s="17" t="str">
        <f t="shared" ca="1" si="60"/>
        <v/>
      </c>
      <c r="AF203" s="18" t="str">
        <f t="shared" ca="1" si="61"/>
        <v/>
      </c>
      <c r="AG203" s="12"/>
      <c r="AH203" s="19"/>
    </row>
    <row r="204" spans="1:34" s="10" customFormat="1" ht="15" customHeight="1" x14ac:dyDescent="0.2">
      <c r="A204" s="10">
        <f t="shared" si="49"/>
        <v>199</v>
      </c>
      <c r="B204" s="173" t="str">
        <f t="shared" ca="1" si="54"/>
        <v/>
      </c>
      <c r="C204" s="173"/>
      <c r="D204" s="173"/>
      <c r="E204" s="173"/>
      <c r="F204" s="173"/>
      <c r="G204" s="173"/>
      <c r="H204" s="177" t="str">
        <f t="shared" ca="1" si="55"/>
        <v/>
      </c>
      <c r="I204" s="177"/>
      <c r="J204" s="177"/>
      <c r="K204" s="177"/>
      <c r="L204" s="177"/>
      <c r="M204" s="177"/>
      <c r="N204" s="177"/>
      <c r="O204" s="177"/>
      <c r="P204" s="13">
        <f t="shared" si="50"/>
        <v>0</v>
      </c>
      <c r="Q204" s="8" t="str">
        <f t="shared" si="56"/>
        <v/>
      </c>
      <c r="R204" s="22">
        <v>199</v>
      </c>
      <c r="S204" s="14" t="str">
        <f ca="1">IF(LEFT(AG204,1)="G","",IF(LEFT(P204,1)="D","",IF(H204="","",COUNTIF($T$6:T204,T204))))</f>
        <v/>
      </c>
      <c r="T204" s="14" t="str">
        <f t="shared" ca="1" si="51"/>
        <v/>
      </c>
      <c r="U204" s="15" t="str">
        <f t="shared" ca="1" si="57"/>
        <v/>
      </c>
      <c r="V204" s="14">
        <f t="shared" si="52"/>
        <v>199</v>
      </c>
      <c r="W204" s="14" t="str">
        <f t="shared" ca="1" si="58"/>
        <v/>
      </c>
      <c r="X204" s="14" t="str">
        <f>IF(Home!J204=0,"",Home!J204)</f>
        <v/>
      </c>
      <c r="Y204" s="16" t="str">
        <f t="shared" ca="1" si="48"/>
        <v/>
      </c>
      <c r="Z204" s="16" t="str">
        <f t="shared" ca="1" si="48"/>
        <v/>
      </c>
      <c r="AA204" s="16" t="str">
        <f t="shared" ca="1" si="48"/>
        <v/>
      </c>
      <c r="AB204" s="16" t="str">
        <f t="shared" ca="1" si="48"/>
        <v/>
      </c>
      <c r="AC204" s="16" t="str">
        <f t="shared" ca="1" si="53"/>
        <v/>
      </c>
      <c r="AD204" s="14" t="str">
        <f t="shared" ca="1" si="59"/>
        <v/>
      </c>
      <c r="AE204" s="17" t="str">
        <f t="shared" ca="1" si="60"/>
        <v/>
      </c>
      <c r="AF204" s="18" t="str">
        <f t="shared" ca="1" si="61"/>
        <v/>
      </c>
      <c r="AG204" s="12"/>
      <c r="AH204" s="19"/>
    </row>
    <row r="205" spans="1:34" s="10" customFormat="1" ht="15" customHeight="1" x14ac:dyDescent="0.2">
      <c r="A205" s="10">
        <f t="shared" si="49"/>
        <v>200</v>
      </c>
      <c r="B205" s="173" t="str">
        <f t="shared" ca="1" si="54"/>
        <v/>
      </c>
      <c r="C205" s="173"/>
      <c r="D205" s="173"/>
      <c r="E205" s="173"/>
      <c r="F205" s="173"/>
      <c r="G205" s="173"/>
      <c r="H205" s="177" t="str">
        <f t="shared" ca="1" si="55"/>
        <v/>
      </c>
      <c r="I205" s="177"/>
      <c r="J205" s="177"/>
      <c r="K205" s="177"/>
      <c r="L205" s="177"/>
      <c r="M205" s="177"/>
      <c r="N205" s="177"/>
      <c r="O205" s="177"/>
      <c r="P205" s="13">
        <f t="shared" si="50"/>
        <v>0</v>
      </c>
      <c r="Q205" s="8" t="str">
        <f t="shared" si="56"/>
        <v/>
      </c>
      <c r="R205" s="22">
        <v>200</v>
      </c>
      <c r="S205" s="14" t="str">
        <f ca="1">IF(LEFT(AG205,1)="G","",IF(LEFT(P205,1)="D","",IF(H205="","",COUNTIF($T$6:T205,T205))))</f>
        <v/>
      </c>
      <c r="T205" s="14" t="str">
        <f t="shared" ca="1" si="51"/>
        <v/>
      </c>
      <c r="U205" s="15" t="str">
        <f t="shared" ca="1" si="57"/>
        <v/>
      </c>
      <c r="V205" s="14">
        <f t="shared" si="52"/>
        <v>200</v>
      </c>
      <c r="W205" s="14" t="str">
        <f t="shared" ca="1" si="58"/>
        <v/>
      </c>
      <c r="X205" s="14" t="str">
        <f>IF(Home!J205=0,"",Home!J205)</f>
        <v/>
      </c>
      <c r="Y205" s="16" t="str">
        <f t="shared" ca="1" si="48"/>
        <v/>
      </c>
      <c r="Z205" s="16" t="str">
        <f t="shared" ca="1" si="48"/>
        <v/>
      </c>
      <c r="AA205" s="16" t="str">
        <f t="shared" ca="1" si="48"/>
        <v/>
      </c>
      <c r="AB205" s="16" t="str">
        <f t="shared" ca="1" si="48"/>
        <v/>
      </c>
      <c r="AC205" s="16" t="str">
        <f t="shared" ca="1" si="53"/>
        <v/>
      </c>
      <c r="AD205" s="14" t="str">
        <f t="shared" ca="1" si="59"/>
        <v/>
      </c>
      <c r="AE205" s="17" t="str">
        <f t="shared" ca="1" si="60"/>
        <v/>
      </c>
      <c r="AF205" s="18" t="str">
        <f t="shared" ca="1" si="61"/>
        <v/>
      </c>
      <c r="AG205" s="12"/>
      <c r="AH205" s="19"/>
    </row>
    <row r="206" spans="1:34" s="10" customFormat="1" ht="15" customHeight="1" x14ac:dyDescent="0.2">
      <c r="A206" s="10">
        <f t="shared" si="49"/>
        <v>201</v>
      </c>
      <c r="B206" s="173" t="str">
        <f t="shared" ca="1" si="54"/>
        <v/>
      </c>
      <c r="C206" s="173"/>
      <c r="D206" s="173"/>
      <c r="E206" s="173"/>
      <c r="F206" s="173"/>
      <c r="G206" s="173"/>
      <c r="H206" s="177" t="str">
        <f t="shared" ca="1" si="55"/>
        <v/>
      </c>
      <c r="I206" s="177"/>
      <c r="J206" s="177"/>
      <c r="K206" s="177"/>
      <c r="L206" s="177"/>
      <c r="M206" s="177"/>
      <c r="N206" s="177"/>
      <c r="O206" s="177"/>
      <c r="P206" s="13">
        <f t="shared" si="50"/>
        <v>0</v>
      </c>
      <c r="Q206" s="8" t="str">
        <f t="shared" si="56"/>
        <v/>
      </c>
      <c r="R206" s="22">
        <v>201</v>
      </c>
      <c r="S206" s="14" t="str">
        <f ca="1">IF(LEFT(AG206,1)="G","",IF(LEFT(P206,1)="D","",IF(H206="","",COUNTIF($T$6:T206,T206))))</f>
        <v/>
      </c>
      <c r="T206" s="14" t="str">
        <f t="shared" ca="1" si="51"/>
        <v/>
      </c>
      <c r="U206" s="15" t="str">
        <f t="shared" ca="1" si="57"/>
        <v/>
      </c>
      <c r="V206" s="14">
        <f t="shared" si="52"/>
        <v>201</v>
      </c>
      <c r="W206" s="14" t="str">
        <f t="shared" ca="1" si="58"/>
        <v/>
      </c>
      <c r="X206" s="14" t="str">
        <f>IF(Home!J206=0,"",Home!J206)</f>
        <v/>
      </c>
      <c r="Y206" s="16" t="str">
        <f t="shared" ref="Y206:AB225" ca="1" si="62">IFERROR(VLOOKUP(CONCATENATE($X206,Y$5),$U$6:$V$255,2,0),"")</f>
        <v/>
      </c>
      <c r="Z206" s="16" t="str">
        <f t="shared" ca="1" si="62"/>
        <v/>
      </c>
      <c r="AA206" s="16" t="str">
        <f t="shared" ca="1" si="62"/>
        <v/>
      </c>
      <c r="AB206" s="16" t="str">
        <f t="shared" ca="1" si="62"/>
        <v/>
      </c>
      <c r="AC206" s="16" t="str">
        <f t="shared" ca="1" si="53"/>
        <v/>
      </c>
      <c r="AD206" s="14" t="str">
        <f t="shared" ca="1" si="59"/>
        <v/>
      </c>
      <c r="AE206" s="17" t="str">
        <f t="shared" ca="1" si="60"/>
        <v/>
      </c>
      <c r="AF206" s="18" t="str">
        <f t="shared" ca="1" si="61"/>
        <v/>
      </c>
      <c r="AG206" s="12"/>
      <c r="AH206" s="19"/>
    </row>
    <row r="207" spans="1:34" s="10" customFormat="1" ht="15" customHeight="1" x14ac:dyDescent="0.2">
      <c r="A207" s="10">
        <f t="shared" si="49"/>
        <v>202</v>
      </c>
      <c r="B207" s="173" t="str">
        <f t="shared" ca="1" si="54"/>
        <v/>
      </c>
      <c r="C207" s="173"/>
      <c r="D207" s="173"/>
      <c r="E207" s="173"/>
      <c r="F207" s="173"/>
      <c r="G207" s="173"/>
      <c r="H207" s="177" t="str">
        <f t="shared" ca="1" si="55"/>
        <v/>
      </c>
      <c r="I207" s="177"/>
      <c r="J207" s="177"/>
      <c r="K207" s="177"/>
      <c r="L207" s="177"/>
      <c r="M207" s="177"/>
      <c r="N207" s="177"/>
      <c r="O207" s="177"/>
      <c r="P207" s="13">
        <f t="shared" si="50"/>
        <v>0</v>
      </c>
      <c r="Q207" s="8" t="str">
        <f t="shared" si="56"/>
        <v/>
      </c>
      <c r="R207" s="22">
        <v>202</v>
      </c>
      <c r="S207" s="14" t="str">
        <f ca="1">IF(LEFT(AG207,1)="G","",IF(LEFT(P207,1)="D","",IF(H207="","",COUNTIF($T$6:T207,T207))))</f>
        <v/>
      </c>
      <c r="T207" s="14" t="str">
        <f t="shared" ca="1" si="51"/>
        <v/>
      </c>
      <c r="U207" s="15" t="str">
        <f t="shared" ca="1" si="57"/>
        <v/>
      </c>
      <c r="V207" s="14">
        <f t="shared" si="52"/>
        <v>202</v>
      </c>
      <c r="W207" s="14" t="str">
        <f t="shared" ca="1" si="58"/>
        <v/>
      </c>
      <c r="X207" s="14" t="str">
        <f>IF(Home!J207=0,"",Home!J207)</f>
        <v/>
      </c>
      <c r="Y207" s="16" t="str">
        <f t="shared" ca="1" si="62"/>
        <v/>
      </c>
      <c r="Z207" s="16" t="str">
        <f t="shared" ca="1" si="62"/>
        <v/>
      </c>
      <c r="AA207" s="16" t="str">
        <f t="shared" ca="1" si="62"/>
        <v/>
      </c>
      <c r="AB207" s="16" t="str">
        <f t="shared" ca="1" si="62"/>
        <v/>
      </c>
      <c r="AC207" s="16" t="str">
        <f t="shared" ca="1" si="53"/>
        <v/>
      </c>
      <c r="AD207" s="14" t="str">
        <f t="shared" ca="1" si="59"/>
        <v/>
      </c>
      <c r="AE207" s="17" t="str">
        <f t="shared" ca="1" si="60"/>
        <v/>
      </c>
      <c r="AF207" s="18" t="str">
        <f t="shared" ca="1" si="61"/>
        <v/>
      </c>
      <c r="AG207" s="12"/>
      <c r="AH207" s="19"/>
    </row>
    <row r="208" spans="1:34" s="10" customFormat="1" ht="15" customHeight="1" x14ac:dyDescent="0.2">
      <c r="A208" s="10">
        <f t="shared" si="49"/>
        <v>203</v>
      </c>
      <c r="B208" s="173" t="str">
        <f t="shared" ca="1" si="54"/>
        <v/>
      </c>
      <c r="C208" s="173"/>
      <c r="D208" s="173"/>
      <c r="E208" s="173"/>
      <c r="F208" s="173"/>
      <c r="G208" s="173"/>
      <c r="H208" s="177" t="str">
        <f t="shared" ca="1" si="55"/>
        <v/>
      </c>
      <c r="I208" s="177"/>
      <c r="J208" s="177"/>
      <c r="K208" s="177"/>
      <c r="L208" s="177"/>
      <c r="M208" s="177"/>
      <c r="N208" s="177"/>
      <c r="O208" s="177"/>
      <c r="P208" s="13">
        <f t="shared" si="50"/>
        <v>0</v>
      </c>
      <c r="Q208" s="8" t="str">
        <f t="shared" si="56"/>
        <v/>
      </c>
      <c r="R208" s="22">
        <v>203</v>
      </c>
      <c r="S208" s="14" t="str">
        <f ca="1">IF(LEFT(AG208,1)="G","",IF(LEFT(P208,1)="D","",IF(H208="","",COUNTIF($T$6:T208,T208))))</f>
        <v/>
      </c>
      <c r="T208" s="14" t="str">
        <f t="shared" ca="1" si="51"/>
        <v/>
      </c>
      <c r="U208" s="15" t="str">
        <f t="shared" ca="1" si="57"/>
        <v/>
      </c>
      <c r="V208" s="14">
        <f t="shared" si="52"/>
        <v>203</v>
      </c>
      <c r="W208" s="14" t="str">
        <f t="shared" ca="1" si="58"/>
        <v/>
      </c>
      <c r="X208" s="14" t="str">
        <f>IF(Home!J208=0,"",Home!J208)</f>
        <v/>
      </c>
      <c r="Y208" s="16" t="str">
        <f t="shared" ca="1" si="62"/>
        <v/>
      </c>
      <c r="Z208" s="16" t="str">
        <f t="shared" ca="1" si="62"/>
        <v/>
      </c>
      <c r="AA208" s="16" t="str">
        <f t="shared" ca="1" si="62"/>
        <v/>
      </c>
      <c r="AB208" s="16" t="str">
        <f t="shared" ca="1" si="62"/>
        <v/>
      </c>
      <c r="AC208" s="16" t="str">
        <f t="shared" ca="1" si="53"/>
        <v/>
      </c>
      <c r="AD208" s="14" t="str">
        <f t="shared" ca="1" si="59"/>
        <v/>
      </c>
      <c r="AE208" s="17" t="str">
        <f t="shared" ca="1" si="60"/>
        <v/>
      </c>
      <c r="AF208" s="18" t="str">
        <f t="shared" ca="1" si="61"/>
        <v/>
      </c>
      <c r="AG208" s="12"/>
      <c r="AH208" s="19"/>
    </row>
    <row r="209" spans="1:34" s="10" customFormat="1" ht="15" customHeight="1" x14ac:dyDescent="0.2">
      <c r="A209" s="10">
        <f t="shared" si="49"/>
        <v>204</v>
      </c>
      <c r="B209" s="173" t="str">
        <f t="shared" ca="1" si="54"/>
        <v/>
      </c>
      <c r="C209" s="173"/>
      <c r="D209" s="173"/>
      <c r="E209" s="173"/>
      <c r="F209" s="173"/>
      <c r="G209" s="173"/>
      <c r="H209" s="177" t="str">
        <f t="shared" ca="1" si="55"/>
        <v/>
      </c>
      <c r="I209" s="177"/>
      <c r="J209" s="177"/>
      <c r="K209" s="177"/>
      <c r="L209" s="177"/>
      <c r="M209" s="177"/>
      <c r="N209" s="177"/>
      <c r="O209" s="177"/>
      <c r="P209" s="13">
        <f t="shared" si="50"/>
        <v>0</v>
      </c>
      <c r="Q209" s="8" t="str">
        <f t="shared" si="56"/>
        <v/>
      </c>
      <c r="R209" s="22">
        <v>204</v>
      </c>
      <c r="S209" s="14" t="str">
        <f ca="1">IF(LEFT(AG209,1)="G","",IF(LEFT(P209,1)="D","",IF(H209="","",COUNTIF($T$6:T209,T209))))</f>
        <v/>
      </c>
      <c r="T209" s="14" t="str">
        <f t="shared" ca="1" si="51"/>
        <v/>
      </c>
      <c r="U209" s="15" t="str">
        <f t="shared" ca="1" si="57"/>
        <v/>
      </c>
      <c r="V209" s="14">
        <f t="shared" si="52"/>
        <v>204</v>
      </c>
      <c r="W209" s="14" t="str">
        <f t="shared" ca="1" si="58"/>
        <v/>
      </c>
      <c r="X209" s="14" t="str">
        <f>IF(Home!J209=0,"",Home!J209)</f>
        <v/>
      </c>
      <c r="Y209" s="16" t="str">
        <f t="shared" ca="1" si="62"/>
        <v/>
      </c>
      <c r="Z209" s="16" t="str">
        <f t="shared" ca="1" si="62"/>
        <v/>
      </c>
      <c r="AA209" s="16" t="str">
        <f t="shared" ca="1" si="62"/>
        <v/>
      </c>
      <c r="AB209" s="16" t="str">
        <f t="shared" ca="1" si="62"/>
        <v/>
      </c>
      <c r="AC209" s="16" t="str">
        <f t="shared" ca="1" si="53"/>
        <v/>
      </c>
      <c r="AD209" s="14" t="str">
        <f t="shared" ca="1" si="59"/>
        <v/>
      </c>
      <c r="AE209" s="17" t="str">
        <f t="shared" ca="1" si="60"/>
        <v/>
      </c>
      <c r="AF209" s="18" t="str">
        <f t="shared" ca="1" si="61"/>
        <v/>
      </c>
      <c r="AG209" s="12"/>
      <c r="AH209" s="19"/>
    </row>
    <row r="210" spans="1:34" s="10" customFormat="1" ht="15" customHeight="1" x14ac:dyDescent="0.2">
      <c r="A210" s="10">
        <f t="shared" si="49"/>
        <v>205</v>
      </c>
      <c r="B210" s="173" t="str">
        <f t="shared" ca="1" si="54"/>
        <v/>
      </c>
      <c r="C210" s="173"/>
      <c r="D210" s="173"/>
      <c r="E210" s="173"/>
      <c r="F210" s="173"/>
      <c r="G210" s="173"/>
      <c r="H210" s="177" t="str">
        <f t="shared" ca="1" si="55"/>
        <v/>
      </c>
      <c r="I210" s="177"/>
      <c r="J210" s="177"/>
      <c r="K210" s="177"/>
      <c r="L210" s="177"/>
      <c r="M210" s="177"/>
      <c r="N210" s="177"/>
      <c r="O210" s="177"/>
      <c r="P210" s="13">
        <f t="shared" si="50"/>
        <v>0</v>
      </c>
      <c r="Q210" s="8" t="str">
        <f t="shared" si="56"/>
        <v/>
      </c>
      <c r="R210" s="22">
        <v>205</v>
      </c>
      <c r="S210" s="14" t="str">
        <f ca="1">IF(LEFT(AG210,1)="G","",IF(LEFT(P210,1)="D","",IF(H210="","",COUNTIF($T$6:T210,T210))))</f>
        <v/>
      </c>
      <c r="T210" s="14" t="str">
        <f t="shared" ca="1" si="51"/>
        <v/>
      </c>
      <c r="U210" s="15" t="str">
        <f t="shared" ca="1" si="57"/>
        <v/>
      </c>
      <c r="V210" s="14">
        <f t="shared" si="52"/>
        <v>205</v>
      </c>
      <c r="W210" s="14" t="str">
        <f t="shared" ca="1" si="58"/>
        <v/>
      </c>
      <c r="X210" s="14" t="str">
        <f>IF(Home!J210=0,"",Home!J210)</f>
        <v/>
      </c>
      <c r="Y210" s="16" t="str">
        <f t="shared" ca="1" si="62"/>
        <v/>
      </c>
      <c r="Z210" s="16" t="str">
        <f t="shared" ca="1" si="62"/>
        <v/>
      </c>
      <c r="AA210" s="16" t="str">
        <f t="shared" ca="1" si="62"/>
        <v/>
      </c>
      <c r="AB210" s="16" t="str">
        <f t="shared" ca="1" si="62"/>
        <v/>
      </c>
      <c r="AC210" s="16" t="str">
        <f t="shared" ca="1" si="53"/>
        <v/>
      </c>
      <c r="AD210" s="14" t="str">
        <f t="shared" ca="1" si="59"/>
        <v/>
      </c>
      <c r="AE210" s="17" t="str">
        <f t="shared" ca="1" si="60"/>
        <v/>
      </c>
      <c r="AF210" s="18" t="str">
        <f t="shared" ca="1" si="61"/>
        <v/>
      </c>
      <c r="AG210" s="12"/>
      <c r="AH210" s="19"/>
    </row>
    <row r="211" spans="1:34" s="10" customFormat="1" ht="15" customHeight="1" x14ac:dyDescent="0.2">
      <c r="A211" s="10">
        <f t="shared" si="49"/>
        <v>206</v>
      </c>
      <c r="B211" s="173" t="str">
        <f t="shared" ca="1" si="54"/>
        <v/>
      </c>
      <c r="C211" s="173"/>
      <c r="D211" s="173"/>
      <c r="E211" s="173"/>
      <c r="F211" s="173"/>
      <c r="G211" s="173"/>
      <c r="H211" s="177" t="str">
        <f t="shared" ca="1" si="55"/>
        <v/>
      </c>
      <c r="I211" s="177"/>
      <c r="J211" s="177"/>
      <c r="K211" s="177"/>
      <c r="L211" s="177"/>
      <c r="M211" s="177"/>
      <c r="N211" s="177"/>
      <c r="O211" s="177"/>
      <c r="P211" s="13">
        <f t="shared" si="50"/>
        <v>0</v>
      </c>
      <c r="Q211" s="8" t="str">
        <f t="shared" si="56"/>
        <v/>
      </c>
      <c r="R211" s="22">
        <v>206</v>
      </c>
      <c r="S211" s="14" t="str">
        <f ca="1">IF(LEFT(AG211,1)="G","",IF(LEFT(P211,1)="D","",IF(H211="","",COUNTIF($T$6:T211,T211))))</f>
        <v/>
      </c>
      <c r="T211" s="14" t="str">
        <f t="shared" ca="1" si="51"/>
        <v/>
      </c>
      <c r="U211" s="15" t="str">
        <f t="shared" ca="1" si="57"/>
        <v/>
      </c>
      <c r="V211" s="14">
        <f t="shared" si="52"/>
        <v>206</v>
      </c>
      <c r="W211" s="14" t="str">
        <f t="shared" ca="1" si="58"/>
        <v/>
      </c>
      <c r="X211" s="14" t="str">
        <f>IF(Home!J211=0,"",Home!J211)</f>
        <v/>
      </c>
      <c r="Y211" s="16" t="str">
        <f t="shared" ca="1" si="62"/>
        <v/>
      </c>
      <c r="Z211" s="16" t="str">
        <f t="shared" ca="1" si="62"/>
        <v/>
      </c>
      <c r="AA211" s="16" t="str">
        <f t="shared" ca="1" si="62"/>
        <v/>
      </c>
      <c r="AB211" s="16" t="str">
        <f t="shared" ca="1" si="62"/>
        <v/>
      </c>
      <c r="AC211" s="16" t="str">
        <f t="shared" ca="1" si="53"/>
        <v/>
      </c>
      <c r="AD211" s="14" t="str">
        <f t="shared" ca="1" si="59"/>
        <v/>
      </c>
      <c r="AE211" s="17" t="str">
        <f t="shared" ca="1" si="60"/>
        <v/>
      </c>
      <c r="AF211" s="18" t="str">
        <f t="shared" ca="1" si="61"/>
        <v/>
      </c>
      <c r="AG211" s="12"/>
      <c r="AH211" s="19"/>
    </row>
    <row r="212" spans="1:34" s="10" customFormat="1" ht="15" customHeight="1" x14ac:dyDescent="0.2">
      <c r="A212" s="10">
        <f t="shared" si="49"/>
        <v>207</v>
      </c>
      <c r="B212" s="173" t="str">
        <f t="shared" ca="1" si="54"/>
        <v/>
      </c>
      <c r="C212" s="173"/>
      <c r="D212" s="173"/>
      <c r="E212" s="173"/>
      <c r="F212" s="173"/>
      <c r="G212" s="173"/>
      <c r="H212" s="177" t="str">
        <f t="shared" ca="1" si="55"/>
        <v/>
      </c>
      <c r="I212" s="177"/>
      <c r="J212" s="177"/>
      <c r="K212" s="177"/>
      <c r="L212" s="177"/>
      <c r="M212" s="177"/>
      <c r="N212" s="177"/>
      <c r="O212" s="177"/>
      <c r="P212" s="13">
        <f t="shared" si="50"/>
        <v>0</v>
      </c>
      <c r="Q212" s="8" t="str">
        <f t="shared" si="56"/>
        <v/>
      </c>
      <c r="R212" s="22">
        <v>207</v>
      </c>
      <c r="S212" s="14" t="str">
        <f ca="1">IF(LEFT(AG212,1)="G","",IF(LEFT(P212,1)="D","",IF(H212="","",COUNTIF($T$6:T212,T212))))</f>
        <v/>
      </c>
      <c r="T212" s="14" t="str">
        <f t="shared" ca="1" si="51"/>
        <v/>
      </c>
      <c r="U212" s="15" t="str">
        <f t="shared" ca="1" si="57"/>
        <v/>
      </c>
      <c r="V212" s="14">
        <f t="shared" si="52"/>
        <v>207</v>
      </c>
      <c r="W212" s="14" t="str">
        <f t="shared" ca="1" si="58"/>
        <v/>
      </c>
      <c r="X212" s="14" t="str">
        <f>IF(Home!J212=0,"",Home!J212)</f>
        <v/>
      </c>
      <c r="Y212" s="16" t="str">
        <f t="shared" ca="1" si="62"/>
        <v/>
      </c>
      <c r="Z212" s="16" t="str">
        <f t="shared" ca="1" si="62"/>
        <v/>
      </c>
      <c r="AA212" s="16" t="str">
        <f t="shared" ca="1" si="62"/>
        <v/>
      </c>
      <c r="AB212" s="16" t="str">
        <f t="shared" ca="1" si="62"/>
        <v/>
      </c>
      <c r="AC212" s="16" t="str">
        <f t="shared" ca="1" si="53"/>
        <v/>
      </c>
      <c r="AD212" s="14" t="str">
        <f t="shared" ca="1" si="59"/>
        <v/>
      </c>
      <c r="AE212" s="17" t="str">
        <f t="shared" ca="1" si="60"/>
        <v/>
      </c>
      <c r="AF212" s="18" t="str">
        <f t="shared" ca="1" si="61"/>
        <v/>
      </c>
      <c r="AG212" s="12"/>
      <c r="AH212" s="19"/>
    </row>
    <row r="213" spans="1:34" s="10" customFormat="1" ht="15" customHeight="1" x14ac:dyDescent="0.2">
      <c r="A213" s="10">
        <f t="shared" si="49"/>
        <v>208</v>
      </c>
      <c r="B213" s="173" t="str">
        <f t="shared" ca="1" si="54"/>
        <v/>
      </c>
      <c r="C213" s="173"/>
      <c r="D213" s="173"/>
      <c r="E213" s="173"/>
      <c r="F213" s="173"/>
      <c r="G213" s="173"/>
      <c r="H213" s="177" t="str">
        <f t="shared" ca="1" si="55"/>
        <v/>
      </c>
      <c r="I213" s="177"/>
      <c r="J213" s="177"/>
      <c r="K213" s="177"/>
      <c r="L213" s="177"/>
      <c r="M213" s="177"/>
      <c r="N213" s="177"/>
      <c r="O213" s="177"/>
      <c r="P213" s="13">
        <f t="shared" si="50"/>
        <v>0</v>
      </c>
      <c r="Q213" s="8" t="str">
        <f t="shared" si="56"/>
        <v/>
      </c>
      <c r="R213" s="22">
        <v>208</v>
      </c>
      <c r="S213" s="14" t="str">
        <f ca="1">IF(LEFT(AG213,1)="G","",IF(LEFT(P213,1)="D","",IF(H213="","",COUNTIF($T$6:T213,T213))))</f>
        <v/>
      </c>
      <c r="T213" s="14" t="str">
        <f t="shared" ca="1" si="51"/>
        <v/>
      </c>
      <c r="U213" s="15" t="str">
        <f t="shared" ca="1" si="57"/>
        <v/>
      </c>
      <c r="V213" s="14">
        <f t="shared" si="52"/>
        <v>208</v>
      </c>
      <c r="W213" s="14" t="str">
        <f t="shared" ca="1" si="58"/>
        <v/>
      </c>
      <c r="X213" s="14" t="str">
        <f>IF(Home!J213=0,"",Home!J213)</f>
        <v/>
      </c>
      <c r="Y213" s="16" t="str">
        <f t="shared" ca="1" si="62"/>
        <v/>
      </c>
      <c r="Z213" s="16" t="str">
        <f t="shared" ca="1" si="62"/>
        <v/>
      </c>
      <c r="AA213" s="16" t="str">
        <f t="shared" ca="1" si="62"/>
        <v/>
      </c>
      <c r="AB213" s="16" t="str">
        <f t="shared" ca="1" si="62"/>
        <v/>
      </c>
      <c r="AC213" s="16" t="str">
        <f t="shared" ca="1" si="53"/>
        <v/>
      </c>
      <c r="AD213" s="14" t="str">
        <f t="shared" ca="1" si="59"/>
        <v/>
      </c>
      <c r="AE213" s="17" t="str">
        <f t="shared" ca="1" si="60"/>
        <v/>
      </c>
      <c r="AF213" s="18" t="str">
        <f t="shared" ca="1" si="61"/>
        <v/>
      </c>
      <c r="AG213" s="12"/>
      <c r="AH213" s="19"/>
    </row>
    <row r="214" spans="1:34" s="10" customFormat="1" ht="15" customHeight="1" x14ac:dyDescent="0.2">
      <c r="A214" s="10">
        <f t="shared" si="49"/>
        <v>209</v>
      </c>
      <c r="B214" s="173" t="str">
        <f t="shared" ca="1" si="54"/>
        <v/>
      </c>
      <c r="C214" s="173"/>
      <c r="D214" s="173"/>
      <c r="E214" s="173"/>
      <c r="F214" s="173"/>
      <c r="G214" s="173"/>
      <c r="H214" s="177" t="str">
        <f t="shared" ca="1" si="55"/>
        <v/>
      </c>
      <c r="I214" s="177"/>
      <c r="J214" s="177"/>
      <c r="K214" s="177"/>
      <c r="L214" s="177"/>
      <c r="M214" s="177"/>
      <c r="N214" s="177"/>
      <c r="O214" s="177"/>
      <c r="P214" s="13">
        <f t="shared" si="50"/>
        <v>0</v>
      </c>
      <c r="Q214" s="8" t="str">
        <f t="shared" si="56"/>
        <v/>
      </c>
      <c r="R214" s="22">
        <v>209</v>
      </c>
      <c r="S214" s="14" t="str">
        <f ca="1">IF(LEFT(AG214,1)="G","",IF(LEFT(P214,1)="D","",IF(H214="","",COUNTIF($T$6:T214,T214))))</f>
        <v/>
      </c>
      <c r="T214" s="14" t="str">
        <f t="shared" ca="1" si="51"/>
        <v/>
      </c>
      <c r="U214" s="15" t="str">
        <f t="shared" ca="1" si="57"/>
        <v/>
      </c>
      <c r="V214" s="14">
        <f t="shared" si="52"/>
        <v>209</v>
      </c>
      <c r="W214" s="14" t="str">
        <f t="shared" ca="1" si="58"/>
        <v/>
      </c>
      <c r="X214" s="14" t="str">
        <f>IF(Home!J214=0,"",Home!J214)</f>
        <v/>
      </c>
      <c r="Y214" s="16" t="str">
        <f t="shared" ca="1" si="62"/>
        <v/>
      </c>
      <c r="Z214" s="16" t="str">
        <f t="shared" ca="1" si="62"/>
        <v/>
      </c>
      <c r="AA214" s="16" t="str">
        <f t="shared" ca="1" si="62"/>
        <v/>
      </c>
      <c r="AB214" s="16" t="str">
        <f t="shared" ca="1" si="62"/>
        <v/>
      </c>
      <c r="AC214" s="16" t="str">
        <f t="shared" ca="1" si="53"/>
        <v/>
      </c>
      <c r="AD214" s="14" t="str">
        <f t="shared" ca="1" si="59"/>
        <v/>
      </c>
      <c r="AE214" s="17" t="str">
        <f t="shared" ca="1" si="60"/>
        <v/>
      </c>
      <c r="AF214" s="18" t="str">
        <f t="shared" ca="1" si="61"/>
        <v/>
      </c>
      <c r="AG214" s="12"/>
      <c r="AH214" s="19"/>
    </row>
    <row r="215" spans="1:34" s="10" customFormat="1" ht="15" customHeight="1" x14ac:dyDescent="0.2">
      <c r="A215" s="10">
        <f t="shared" si="49"/>
        <v>210</v>
      </c>
      <c r="B215" s="173" t="str">
        <f t="shared" ca="1" si="54"/>
        <v/>
      </c>
      <c r="C215" s="173"/>
      <c r="D215" s="173"/>
      <c r="E215" s="173"/>
      <c r="F215" s="173"/>
      <c r="G215" s="173"/>
      <c r="H215" s="177" t="str">
        <f t="shared" ca="1" si="55"/>
        <v/>
      </c>
      <c r="I215" s="177"/>
      <c r="J215" s="177"/>
      <c r="K215" s="177"/>
      <c r="L215" s="177"/>
      <c r="M215" s="177"/>
      <c r="N215" s="177"/>
      <c r="O215" s="177"/>
      <c r="P215" s="13">
        <f t="shared" si="50"/>
        <v>0</v>
      </c>
      <c r="Q215" s="8" t="str">
        <f t="shared" si="56"/>
        <v/>
      </c>
      <c r="R215" s="22">
        <v>210</v>
      </c>
      <c r="S215" s="14" t="str">
        <f ca="1">IF(LEFT(AG215,1)="G","",IF(LEFT(P215,1)="D","",IF(H215="","",COUNTIF($T$6:T215,T215))))</f>
        <v/>
      </c>
      <c r="T215" s="14" t="str">
        <f t="shared" ca="1" si="51"/>
        <v/>
      </c>
      <c r="U215" s="15" t="str">
        <f t="shared" ca="1" si="57"/>
        <v/>
      </c>
      <c r="V215" s="14">
        <f t="shared" si="52"/>
        <v>210</v>
      </c>
      <c r="W215" s="14" t="str">
        <f t="shared" ca="1" si="58"/>
        <v/>
      </c>
      <c r="X215" s="14" t="str">
        <f>IF(Home!J215=0,"",Home!J215)</f>
        <v/>
      </c>
      <c r="Y215" s="16" t="str">
        <f t="shared" ca="1" si="62"/>
        <v/>
      </c>
      <c r="Z215" s="16" t="str">
        <f t="shared" ca="1" si="62"/>
        <v/>
      </c>
      <c r="AA215" s="16" t="str">
        <f t="shared" ca="1" si="62"/>
        <v/>
      </c>
      <c r="AB215" s="16" t="str">
        <f t="shared" ca="1" si="62"/>
        <v/>
      </c>
      <c r="AC215" s="16" t="str">
        <f t="shared" ca="1" si="53"/>
        <v/>
      </c>
      <c r="AD215" s="14" t="str">
        <f t="shared" ca="1" si="59"/>
        <v/>
      </c>
      <c r="AE215" s="17" t="str">
        <f t="shared" ca="1" si="60"/>
        <v/>
      </c>
      <c r="AF215" s="18" t="str">
        <f t="shared" ca="1" si="61"/>
        <v/>
      </c>
      <c r="AG215" s="12"/>
      <c r="AH215" s="19"/>
    </row>
    <row r="216" spans="1:34" s="10" customFormat="1" ht="15" customHeight="1" x14ac:dyDescent="0.2">
      <c r="A216" s="10">
        <f t="shared" si="49"/>
        <v>211</v>
      </c>
      <c r="B216" s="173" t="str">
        <f t="shared" ca="1" si="54"/>
        <v/>
      </c>
      <c r="C216" s="173"/>
      <c r="D216" s="173"/>
      <c r="E216" s="173"/>
      <c r="F216" s="173"/>
      <c r="G216" s="173"/>
      <c r="H216" s="177" t="str">
        <f t="shared" ca="1" si="55"/>
        <v/>
      </c>
      <c r="I216" s="177"/>
      <c r="J216" s="177"/>
      <c r="K216" s="177"/>
      <c r="L216" s="177"/>
      <c r="M216" s="177"/>
      <c r="N216" s="177"/>
      <c r="O216" s="177"/>
      <c r="P216" s="13">
        <f t="shared" si="50"/>
        <v>0</v>
      </c>
      <c r="Q216" s="8" t="str">
        <f t="shared" si="56"/>
        <v/>
      </c>
      <c r="R216" s="22">
        <v>211</v>
      </c>
      <c r="S216" s="14" t="str">
        <f ca="1">IF(LEFT(AG216,1)="G","",IF(LEFT(P216,1)="D","",IF(H216="","",COUNTIF($T$6:T216,T216))))</f>
        <v/>
      </c>
      <c r="T216" s="14" t="str">
        <f t="shared" ca="1" si="51"/>
        <v/>
      </c>
      <c r="U216" s="15" t="str">
        <f t="shared" ca="1" si="57"/>
        <v/>
      </c>
      <c r="V216" s="14">
        <f t="shared" si="52"/>
        <v>211</v>
      </c>
      <c r="W216" s="14" t="str">
        <f t="shared" ca="1" si="58"/>
        <v/>
      </c>
      <c r="X216" s="14" t="str">
        <f>IF(Home!J216=0,"",Home!J216)</f>
        <v/>
      </c>
      <c r="Y216" s="16" t="str">
        <f t="shared" ca="1" si="62"/>
        <v/>
      </c>
      <c r="Z216" s="16" t="str">
        <f t="shared" ca="1" si="62"/>
        <v/>
      </c>
      <c r="AA216" s="16" t="str">
        <f t="shared" ca="1" si="62"/>
        <v/>
      </c>
      <c r="AB216" s="16" t="str">
        <f t="shared" ca="1" si="62"/>
        <v/>
      </c>
      <c r="AC216" s="16" t="str">
        <f t="shared" ca="1" si="53"/>
        <v/>
      </c>
      <c r="AD216" s="14" t="str">
        <f t="shared" ca="1" si="59"/>
        <v/>
      </c>
      <c r="AE216" s="17" t="str">
        <f t="shared" ca="1" si="60"/>
        <v/>
      </c>
      <c r="AF216" s="18" t="str">
        <f t="shared" ca="1" si="61"/>
        <v/>
      </c>
      <c r="AG216" s="12"/>
      <c r="AH216" s="19"/>
    </row>
    <row r="217" spans="1:34" s="10" customFormat="1" ht="15" customHeight="1" x14ac:dyDescent="0.2">
      <c r="A217" s="10">
        <f t="shared" si="49"/>
        <v>212</v>
      </c>
      <c r="B217" s="173" t="str">
        <f t="shared" ca="1" si="54"/>
        <v/>
      </c>
      <c r="C217" s="173"/>
      <c r="D217" s="173"/>
      <c r="E217" s="173"/>
      <c r="F217" s="173"/>
      <c r="G217" s="173"/>
      <c r="H217" s="177" t="str">
        <f t="shared" ca="1" si="55"/>
        <v/>
      </c>
      <c r="I217" s="177"/>
      <c r="J217" s="177"/>
      <c r="K217" s="177"/>
      <c r="L217" s="177"/>
      <c r="M217" s="177"/>
      <c r="N217" s="177"/>
      <c r="O217" s="177"/>
      <c r="P217" s="13">
        <f t="shared" si="50"/>
        <v>0</v>
      </c>
      <c r="Q217" s="8" t="str">
        <f t="shared" si="56"/>
        <v/>
      </c>
      <c r="R217" s="22">
        <v>212</v>
      </c>
      <c r="S217" s="14" t="str">
        <f ca="1">IF(LEFT(AG217,1)="G","",IF(LEFT(P217,1)="D","",IF(H217="","",COUNTIF($T$6:T217,T217))))</f>
        <v/>
      </c>
      <c r="T217" s="14" t="str">
        <f t="shared" ca="1" si="51"/>
        <v/>
      </c>
      <c r="U217" s="15" t="str">
        <f t="shared" ca="1" si="57"/>
        <v/>
      </c>
      <c r="V217" s="14">
        <f t="shared" si="52"/>
        <v>212</v>
      </c>
      <c r="W217" s="14" t="str">
        <f t="shared" ca="1" si="58"/>
        <v/>
      </c>
      <c r="X217" s="14" t="str">
        <f>IF(Home!J217=0,"",Home!J217)</f>
        <v/>
      </c>
      <c r="Y217" s="16" t="str">
        <f t="shared" ca="1" si="62"/>
        <v/>
      </c>
      <c r="Z217" s="16" t="str">
        <f t="shared" ca="1" si="62"/>
        <v/>
      </c>
      <c r="AA217" s="16" t="str">
        <f t="shared" ca="1" si="62"/>
        <v/>
      </c>
      <c r="AB217" s="16" t="str">
        <f t="shared" ca="1" si="62"/>
        <v/>
      </c>
      <c r="AC217" s="16" t="str">
        <f t="shared" ca="1" si="53"/>
        <v/>
      </c>
      <c r="AD217" s="14" t="str">
        <f t="shared" ca="1" si="59"/>
        <v/>
      </c>
      <c r="AE217" s="17" t="str">
        <f t="shared" ca="1" si="60"/>
        <v/>
      </c>
      <c r="AF217" s="18" t="str">
        <f t="shared" ca="1" si="61"/>
        <v/>
      </c>
      <c r="AG217" s="12"/>
      <c r="AH217" s="19"/>
    </row>
    <row r="218" spans="1:34" s="10" customFormat="1" ht="15" customHeight="1" x14ac:dyDescent="0.2">
      <c r="A218" s="10">
        <f t="shared" si="49"/>
        <v>213</v>
      </c>
      <c r="B218" s="173" t="str">
        <f t="shared" ca="1" si="54"/>
        <v/>
      </c>
      <c r="C218" s="173"/>
      <c r="D218" s="173"/>
      <c r="E218" s="173"/>
      <c r="F218" s="173"/>
      <c r="G218" s="173"/>
      <c r="H218" s="177" t="str">
        <f t="shared" ca="1" si="55"/>
        <v/>
      </c>
      <c r="I218" s="177"/>
      <c r="J218" s="177"/>
      <c r="K218" s="177"/>
      <c r="L218" s="177"/>
      <c r="M218" s="177"/>
      <c r="N218" s="177"/>
      <c r="O218" s="177"/>
      <c r="P218" s="13">
        <f t="shared" si="50"/>
        <v>0</v>
      </c>
      <c r="Q218" s="8" t="str">
        <f t="shared" si="56"/>
        <v/>
      </c>
      <c r="R218" s="22">
        <v>213</v>
      </c>
      <c r="S218" s="14" t="str">
        <f ca="1">IF(LEFT(AG218,1)="G","",IF(LEFT(P218,1)="D","",IF(H218="","",COUNTIF($T$6:T218,T218))))</f>
        <v/>
      </c>
      <c r="T218" s="14" t="str">
        <f t="shared" ca="1" si="51"/>
        <v/>
      </c>
      <c r="U218" s="15" t="str">
        <f t="shared" ca="1" si="57"/>
        <v/>
      </c>
      <c r="V218" s="14">
        <f t="shared" si="52"/>
        <v>213</v>
      </c>
      <c r="W218" s="14" t="str">
        <f t="shared" ca="1" si="58"/>
        <v/>
      </c>
      <c r="X218" s="14" t="str">
        <f>IF(Home!J218=0,"",Home!J218)</f>
        <v/>
      </c>
      <c r="Y218" s="16" t="str">
        <f t="shared" ca="1" si="62"/>
        <v/>
      </c>
      <c r="Z218" s="16" t="str">
        <f t="shared" ca="1" si="62"/>
        <v/>
      </c>
      <c r="AA218" s="16" t="str">
        <f t="shared" ca="1" si="62"/>
        <v/>
      </c>
      <c r="AB218" s="16" t="str">
        <f t="shared" ca="1" si="62"/>
        <v/>
      </c>
      <c r="AC218" s="16" t="str">
        <f t="shared" ca="1" si="53"/>
        <v/>
      </c>
      <c r="AD218" s="14" t="str">
        <f t="shared" ca="1" si="59"/>
        <v/>
      </c>
      <c r="AE218" s="17" t="str">
        <f t="shared" ca="1" si="60"/>
        <v/>
      </c>
      <c r="AF218" s="18" t="str">
        <f t="shared" ca="1" si="61"/>
        <v/>
      </c>
      <c r="AG218" s="12"/>
      <c r="AH218" s="19"/>
    </row>
    <row r="219" spans="1:34" s="10" customFormat="1" ht="15" customHeight="1" x14ac:dyDescent="0.2">
      <c r="A219" s="10">
        <f t="shared" si="49"/>
        <v>214</v>
      </c>
      <c r="B219" s="173" t="str">
        <f t="shared" ca="1" si="54"/>
        <v/>
      </c>
      <c r="C219" s="173"/>
      <c r="D219" s="173"/>
      <c r="E219" s="173"/>
      <c r="F219" s="173"/>
      <c r="G219" s="173"/>
      <c r="H219" s="177" t="str">
        <f t="shared" ca="1" si="55"/>
        <v/>
      </c>
      <c r="I219" s="177"/>
      <c r="J219" s="177"/>
      <c r="K219" s="177"/>
      <c r="L219" s="177"/>
      <c r="M219" s="177"/>
      <c r="N219" s="177"/>
      <c r="O219" s="177"/>
      <c r="P219" s="13">
        <f t="shared" si="50"/>
        <v>0</v>
      </c>
      <c r="Q219" s="8" t="str">
        <f t="shared" si="56"/>
        <v/>
      </c>
      <c r="R219" s="22">
        <v>214</v>
      </c>
      <c r="S219" s="14" t="str">
        <f ca="1">IF(LEFT(AG219,1)="G","",IF(LEFT(P219,1)="D","",IF(H219="","",COUNTIF($T$6:T219,T219))))</f>
        <v/>
      </c>
      <c r="T219" s="14" t="str">
        <f t="shared" ca="1" si="51"/>
        <v/>
      </c>
      <c r="U219" s="15" t="str">
        <f t="shared" ca="1" si="57"/>
        <v/>
      </c>
      <c r="V219" s="14">
        <f t="shared" si="52"/>
        <v>214</v>
      </c>
      <c r="W219" s="14" t="str">
        <f t="shared" ca="1" si="58"/>
        <v/>
      </c>
      <c r="X219" s="14" t="str">
        <f>IF(Home!J219=0,"",Home!J219)</f>
        <v/>
      </c>
      <c r="Y219" s="16" t="str">
        <f t="shared" ca="1" si="62"/>
        <v/>
      </c>
      <c r="Z219" s="16" t="str">
        <f t="shared" ca="1" si="62"/>
        <v/>
      </c>
      <c r="AA219" s="16" t="str">
        <f t="shared" ca="1" si="62"/>
        <v/>
      </c>
      <c r="AB219" s="16" t="str">
        <f t="shared" ca="1" si="62"/>
        <v/>
      </c>
      <c r="AC219" s="16" t="str">
        <f t="shared" ca="1" si="53"/>
        <v/>
      </c>
      <c r="AD219" s="14" t="str">
        <f t="shared" ca="1" si="59"/>
        <v/>
      </c>
      <c r="AE219" s="17" t="str">
        <f t="shared" ca="1" si="60"/>
        <v/>
      </c>
      <c r="AF219" s="18" t="str">
        <f t="shared" ca="1" si="61"/>
        <v/>
      </c>
      <c r="AG219" s="12"/>
      <c r="AH219" s="19"/>
    </row>
    <row r="220" spans="1:34" s="10" customFormat="1" ht="15" customHeight="1" x14ac:dyDescent="0.2">
      <c r="A220" s="10">
        <f t="shared" si="49"/>
        <v>215</v>
      </c>
      <c r="B220" s="173" t="str">
        <f t="shared" ca="1" si="54"/>
        <v/>
      </c>
      <c r="C220" s="173"/>
      <c r="D220" s="173"/>
      <c r="E220" s="173"/>
      <c r="F220" s="173"/>
      <c r="G220" s="173"/>
      <c r="H220" s="177" t="str">
        <f t="shared" ca="1" si="55"/>
        <v/>
      </c>
      <c r="I220" s="177"/>
      <c r="J220" s="177"/>
      <c r="K220" s="177"/>
      <c r="L220" s="177"/>
      <c r="M220" s="177"/>
      <c r="N220" s="177"/>
      <c r="O220" s="177"/>
      <c r="P220" s="13">
        <f t="shared" si="50"/>
        <v>0</v>
      </c>
      <c r="Q220" s="8" t="str">
        <f t="shared" si="56"/>
        <v/>
      </c>
      <c r="R220" s="22">
        <v>215</v>
      </c>
      <c r="S220" s="14" t="str">
        <f ca="1">IF(LEFT(AG220,1)="G","",IF(LEFT(P220,1)="D","",IF(H220="","",COUNTIF($T$6:T220,T220))))</f>
        <v/>
      </c>
      <c r="T220" s="14" t="str">
        <f t="shared" ca="1" si="51"/>
        <v/>
      </c>
      <c r="U220" s="15" t="str">
        <f t="shared" ca="1" si="57"/>
        <v/>
      </c>
      <c r="V220" s="14">
        <f t="shared" si="52"/>
        <v>215</v>
      </c>
      <c r="W220" s="14" t="str">
        <f t="shared" ca="1" si="58"/>
        <v/>
      </c>
      <c r="X220" s="14" t="str">
        <f>IF(Home!J220=0,"",Home!J220)</f>
        <v/>
      </c>
      <c r="Y220" s="16" t="str">
        <f t="shared" ca="1" si="62"/>
        <v/>
      </c>
      <c r="Z220" s="16" t="str">
        <f t="shared" ca="1" si="62"/>
        <v/>
      </c>
      <c r="AA220" s="16" t="str">
        <f t="shared" ca="1" si="62"/>
        <v/>
      </c>
      <c r="AB220" s="16" t="str">
        <f t="shared" ca="1" si="62"/>
        <v/>
      </c>
      <c r="AC220" s="16" t="str">
        <f t="shared" ca="1" si="53"/>
        <v/>
      </c>
      <c r="AD220" s="14" t="str">
        <f t="shared" ca="1" si="59"/>
        <v/>
      </c>
      <c r="AE220" s="17" t="str">
        <f t="shared" ca="1" si="60"/>
        <v/>
      </c>
      <c r="AF220" s="18" t="str">
        <f t="shared" ca="1" si="61"/>
        <v/>
      </c>
      <c r="AG220" s="12"/>
      <c r="AH220" s="19"/>
    </row>
    <row r="221" spans="1:34" s="10" customFormat="1" ht="15" customHeight="1" x14ac:dyDescent="0.2">
      <c r="A221" s="10">
        <f t="shared" si="49"/>
        <v>216</v>
      </c>
      <c r="B221" s="173" t="str">
        <f t="shared" ca="1" si="54"/>
        <v/>
      </c>
      <c r="C221" s="173"/>
      <c r="D221" s="173"/>
      <c r="E221" s="173"/>
      <c r="F221" s="173"/>
      <c r="G221" s="173"/>
      <c r="H221" s="177" t="str">
        <f t="shared" ca="1" si="55"/>
        <v/>
      </c>
      <c r="I221" s="177"/>
      <c r="J221" s="177"/>
      <c r="K221" s="177"/>
      <c r="L221" s="177"/>
      <c r="M221" s="177"/>
      <c r="N221" s="177"/>
      <c r="O221" s="177"/>
      <c r="P221" s="13">
        <f t="shared" si="50"/>
        <v>0</v>
      </c>
      <c r="Q221" s="8" t="str">
        <f t="shared" si="56"/>
        <v/>
      </c>
      <c r="R221" s="22">
        <v>216</v>
      </c>
      <c r="S221" s="14" t="str">
        <f ca="1">IF(LEFT(AG221,1)="G","",IF(LEFT(P221,1)="D","",IF(H221="","",COUNTIF($T$6:T221,T221))))</f>
        <v/>
      </c>
      <c r="T221" s="14" t="str">
        <f t="shared" ca="1" si="51"/>
        <v/>
      </c>
      <c r="U221" s="15" t="str">
        <f t="shared" ca="1" si="57"/>
        <v/>
      </c>
      <c r="V221" s="14">
        <f t="shared" si="52"/>
        <v>216</v>
      </c>
      <c r="W221" s="14" t="str">
        <f t="shared" ca="1" si="58"/>
        <v/>
      </c>
      <c r="X221" s="14" t="str">
        <f>IF(Home!J221=0,"",Home!J221)</f>
        <v/>
      </c>
      <c r="Y221" s="16" t="str">
        <f t="shared" ca="1" si="62"/>
        <v/>
      </c>
      <c r="Z221" s="16" t="str">
        <f t="shared" ca="1" si="62"/>
        <v/>
      </c>
      <c r="AA221" s="16" t="str">
        <f t="shared" ca="1" si="62"/>
        <v/>
      </c>
      <c r="AB221" s="16" t="str">
        <f t="shared" ca="1" si="62"/>
        <v/>
      </c>
      <c r="AC221" s="16" t="str">
        <f t="shared" ca="1" si="53"/>
        <v/>
      </c>
      <c r="AD221" s="14" t="str">
        <f t="shared" ca="1" si="59"/>
        <v/>
      </c>
      <c r="AE221" s="17" t="str">
        <f t="shared" ca="1" si="60"/>
        <v/>
      </c>
      <c r="AF221" s="18" t="str">
        <f t="shared" ca="1" si="61"/>
        <v/>
      </c>
      <c r="AG221" s="12"/>
      <c r="AH221" s="19"/>
    </row>
    <row r="222" spans="1:34" s="10" customFormat="1" ht="15" customHeight="1" x14ac:dyDescent="0.2">
      <c r="A222" s="10">
        <f t="shared" si="49"/>
        <v>217</v>
      </c>
      <c r="B222" s="173" t="str">
        <f t="shared" ca="1" si="54"/>
        <v/>
      </c>
      <c r="C222" s="173"/>
      <c r="D222" s="173"/>
      <c r="E222" s="173"/>
      <c r="F222" s="173"/>
      <c r="G222" s="173"/>
      <c r="H222" s="177" t="str">
        <f t="shared" ca="1" si="55"/>
        <v/>
      </c>
      <c r="I222" s="177"/>
      <c r="J222" s="177"/>
      <c r="K222" s="177"/>
      <c r="L222" s="177"/>
      <c r="M222" s="177"/>
      <c r="N222" s="177"/>
      <c r="O222" s="177"/>
      <c r="P222" s="13">
        <f t="shared" si="50"/>
        <v>0</v>
      </c>
      <c r="Q222" s="8" t="str">
        <f t="shared" si="56"/>
        <v/>
      </c>
      <c r="R222" s="22">
        <v>217</v>
      </c>
      <c r="S222" s="14" t="str">
        <f ca="1">IF(LEFT(AG222,1)="G","",IF(LEFT(P222,1)="D","",IF(H222="","",COUNTIF($T$6:T222,T222))))</f>
        <v/>
      </c>
      <c r="T222" s="14" t="str">
        <f t="shared" ca="1" si="51"/>
        <v/>
      </c>
      <c r="U222" s="15" t="str">
        <f t="shared" ca="1" si="57"/>
        <v/>
      </c>
      <c r="V222" s="14">
        <f t="shared" si="52"/>
        <v>217</v>
      </c>
      <c r="W222" s="14" t="str">
        <f t="shared" ca="1" si="58"/>
        <v/>
      </c>
      <c r="X222" s="14" t="str">
        <f>IF(Home!J222=0,"",Home!J222)</f>
        <v/>
      </c>
      <c r="Y222" s="16" t="str">
        <f t="shared" ca="1" si="62"/>
        <v/>
      </c>
      <c r="Z222" s="16" t="str">
        <f t="shared" ca="1" si="62"/>
        <v/>
      </c>
      <c r="AA222" s="16" t="str">
        <f t="shared" ca="1" si="62"/>
        <v/>
      </c>
      <c r="AB222" s="16" t="str">
        <f t="shared" ca="1" si="62"/>
        <v/>
      </c>
      <c r="AC222" s="16" t="str">
        <f t="shared" ca="1" si="53"/>
        <v/>
      </c>
      <c r="AD222" s="14" t="str">
        <f t="shared" ca="1" si="59"/>
        <v/>
      </c>
      <c r="AE222" s="17" t="str">
        <f t="shared" ca="1" si="60"/>
        <v/>
      </c>
      <c r="AF222" s="18" t="str">
        <f t="shared" ca="1" si="61"/>
        <v/>
      </c>
      <c r="AG222" s="12"/>
      <c r="AH222" s="19"/>
    </row>
    <row r="223" spans="1:34" s="10" customFormat="1" ht="15" customHeight="1" x14ac:dyDescent="0.2">
      <c r="A223" s="10">
        <f t="shared" si="49"/>
        <v>218</v>
      </c>
      <c r="B223" s="173" t="str">
        <f t="shared" ca="1" si="54"/>
        <v/>
      </c>
      <c r="C223" s="173"/>
      <c r="D223" s="173"/>
      <c r="E223" s="173"/>
      <c r="F223" s="173"/>
      <c r="G223" s="173"/>
      <c r="H223" s="177" t="str">
        <f t="shared" ca="1" si="55"/>
        <v/>
      </c>
      <c r="I223" s="177"/>
      <c r="J223" s="177"/>
      <c r="K223" s="177"/>
      <c r="L223" s="177"/>
      <c r="M223" s="177"/>
      <c r="N223" s="177"/>
      <c r="O223" s="177"/>
      <c r="P223" s="13">
        <f t="shared" si="50"/>
        <v>0</v>
      </c>
      <c r="Q223" s="8" t="str">
        <f t="shared" si="56"/>
        <v/>
      </c>
      <c r="R223" s="22">
        <v>218</v>
      </c>
      <c r="S223" s="14" t="str">
        <f ca="1">IF(LEFT(AG223,1)="G","",IF(LEFT(P223,1)="D","",IF(H223="","",COUNTIF($T$6:T223,T223))))</f>
        <v/>
      </c>
      <c r="T223" s="14" t="str">
        <f t="shared" ca="1" si="51"/>
        <v/>
      </c>
      <c r="U223" s="15" t="str">
        <f t="shared" ca="1" si="57"/>
        <v/>
      </c>
      <c r="V223" s="14">
        <f t="shared" si="52"/>
        <v>218</v>
      </c>
      <c r="W223" s="14" t="str">
        <f t="shared" ca="1" si="58"/>
        <v/>
      </c>
      <c r="X223" s="14" t="str">
        <f>IF(Home!J223=0,"",Home!J223)</f>
        <v/>
      </c>
      <c r="Y223" s="16" t="str">
        <f t="shared" ca="1" si="62"/>
        <v/>
      </c>
      <c r="Z223" s="16" t="str">
        <f t="shared" ca="1" si="62"/>
        <v/>
      </c>
      <c r="AA223" s="16" t="str">
        <f t="shared" ca="1" si="62"/>
        <v/>
      </c>
      <c r="AB223" s="16" t="str">
        <f t="shared" ca="1" si="62"/>
        <v/>
      </c>
      <c r="AC223" s="16" t="str">
        <f t="shared" ca="1" si="53"/>
        <v/>
      </c>
      <c r="AD223" s="14" t="str">
        <f t="shared" ca="1" si="59"/>
        <v/>
      </c>
      <c r="AE223" s="17" t="str">
        <f t="shared" ca="1" si="60"/>
        <v/>
      </c>
      <c r="AF223" s="18" t="str">
        <f t="shared" ca="1" si="61"/>
        <v/>
      </c>
      <c r="AG223" s="12"/>
      <c r="AH223" s="19"/>
    </row>
    <row r="224" spans="1:34" s="10" customFormat="1" ht="15" customHeight="1" x14ac:dyDescent="0.2">
      <c r="A224" s="10">
        <f t="shared" si="49"/>
        <v>219</v>
      </c>
      <c r="B224" s="173" t="str">
        <f t="shared" ca="1" si="54"/>
        <v/>
      </c>
      <c r="C224" s="173"/>
      <c r="D224" s="173"/>
      <c r="E224" s="173"/>
      <c r="F224" s="173"/>
      <c r="G224" s="173"/>
      <c r="H224" s="177" t="str">
        <f t="shared" ca="1" si="55"/>
        <v/>
      </c>
      <c r="I224" s="177"/>
      <c r="J224" s="177"/>
      <c r="K224" s="177"/>
      <c r="L224" s="177"/>
      <c r="M224" s="177"/>
      <c r="N224" s="177"/>
      <c r="O224" s="177"/>
      <c r="P224" s="13">
        <f t="shared" si="50"/>
        <v>0</v>
      </c>
      <c r="Q224" s="8" t="str">
        <f t="shared" si="56"/>
        <v/>
      </c>
      <c r="R224" s="22">
        <v>219</v>
      </c>
      <c r="S224" s="14" t="str">
        <f ca="1">IF(LEFT(AG224,1)="G","",IF(LEFT(P224,1)="D","",IF(H224="","",COUNTIF($T$6:T224,T224))))</f>
        <v/>
      </c>
      <c r="T224" s="14" t="str">
        <f t="shared" ca="1" si="51"/>
        <v/>
      </c>
      <c r="U224" s="15" t="str">
        <f t="shared" ca="1" si="57"/>
        <v/>
      </c>
      <c r="V224" s="14">
        <f t="shared" si="52"/>
        <v>219</v>
      </c>
      <c r="W224" s="14" t="str">
        <f t="shared" ca="1" si="58"/>
        <v/>
      </c>
      <c r="X224" s="14" t="str">
        <f>IF(Home!J224=0,"",Home!J224)</f>
        <v/>
      </c>
      <c r="Y224" s="16" t="str">
        <f t="shared" ca="1" si="62"/>
        <v/>
      </c>
      <c r="Z224" s="16" t="str">
        <f t="shared" ca="1" si="62"/>
        <v/>
      </c>
      <c r="AA224" s="16" t="str">
        <f t="shared" ca="1" si="62"/>
        <v/>
      </c>
      <c r="AB224" s="16" t="str">
        <f t="shared" ca="1" si="62"/>
        <v/>
      </c>
      <c r="AC224" s="16" t="str">
        <f t="shared" ca="1" si="53"/>
        <v/>
      </c>
      <c r="AD224" s="14" t="str">
        <f t="shared" ca="1" si="59"/>
        <v/>
      </c>
      <c r="AE224" s="17" t="str">
        <f t="shared" ca="1" si="60"/>
        <v/>
      </c>
      <c r="AF224" s="18" t="str">
        <f t="shared" ca="1" si="61"/>
        <v/>
      </c>
      <c r="AG224" s="12"/>
      <c r="AH224" s="19"/>
    </row>
    <row r="225" spans="1:34" s="10" customFormat="1" ht="15" customHeight="1" x14ac:dyDescent="0.2">
      <c r="A225" s="10">
        <f t="shared" si="49"/>
        <v>220</v>
      </c>
      <c r="B225" s="173" t="str">
        <f t="shared" ca="1" si="54"/>
        <v/>
      </c>
      <c r="C225" s="173"/>
      <c r="D225" s="173"/>
      <c r="E225" s="173"/>
      <c r="F225" s="173"/>
      <c r="G225" s="173"/>
      <c r="H225" s="177" t="str">
        <f t="shared" ca="1" si="55"/>
        <v/>
      </c>
      <c r="I225" s="177"/>
      <c r="J225" s="177"/>
      <c r="K225" s="177"/>
      <c r="L225" s="177"/>
      <c r="M225" s="177"/>
      <c r="N225" s="177"/>
      <c r="O225" s="177"/>
      <c r="P225" s="13">
        <f t="shared" si="50"/>
        <v>0</v>
      </c>
      <c r="Q225" s="8" t="str">
        <f t="shared" si="56"/>
        <v/>
      </c>
      <c r="R225" s="22">
        <v>220</v>
      </c>
      <c r="S225" s="14" t="str">
        <f ca="1">IF(LEFT(AG225,1)="G","",IF(LEFT(P225,1)="D","",IF(H225="","",COUNTIF($T$6:T225,T225))))</f>
        <v/>
      </c>
      <c r="T225" s="14" t="str">
        <f t="shared" ca="1" si="51"/>
        <v/>
      </c>
      <c r="U225" s="15" t="str">
        <f t="shared" ca="1" si="57"/>
        <v/>
      </c>
      <c r="V225" s="14">
        <f t="shared" si="52"/>
        <v>220</v>
      </c>
      <c r="W225" s="14" t="str">
        <f t="shared" ca="1" si="58"/>
        <v/>
      </c>
      <c r="X225" s="14" t="str">
        <f>IF(Home!J225=0,"",Home!J225)</f>
        <v/>
      </c>
      <c r="Y225" s="16" t="str">
        <f t="shared" ca="1" si="62"/>
        <v/>
      </c>
      <c r="Z225" s="16" t="str">
        <f t="shared" ca="1" si="62"/>
        <v/>
      </c>
      <c r="AA225" s="16" t="str">
        <f t="shared" ca="1" si="62"/>
        <v/>
      </c>
      <c r="AB225" s="16" t="str">
        <f t="shared" ca="1" si="62"/>
        <v/>
      </c>
      <c r="AC225" s="16" t="str">
        <f t="shared" ca="1" si="53"/>
        <v/>
      </c>
      <c r="AD225" s="14" t="str">
        <f t="shared" ca="1" si="59"/>
        <v/>
      </c>
      <c r="AE225" s="17" t="str">
        <f t="shared" ca="1" si="60"/>
        <v/>
      </c>
      <c r="AF225" s="18" t="str">
        <f t="shared" ca="1" si="61"/>
        <v/>
      </c>
      <c r="AG225" s="12"/>
      <c r="AH225" s="19"/>
    </row>
    <row r="226" spans="1:34" s="10" customFormat="1" ht="15" customHeight="1" x14ac:dyDescent="0.2">
      <c r="A226" s="10">
        <f t="shared" si="49"/>
        <v>221</v>
      </c>
      <c r="B226" s="173" t="str">
        <f t="shared" ca="1" si="54"/>
        <v/>
      </c>
      <c r="C226" s="173"/>
      <c r="D226" s="173"/>
      <c r="E226" s="173"/>
      <c r="F226" s="173"/>
      <c r="G226" s="173"/>
      <c r="H226" s="177" t="str">
        <f t="shared" ca="1" si="55"/>
        <v/>
      </c>
      <c r="I226" s="177"/>
      <c r="J226" s="177"/>
      <c r="K226" s="177"/>
      <c r="L226" s="177"/>
      <c r="M226" s="177"/>
      <c r="N226" s="177"/>
      <c r="O226" s="177"/>
      <c r="P226" s="13">
        <f t="shared" si="50"/>
        <v>0</v>
      </c>
      <c r="Q226" s="8" t="str">
        <f t="shared" si="56"/>
        <v/>
      </c>
      <c r="R226" s="22">
        <v>221</v>
      </c>
      <c r="S226" s="14" t="str">
        <f ca="1">IF(LEFT(AG226,1)="G","",IF(LEFT(P226,1)="D","",IF(H226="","",COUNTIF($T$6:T226,T226))))</f>
        <v/>
      </c>
      <c r="T226" s="14" t="str">
        <f t="shared" ca="1" si="51"/>
        <v/>
      </c>
      <c r="U226" s="15" t="str">
        <f t="shared" ca="1" si="57"/>
        <v/>
      </c>
      <c r="V226" s="14">
        <f t="shared" si="52"/>
        <v>221</v>
      </c>
      <c r="W226" s="14" t="str">
        <f t="shared" ca="1" si="58"/>
        <v/>
      </c>
      <c r="X226" s="14" t="str">
        <f>IF(Home!J226=0,"",Home!J226)</f>
        <v/>
      </c>
      <c r="Y226" s="16" t="str">
        <f t="shared" ref="Y226:AB245" ca="1" si="63">IFERROR(VLOOKUP(CONCATENATE($X226,Y$5),$U$6:$V$255,2,0),"")</f>
        <v/>
      </c>
      <c r="Z226" s="16" t="str">
        <f t="shared" ca="1" si="63"/>
        <v/>
      </c>
      <c r="AA226" s="16" t="str">
        <f t="shared" ca="1" si="63"/>
        <v/>
      </c>
      <c r="AB226" s="16" t="str">
        <f t="shared" ca="1" si="63"/>
        <v/>
      </c>
      <c r="AC226" s="16" t="str">
        <f t="shared" ca="1" si="53"/>
        <v/>
      </c>
      <c r="AD226" s="14" t="str">
        <f t="shared" ca="1" si="59"/>
        <v/>
      </c>
      <c r="AE226" s="17" t="str">
        <f t="shared" ca="1" si="60"/>
        <v/>
      </c>
      <c r="AF226" s="18" t="str">
        <f t="shared" ca="1" si="61"/>
        <v/>
      </c>
      <c r="AG226" s="12"/>
      <c r="AH226" s="19"/>
    </row>
    <row r="227" spans="1:34" s="10" customFormat="1" ht="15" customHeight="1" x14ac:dyDescent="0.2">
      <c r="A227" s="10">
        <f t="shared" si="49"/>
        <v>222</v>
      </c>
      <c r="B227" s="173" t="str">
        <f t="shared" ca="1" si="54"/>
        <v/>
      </c>
      <c r="C227" s="173"/>
      <c r="D227" s="173"/>
      <c r="E227" s="173"/>
      <c r="F227" s="173"/>
      <c r="G227" s="173"/>
      <c r="H227" s="177" t="str">
        <f t="shared" ca="1" si="55"/>
        <v/>
      </c>
      <c r="I227" s="177"/>
      <c r="J227" s="177"/>
      <c r="K227" s="177"/>
      <c r="L227" s="177"/>
      <c r="M227" s="177"/>
      <c r="N227" s="177"/>
      <c r="O227" s="177"/>
      <c r="P227" s="13">
        <f t="shared" si="50"/>
        <v>0</v>
      </c>
      <c r="Q227" s="8" t="str">
        <f t="shared" si="56"/>
        <v/>
      </c>
      <c r="R227" s="22">
        <v>222</v>
      </c>
      <c r="S227" s="14" t="str">
        <f ca="1">IF(LEFT(AG227,1)="G","",IF(LEFT(P227,1)="D","",IF(H227="","",COUNTIF($T$6:T227,T227))))</f>
        <v/>
      </c>
      <c r="T227" s="14" t="str">
        <f t="shared" ca="1" si="51"/>
        <v/>
      </c>
      <c r="U227" s="15" t="str">
        <f t="shared" ca="1" si="57"/>
        <v/>
      </c>
      <c r="V227" s="14">
        <f t="shared" si="52"/>
        <v>222</v>
      </c>
      <c r="W227" s="14" t="str">
        <f t="shared" ca="1" si="58"/>
        <v/>
      </c>
      <c r="X227" s="14" t="str">
        <f>IF(Home!J227=0,"",Home!J227)</f>
        <v/>
      </c>
      <c r="Y227" s="16" t="str">
        <f t="shared" ca="1" si="63"/>
        <v/>
      </c>
      <c r="Z227" s="16" t="str">
        <f t="shared" ca="1" si="63"/>
        <v/>
      </c>
      <c r="AA227" s="16" t="str">
        <f t="shared" ca="1" si="63"/>
        <v/>
      </c>
      <c r="AB227" s="16" t="str">
        <f t="shared" ca="1" si="63"/>
        <v/>
      </c>
      <c r="AC227" s="16" t="str">
        <f t="shared" ca="1" si="53"/>
        <v/>
      </c>
      <c r="AD227" s="14" t="str">
        <f t="shared" ca="1" si="59"/>
        <v/>
      </c>
      <c r="AE227" s="17" t="str">
        <f t="shared" ca="1" si="60"/>
        <v/>
      </c>
      <c r="AF227" s="18" t="str">
        <f t="shared" ca="1" si="61"/>
        <v/>
      </c>
      <c r="AG227" s="12"/>
      <c r="AH227" s="19"/>
    </row>
    <row r="228" spans="1:34" s="10" customFormat="1" ht="15" customHeight="1" x14ac:dyDescent="0.2">
      <c r="A228" s="10">
        <f t="shared" si="49"/>
        <v>223</v>
      </c>
      <c r="B228" s="173" t="str">
        <f t="shared" ca="1" si="54"/>
        <v/>
      </c>
      <c r="C228" s="173"/>
      <c r="D228" s="173"/>
      <c r="E228" s="173"/>
      <c r="F228" s="173"/>
      <c r="G228" s="173"/>
      <c r="H228" s="177" t="str">
        <f t="shared" ca="1" si="55"/>
        <v/>
      </c>
      <c r="I228" s="177"/>
      <c r="J228" s="177"/>
      <c r="K228" s="177"/>
      <c r="L228" s="177"/>
      <c r="M228" s="177"/>
      <c r="N228" s="177"/>
      <c r="O228" s="177"/>
      <c r="P228" s="13">
        <f t="shared" si="50"/>
        <v>0</v>
      </c>
      <c r="Q228" s="8" t="str">
        <f t="shared" si="56"/>
        <v/>
      </c>
      <c r="R228" s="22">
        <v>223</v>
      </c>
      <c r="S228" s="14" t="str">
        <f ca="1">IF(LEFT(AG228,1)="G","",IF(LEFT(P228,1)="D","",IF(H228="","",COUNTIF($T$6:T228,T228))))</f>
        <v/>
      </c>
      <c r="T228" s="14" t="str">
        <f t="shared" ca="1" si="51"/>
        <v/>
      </c>
      <c r="U228" s="15" t="str">
        <f t="shared" ca="1" si="57"/>
        <v/>
      </c>
      <c r="V228" s="14">
        <f t="shared" si="52"/>
        <v>223</v>
      </c>
      <c r="W228" s="14" t="str">
        <f t="shared" ca="1" si="58"/>
        <v/>
      </c>
      <c r="X228" s="14" t="str">
        <f>IF(Home!J228=0,"",Home!J228)</f>
        <v/>
      </c>
      <c r="Y228" s="16" t="str">
        <f t="shared" ca="1" si="63"/>
        <v/>
      </c>
      <c r="Z228" s="16" t="str">
        <f t="shared" ca="1" si="63"/>
        <v/>
      </c>
      <c r="AA228" s="16" t="str">
        <f t="shared" ca="1" si="63"/>
        <v/>
      </c>
      <c r="AB228" s="16" t="str">
        <f t="shared" ca="1" si="63"/>
        <v/>
      </c>
      <c r="AC228" s="16" t="str">
        <f t="shared" ca="1" si="53"/>
        <v/>
      </c>
      <c r="AD228" s="14" t="str">
        <f t="shared" ca="1" si="59"/>
        <v/>
      </c>
      <c r="AE228" s="17" t="str">
        <f t="shared" ca="1" si="60"/>
        <v/>
      </c>
      <c r="AF228" s="18" t="str">
        <f t="shared" ca="1" si="61"/>
        <v/>
      </c>
      <c r="AG228" s="12"/>
      <c r="AH228" s="19"/>
    </row>
    <row r="229" spans="1:34" s="10" customFormat="1" ht="15" customHeight="1" x14ac:dyDescent="0.2">
      <c r="A229" s="10">
        <f t="shared" si="49"/>
        <v>224</v>
      </c>
      <c r="B229" s="173" t="str">
        <f t="shared" ca="1" si="54"/>
        <v/>
      </c>
      <c r="C229" s="173"/>
      <c r="D229" s="173"/>
      <c r="E229" s="173"/>
      <c r="F229" s="173"/>
      <c r="G229" s="173"/>
      <c r="H229" s="177" t="str">
        <f t="shared" ca="1" si="55"/>
        <v/>
      </c>
      <c r="I229" s="177"/>
      <c r="J229" s="177"/>
      <c r="K229" s="177"/>
      <c r="L229" s="177"/>
      <c r="M229" s="177"/>
      <c r="N229" s="177"/>
      <c r="O229" s="177"/>
      <c r="P229" s="13">
        <f t="shared" si="50"/>
        <v>0</v>
      </c>
      <c r="Q229" s="8" t="str">
        <f t="shared" si="56"/>
        <v/>
      </c>
      <c r="R229" s="22">
        <v>224</v>
      </c>
      <c r="S229" s="14" t="str">
        <f ca="1">IF(LEFT(AG229,1)="G","",IF(LEFT(P229,1)="D","",IF(H229="","",COUNTIF($T$6:T229,T229))))</f>
        <v/>
      </c>
      <c r="T229" s="14" t="str">
        <f t="shared" ca="1" si="51"/>
        <v/>
      </c>
      <c r="U229" s="15" t="str">
        <f t="shared" ca="1" si="57"/>
        <v/>
      </c>
      <c r="V229" s="14">
        <f t="shared" si="52"/>
        <v>224</v>
      </c>
      <c r="W229" s="14" t="str">
        <f t="shared" ca="1" si="58"/>
        <v/>
      </c>
      <c r="X229" s="14" t="str">
        <f>IF(Home!J229=0,"",Home!J229)</f>
        <v/>
      </c>
      <c r="Y229" s="16" t="str">
        <f t="shared" ca="1" si="63"/>
        <v/>
      </c>
      <c r="Z229" s="16" t="str">
        <f t="shared" ca="1" si="63"/>
        <v/>
      </c>
      <c r="AA229" s="16" t="str">
        <f t="shared" ca="1" si="63"/>
        <v/>
      </c>
      <c r="AB229" s="16" t="str">
        <f t="shared" ca="1" si="63"/>
        <v/>
      </c>
      <c r="AC229" s="16" t="str">
        <f t="shared" ca="1" si="53"/>
        <v/>
      </c>
      <c r="AD229" s="14" t="str">
        <f t="shared" ca="1" si="59"/>
        <v/>
      </c>
      <c r="AE229" s="17" t="str">
        <f t="shared" ca="1" si="60"/>
        <v/>
      </c>
      <c r="AF229" s="18" t="str">
        <f t="shared" ca="1" si="61"/>
        <v/>
      </c>
      <c r="AG229" s="12"/>
      <c r="AH229" s="19"/>
    </row>
    <row r="230" spans="1:34" s="10" customFormat="1" ht="15" customHeight="1" x14ac:dyDescent="0.2">
      <c r="A230" s="10">
        <f t="shared" si="49"/>
        <v>225</v>
      </c>
      <c r="B230" s="173" t="str">
        <f t="shared" ca="1" si="54"/>
        <v/>
      </c>
      <c r="C230" s="173"/>
      <c r="D230" s="173"/>
      <c r="E230" s="173"/>
      <c r="F230" s="173"/>
      <c r="G230" s="173"/>
      <c r="H230" s="177" t="str">
        <f t="shared" ca="1" si="55"/>
        <v/>
      </c>
      <c r="I230" s="177"/>
      <c r="J230" s="177"/>
      <c r="K230" s="177"/>
      <c r="L230" s="177"/>
      <c r="M230" s="177"/>
      <c r="N230" s="177"/>
      <c r="O230" s="177"/>
      <c r="P230" s="13">
        <f t="shared" si="50"/>
        <v>0</v>
      </c>
      <c r="Q230" s="8" t="str">
        <f t="shared" si="56"/>
        <v/>
      </c>
      <c r="R230" s="22">
        <v>225</v>
      </c>
      <c r="S230" s="14" t="str">
        <f ca="1">IF(LEFT(AG230,1)="G","",IF(LEFT(P230,1)="D","",IF(H230="","",COUNTIF($T$6:T230,T230))))</f>
        <v/>
      </c>
      <c r="T230" s="14" t="str">
        <f t="shared" ca="1" si="51"/>
        <v/>
      </c>
      <c r="U230" s="15" t="str">
        <f t="shared" ca="1" si="57"/>
        <v/>
      </c>
      <c r="V230" s="14">
        <f t="shared" si="52"/>
        <v>225</v>
      </c>
      <c r="W230" s="14" t="str">
        <f t="shared" ca="1" si="58"/>
        <v/>
      </c>
      <c r="X230" s="14" t="str">
        <f>IF(Home!J230=0,"",Home!J230)</f>
        <v/>
      </c>
      <c r="Y230" s="16" t="str">
        <f t="shared" ca="1" si="63"/>
        <v/>
      </c>
      <c r="Z230" s="16" t="str">
        <f t="shared" ca="1" si="63"/>
        <v/>
      </c>
      <c r="AA230" s="16" t="str">
        <f t="shared" ca="1" si="63"/>
        <v/>
      </c>
      <c r="AB230" s="16" t="str">
        <f t="shared" ca="1" si="63"/>
        <v/>
      </c>
      <c r="AC230" s="16" t="str">
        <f t="shared" ca="1" si="53"/>
        <v/>
      </c>
      <c r="AD230" s="14" t="str">
        <f t="shared" ca="1" si="59"/>
        <v/>
      </c>
      <c r="AE230" s="17" t="str">
        <f t="shared" ca="1" si="60"/>
        <v/>
      </c>
      <c r="AF230" s="18" t="str">
        <f t="shared" ca="1" si="61"/>
        <v/>
      </c>
      <c r="AG230" s="12"/>
      <c r="AH230" s="19"/>
    </row>
    <row r="231" spans="1:34" s="10" customFormat="1" ht="15" customHeight="1" x14ac:dyDescent="0.2">
      <c r="A231" s="10">
        <f t="shared" si="49"/>
        <v>226</v>
      </c>
      <c r="B231" s="173" t="str">
        <f t="shared" ca="1" si="54"/>
        <v/>
      </c>
      <c r="C231" s="173"/>
      <c r="D231" s="173"/>
      <c r="E231" s="173"/>
      <c r="F231" s="173"/>
      <c r="G231" s="173"/>
      <c r="H231" s="177" t="str">
        <f t="shared" ca="1" si="55"/>
        <v/>
      </c>
      <c r="I231" s="177"/>
      <c r="J231" s="177"/>
      <c r="K231" s="177"/>
      <c r="L231" s="177"/>
      <c r="M231" s="177"/>
      <c r="N231" s="177"/>
      <c r="O231" s="177"/>
      <c r="P231" s="13">
        <f t="shared" si="50"/>
        <v>0</v>
      </c>
      <c r="Q231" s="8" t="str">
        <f t="shared" si="56"/>
        <v/>
      </c>
      <c r="R231" s="22">
        <v>226</v>
      </c>
      <c r="S231" s="14" t="str">
        <f ca="1">IF(LEFT(AG231,1)="G","",IF(LEFT(P231,1)="D","",IF(H231="","",COUNTIF($T$6:T231,T231))))</f>
        <v/>
      </c>
      <c r="T231" s="14" t="str">
        <f t="shared" ca="1" si="51"/>
        <v/>
      </c>
      <c r="U231" s="15" t="str">
        <f t="shared" ca="1" si="57"/>
        <v/>
      </c>
      <c r="V231" s="14">
        <f t="shared" si="52"/>
        <v>226</v>
      </c>
      <c r="W231" s="14" t="str">
        <f t="shared" ca="1" si="58"/>
        <v/>
      </c>
      <c r="X231" s="14" t="str">
        <f>IF(Home!J231=0,"",Home!J231)</f>
        <v/>
      </c>
      <c r="Y231" s="16" t="str">
        <f t="shared" ca="1" si="63"/>
        <v/>
      </c>
      <c r="Z231" s="16" t="str">
        <f t="shared" ca="1" si="63"/>
        <v/>
      </c>
      <c r="AA231" s="16" t="str">
        <f t="shared" ca="1" si="63"/>
        <v/>
      </c>
      <c r="AB231" s="16" t="str">
        <f t="shared" ca="1" si="63"/>
        <v/>
      </c>
      <c r="AC231" s="16" t="str">
        <f t="shared" ca="1" si="53"/>
        <v/>
      </c>
      <c r="AD231" s="14" t="str">
        <f t="shared" ca="1" si="59"/>
        <v/>
      </c>
      <c r="AE231" s="17" t="str">
        <f t="shared" ca="1" si="60"/>
        <v/>
      </c>
      <c r="AF231" s="18" t="str">
        <f t="shared" ca="1" si="61"/>
        <v/>
      </c>
      <c r="AG231" s="12"/>
      <c r="AH231" s="19"/>
    </row>
    <row r="232" spans="1:34" s="10" customFormat="1" ht="15" customHeight="1" x14ac:dyDescent="0.2">
      <c r="A232" s="10">
        <f t="shared" si="49"/>
        <v>227</v>
      </c>
      <c r="B232" s="173" t="str">
        <f t="shared" ca="1" si="54"/>
        <v/>
      </c>
      <c r="C232" s="173"/>
      <c r="D232" s="173"/>
      <c r="E232" s="173"/>
      <c r="F232" s="173"/>
      <c r="G232" s="173"/>
      <c r="H232" s="177" t="str">
        <f t="shared" ca="1" si="55"/>
        <v/>
      </c>
      <c r="I232" s="177"/>
      <c r="J232" s="177"/>
      <c r="K232" s="177"/>
      <c r="L232" s="177"/>
      <c r="M232" s="177"/>
      <c r="N232" s="177"/>
      <c r="O232" s="177"/>
      <c r="P232" s="13">
        <f t="shared" si="50"/>
        <v>0</v>
      </c>
      <c r="Q232" s="8" t="str">
        <f t="shared" si="56"/>
        <v/>
      </c>
      <c r="R232" s="22">
        <v>227</v>
      </c>
      <c r="S232" s="14" t="str">
        <f ca="1">IF(LEFT(AG232,1)="G","",IF(LEFT(P232,1)="D","",IF(H232="","",COUNTIF($T$6:T232,T232))))</f>
        <v/>
      </c>
      <c r="T232" s="14" t="str">
        <f t="shared" ca="1" si="51"/>
        <v/>
      </c>
      <c r="U232" s="15" t="str">
        <f t="shared" ca="1" si="57"/>
        <v/>
      </c>
      <c r="V232" s="14">
        <f t="shared" si="52"/>
        <v>227</v>
      </c>
      <c r="W232" s="14" t="str">
        <f t="shared" ca="1" si="58"/>
        <v/>
      </c>
      <c r="X232" s="14" t="str">
        <f>IF(Home!J232=0,"",Home!J232)</f>
        <v/>
      </c>
      <c r="Y232" s="16" t="str">
        <f t="shared" ca="1" si="63"/>
        <v/>
      </c>
      <c r="Z232" s="16" t="str">
        <f t="shared" ca="1" si="63"/>
        <v/>
      </c>
      <c r="AA232" s="16" t="str">
        <f t="shared" ca="1" si="63"/>
        <v/>
      </c>
      <c r="AB232" s="16" t="str">
        <f t="shared" ca="1" si="63"/>
        <v/>
      </c>
      <c r="AC232" s="16" t="str">
        <f t="shared" ca="1" si="53"/>
        <v/>
      </c>
      <c r="AD232" s="14" t="str">
        <f t="shared" ca="1" si="59"/>
        <v/>
      </c>
      <c r="AE232" s="17" t="str">
        <f t="shared" ca="1" si="60"/>
        <v/>
      </c>
      <c r="AF232" s="18" t="str">
        <f t="shared" ca="1" si="61"/>
        <v/>
      </c>
      <c r="AG232" s="12"/>
      <c r="AH232" s="19"/>
    </row>
    <row r="233" spans="1:34" s="10" customFormat="1" ht="15" customHeight="1" x14ac:dyDescent="0.2">
      <c r="A233" s="10">
        <f t="shared" si="49"/>
        <v>228</v>
      </c>
      <c r="B233" s="173" t="str">
        <f t="shared" ca="1" si="54"/>
        <v/>
      </c>
      <c r="C233" s="173"/>
      <c r="D233" s="173"/>
      <c r="E233" s="173"/>
      <c r="F233" s="173"/>
      <c r="G233" s="173"/>
      <c r="H233" s="177" t="str">
        <f t="shared" ca="1" si="55"/>
        <v/>
      </c>
      <c r="I233" s="177"/>
      <c r="J233" s="177"/>
      <c r="K233" s="177"/>
      <c r="L233" s="177"/>
      <c r="M233" s="177"/>
      <c r="N233" s="177"/>
      <c r="O233" s="177"/>
      <c r="P233" s="13">
        <f t="shared" si="50"/>
        <v>0</v>
      </c>
      <c r="Q233" s="8" t="str">
        <f t="shared" si="56"/>
        <v/>
      </c>
      <c r="R233" s="22">
        <v>228</v>
      </c>
      <c r="S233" s="14" t="str">
        <f ca="1">IF(LEFT(AG233,1)="G","",IF(LEFT(P233,1)="D","",IF(H233="","",COUNTIF($T$6:T233,T233))))</f>
        <v/>
      </c>
      <c r="T233" s="14" t="str">
        <f t="shared" ca="1" si="51"/>
        <v/>
      </c>
      <c r="U233" s="15" t="str">
        <f t="shared" ca="1" si="57"/>
        <v/>
      </c>
      <c r="V233" s="14">
        <f t="shared" si="52"/>
        <v>228</v>
      </c>
      <c r="W233" s="14" t="str">
        <f t="shared" ca="1" si="58"/>
        <v/>
      </c>
      <c r="X233" s="14" t="str">
        <f>IF(Home!J233=0,"",Home!J233)</f>
        <v/>
      </c>
      <c r="Y233" s="16" t="str">
        <f t="shared" ca="1" si="63"/>
        <v/>
      </c>
      <c r="Z233" s="16" t="str">
        <f t="shared" ca="1" si="63"/>
        <v/>
      </c>
      <c r="AA233" s="16" t="str">
        <f t="shared" ca="1" si="63"/>
        <v/>
      </c>
      <c r="AB233" s="16" t="str">
        <f t="shared" ca="1" si="63"/>
        <v/>
      </c>
      <c r="AC233" s="16" t="str">
        <f t="shared" ca="1" si="53"/>
        <v/>
      </c>
      <c r="AD233" s="14" t="str">
        <f t="shared" ca="1" si="59"/>
        <v/>
      </c>
      <c r="AE233" s="17" t="str">
        <f t="shared" ca="1" si="60"/>
        <v/>
      </c>
      <c r="AF233" s="18" t="str">
        <f t="shared" ca="1" si="61"/>
        <v/>
      </c>
      <c r="AG233" s="12"/>
      <c r="AH233" s="19"/>
    </row>
    <row r="234" spans="1:34" s="10" customFormat="1" ht="15" customHeight="1" x14ac:dyDescent="0.2">
      <c r="A234" s="10">
        <f t="shared" si="49"/>
        <v>229</v>
      </c>
      <c r="B234" s="173" t="str">
        <f t="shared" ca="1" si="54"/>
        <v/>
      </c>
      <c r="C234" s="173"/>
      <c r="D234" s="173"/>
      <c r="E234" s="173"/>
      <c r="F234" s="173"/>
      <c r="G234" s="173"/>
      <c r="H234" s="177" t="str">
        <f t="shared" ca="1" si="55"/>
        <v/>
      </c>
      <c r="I234" s="177"/>
      <c r="J234" s="177"/>
      <c r="K234" s="177"/>
      <c r="L234" s="177"/>
      <c r="M234" s="177"/>
      <c r="N234" s="177"/>
      <c r="O234" s="177"/>
      <c r="P234" s="13">
        <f t="shared" si="50"/>
        <v>0</v>
      </c>
      <c r="Q234" s="8" t="str">
        <f t="shared" si="56"/>
        <v/>
      </c>
      <c r="R234" s="22">
        <v>229</v>
      </c>
      <c r="S234" s="14" t="str">
        <f ca="1">IF(LEFT(AG234,1)="G","",IF(LEFT(P234,1)="D","",IF(H234="","",COUNTIF($T$6:T234,T234))))</f>
        <v/>
      </c>
      <c r="T234" s="14" t="str">
        <f t="shared" ca="1" si="51"/>
        <v/>
      </c>
      <c r="U234" s="15" t="str">
        <f t="shared" ca="1" si="57"/>
        <v/>
      </c>
      <c r="V234" s="14">
        <f t="shared" si="52"/>
        <v>229</v>
      </c>
      <c r="W234" s="14" t="str">
        <f t="shared" ca="1" si="58"/>
        <v/>
      </c>
      <c r="X234" s="14" t="str">
        <f>IF(Home!J234=0,"",Home!J234)</f>
        <v/>
      </c>
      <c r="Y234" s="16" t="str">
        <f t="shared" ca="1" si="63"/>
        <v/>
      </c>
      <c r="Z234" s="16" t="str">
        <f t="shared" ca="1" si="63"/>
        <v/>
      </c>
      <c r="AA234" s="16" t="str">
        <f t="shared" ca="1" si="63"/>
        <v/>
      </c>
      <c r="AB234" s="16" t="str">
        <f t="shared" ca="1" si="63"/>
        <v/>
      </c>
      <c r="AC234" s="16" t="str">
        <f t="shared" ca="1" si="53"/>
        <v/>
      </c>
      <c r="AD234" s="14" t="str">
        <f t="shared" ca="1" si="59"/>
        <v/>
      </c>
      <c r="AE234" s="17" t="str">
        <f t="shared" ca="1" si="60"/>
        <v/>
      </c>
      <c r="AF234" s="18" t="str">
        <f t="shared" ca="1" si="61"/>
        <v/>
      </c>
      <c r="AG234" s="12"/>
      <c r="AH234" s="19"/>
    </row>
    <row r="235" spans="1:34" s="10" customFormat="1" ht="15" customHeight="1" x14ac:dyDescent="0.2">
      <c r="A235" s="10">
        <f t="shared" si="49"/>
        <v>230</v>
      </c>
      <c r="B235" s="173" t="str">
        <f t="shared" ca="1" si="54"/>
        <v/>
      </c>
      <c r="C235" s="173"/>
      <c r="D235" s="173"/>
      <c r="E235" s="173"/>
      <c r="F235" s="173"/>
      <c r="G235" s="173"/>
      <c r="H235" s="177" t="str">
        <f t="shared" ca="1" si="55"/>
        <v/>
      </c>
      <c r="I235" s="177"/>
      <c r="J235" s="177"/>
      <c r="K235" s="177"/>
      <c r="L235" s="177"/>
      <c r="M235" s="177"/>
      <c r="N235" s="177"/>
      <c r="O235" s="177"/>
      <c r="P235" s="13">
        <f t="shared" si="50"/>
        <v>0</v>
      </c>
      <c r="Q235" s="8" t="str">
        <f t="shared" si="56"/>
        <v/>
      </c>
      <c r="R235" s="22">
        <v>230</v>
      </c>
      <c r="S235" s="14" t="str">
        <f ca="1">IF(LEFT(AG235,1)="G","",IF(LEFT(P235,1)="D","",IF(H235="","",COUNTIF($T$6:T235,T235))))</f>
        <v/>
      </c>
      <c r="T235" s="14" t="str">
        <f t="shared" ca="1" si="51"/>
        <v/>
      </c>
      <c r="U235" s="15" t="str">
        <f t="shared" ca="1" si="57"/>
        <v/>
      </c>
      <c r="V235" s="14">
        <f t="shared" si="52"/>
        <v>230</v>
      </c>
      <c r="W235" s="14" t="str">
        <f t="shared" ca="1" si="58"/>
        <v/>
      </c>
      <c r="X235" s="14" t="str">
        <f>IF(Home!J235=0,"",Home!J235)</f>
        <v/>
      </c>
      <c r="Y235" s="16" t="str">
        <f t="shared" ca="1" si="63"/>
        <v/>
      </c>
      <c r="Z235" s="16" t="str">
        <f t="shared" ca="1" si="63"/>
        <v/>
      </c>
      <c r="AA235" s="16" t="str">
        <f t="shared" ca="1" si="63"/>
        <v/>
      </c>
      <c r="AB235" s="16" t="str">
        <f t="shared" ca="1" si="63"/>
        <v/>
      </c>
      <c r="AC235" s="16" t="str">
        <f t="shared" ca="1" si="53"/>
        <v/>
      </c>
      <c r="AD235" s="14" t="str">
        <f t="shared" ca="1" si="59"/>
        <v/>
      </c>
      <c r="AE235" s="17" t="str">
        <f t="shared" ca="1" si="60"/>
        <v/>
      </c>
      <c r="AF235" s="18" t="str">
        <f t="shared" ca="1" si="61"/>
        <v/>
      </c>
      <c r="AG235" s="12"/>
      <c r="AH235" s="19"/>
    </row>
    <row r="236" spans="1:34" s="10" customFormat="1" ht="15" customHeight="1" x14ac:dyDescent="0.2">
      <c r="A236" s="10">
        <f t="shared" si="49"/>
        <v>231</v>
      </c>
      <c r="B236" s="173" t="str">
        <f t="shared" ca="1" si="54"/>
        <v/>
      </c>
      <c r="C236" s="173"/>
      <c r="D236" s="173"/>
      <c r="E236" s="173"/>
      <c r="F236" s="173"/>
      <c r="G236" s="173"/>
      <c r="H236" s="177" t="str">
        <f t="shared" ca="1" si="55"/>
        <v/>
      </c>
      <c r="I236" s="177"/>
      <c r="J236" s="177"/>
      <c r="K236" s="177"/>
      <c r="L236" s="177"/>
      <c r="M236" s="177"/>
      <c r="N236" s="177"/>
      <c r="O236" s="177"/>
      <c r="P236" s="13">
        <f t="shared" si="50"/>
        <v>0</v>
      </c>
      <c r="Q236" s="8" t="str">
        <f t="shared" si="56"/>
        <v/>
      </c>
      <c r="R236" s="22">
        <v>231</v>
      </c>
      <c r="S236" s="14" t="str">
        <f ca="1">IF(LEFT(AG236,1)="G","",IF(LEFT(P236,1)="D","",IF(H236="","",COUNTIF($T$6:T236,T236))))</f>
        <v/>
      </c>
      <c r="T236" s="14" t="str">
        <f t="shared" ca="1" si="51"/>
        <v/>
      </c>
      <c r="U236" s="15" t="str">
        <f t="shared" ca="1" si="57"/>
        <v/>
      </c>
      <c r="V236" s="14">
        <f t="shared" si="52"/>
        <v>231</v>
      </c>
      <c r="W236" s="14" t="str">
        <f t="shared" ca="1" si="58"/>
        <v/>
      </c>
      <c r="X236" s="14" t="str">
        <f>IF(Home!J236=0,"",Home!J236)</f>
        <v/>
      </c>
      <c r="Y236" s="16" t="str">
        <f t="shared" ca="1" si="63"/>
        <v/>
      </c>
      <c r="Z236" s="16" t="str">
        <f t="shared" ca="1" si="63"/>
        <v/>
      </c>
      <c r="AA236" s="16" t="str">
        <f t="shared" ca="1" si="63"/>
        <v/>
      </c>
      <c r="AB236" s="16" t="str">
        <f t="shared" ca="1" si="63"/>
        <v/>
      </c>
      <c r="AC236" s="16" t="str">
        <f t="shared" ca="1" si="53"/>
        <v/>
      </c>
      <c r="AD236" s="14" t="str">
        <f t="shared" ca="1" si="59"/>
        <v/>
      </c>
      <c r="AE236" s="17" t="str">
        <f t="shared" ca="1" si="60"/>
        <v/>
      </c>
      <c r="AF236" s="18" t="str">
        <f t="shared" ca="1" si="61"/>
        <v/>
      </c>
      <c r="AG236" s="12"/>
      <c r="AH236" s="19"/>
    </row>
    <row r="237" spans="1:34" s="10" customFormat="1" ht="15" customHeight="1" x14ac:dyDescent="0.2">
      <c r="A237" s="10">
        <f t="shared" si="49"/>
        <v>232</v>
      </c>
      <c r="B237" s="173" t="str">
        <f t="shared" ca="1" si="54"/>
        <v/>
      </c>
      <c r="C237" s="173"/>
      <c r="D237" s="173"/>
      <c r="E237" s="173"/>
      <c r="F237" s="173"/>
      <c r="G237" s="173"/>
      <c r="H237" s="177" t="str">
        <f t="shared" ca="1" si="55"/>
        <v/>
      </c>
      <c r="I237" s="177"/>
      <c r="J237" s="177"/>
      <c r="K237" s="177"/>
      <c r="L237" s="177"/>
      <c r="M237" s="177"/>
      <c r="N237" s="177"/>
      <c r="O237" s="177"/>
      <c r="P237" s="13">
        <f t="shared" si="50"/>
        <v>0</v>
      </c>
      <c r="Q237" s="8" t="str">
        <f t="shared" si="56"/>
        <v/>
      </c>
      <c r="R237" s="22">
        <v>232</v>
      </c>
      <c r="S237" s="14" t="str">
        <f ca="1">IF(LEFT(AG237,1)="G","",IF(LEFT(P237,1)="D","",IF(H237="","",COUNTIF($T$6:T237,T237))))</f>
        <v/>
      </c>
      <c r="T237" s="14" t="str">
        <f t="shared" ca="1" si="51"/>
        <v/>
      </c>
      <c r="U237" s="15" t="str">
        <f t="shared" ca="1" si="57"/>
        <v/>
      </c>
      <c r="V237" s="14">
        <f t="shared" si="52"/>
        <v>232</v>
      </c>
      <c r="W237" s="14" t="str">
        <f t="shared" ca="1" si="58"/>
        <v/>
      </c>
      <c r="X237" s="14" t="str">
        <f>IF(Home!J237=0,"",Home!J237)</f>
        <v/>
      </c>
      <c r="Y237" s="16" t="str">
        <f t="shared" ca="1" si="63"/>
        <v/>
      </c>
      <c r="Z237" s="16" t="str">
        <f t="shared" ca="1" si="63"/>
        <v/>
      </c>
      <c r="AA237" s="16" t="str">
        <f t="shared" ca="1" si="63"/>
        <v/>
      </c>
      <c r="AB237" s="16" t="str">
        <f t="shared" ca="1" si="63"/>
        <v/>
      </c>
      <c r="AC237" s="16" t="str">
        <f t="shared" ca="1" si="53"/>
        <v/>
      </c>
      <c r="AD237" s="14" t="str">
        <f t="shared" ca="1" si="59"/>
        <v/>
      </c>
      <c r="AE237" s="17" t="str">
        <f t="shared" ca="1" si="60"/>
        <v/>
      </c>
      <c r="AF237" s="18" t="str">
        <f t="shared" ca="1" si="61"/>
        <v/>
      </c>
      <c r="AG237" s="12"/>
      <c r="AH237" s="19"/>
    </row>
    <row r="238" spans="1:34" s="10" customFormat="1" ht="15" customHeight="1" x14ac:dyDescent="0.2">
      <c r="A238" s="10">
        <f t="shared" si="49"/>
        <v>233</v>
      </c>
      <c r="B238" s="173" t="str">
        <f t="shared" ca="1" si="54"/>
        <v/>
      </c>
      <c r="C238" s="173"/>
      <c r="D238" s="173"/>
      <c r="E238" s="173"/>
      <c r="F238" s="173"/>
      <c r="G238" s="173"/>
      <c r="H238" s="177" t="str">
        <f t="shared" ca="1" si="55"/>
        <v/>
      </c>
      <c r="I238" s="177"/>
      <c r="J238" s="177"/>
      <c r="K238" s="177"/>
      <c r="L238" s="177"/>
      <c r="M238" s="177"/>
      <c r="N238" s="177"/>
      <c r="O238" s="177"/>
      <c r="P238" s="13">
        <f t="shared" si="50"/>
        <v>0</v>
      </c>
      <c r="Q238" s="8" t="str">
        <f t="shared" si="56"/>
        <v/>
      </c>
      <c r="R238" s="22">
        <v>233</v>
      </c>
      <c r="S238" s="14" t="str">
        <f ca="1">IF(LEFT(AG238,1)="G","",IF(LEFT(P238,1)="D","",IF(H238="","",COUNTIF($T$6:T238,T238))))</f>
        <v/>
      </c>
      <c r="T238" s="14" t="str">
        <f t="shared" ca="1" si="51"/>
        <v/>
      </c>
      <c r="U238" s="15" t="str">
        <f t="shared" ca="1" si="57"/>
        <v/>
      </c>
      <c r="V238" s="14">
        <f t="shared" si="52"/>
        <v>233</v>
      </c>
      <c r="W238" s="14" t="str">
        <f t="shared" ca="1" si="58"/>
        <v/>
      </c>
      <c r="X238" s="14" t="str">
        <f>IF(Home!J238=0,"",Home!J238)</f>
        <v/>
      </c>
      <c r="Y238" s="16" t="str">
        <f t="shared" ca="1" si="63"/>
        <v/>
      </c>
      <c r="Z238" s="16" t="str">
        <f t="shared" ca="1" si="63"/>
        <v/>
      </c>
      <c r="AA238" s="16" t="str">
        <f t="shared" ca="1" si="63"/>
        <v/>
      </c>
      <c r="AB238" s="16" t="str">
        <f t="shared" ca="1" si="63"/>
        <v/>
      </c>
      <c r="AC238" s="16" t="str">
        <f t="shared" ca="1" si="53"/>
        <v/>
      </c>
      <c r="AD238" s="14" t="str">
        <f t="shared" ca="1" si="59"/>
        <v/>
      </c>
      <c r="AE238" s="17" t="str">
        <f t="shared" ca="1" si="60"/>
        <v/>
      </c>
      <c r="AF238" s="18" t="str">
        <f t="shared" ca="1" si="61"/>
        <v/>
      </c>
      <c r="AG238" s="12"/>
      <c r="AH238" s="19"/>
    </row>
    <row r="239" spans="1:34" s="10" customFormat="1" ht="15" customHeight="1" x14ac:dyDescent="0.2">
      <c r="A239" s="10">
        <f t="shared" si="49"/>
        <v>234</v>
      </c>
      <c r="B239" s="173" t="str">
        <f t="shared" ca="1" si="54"/>
        <v/>
      </c>
      <c r="C239" s="173"/>
      <c r="D239" s="173"/>
      <c r="E239" s="173"/>
      <c r="F239" s="173"/>
      <c r="G239" s="173"/>
      <c r="H239" s="177" t="str">
        <f t="shared" ca="1" si="55"/>
        <v/>
      </c>
      <c r="I239" s="177"/>
      <c r="J239" s="177"/>
      <c r="K239" s="177"/>
      <c r="L239" s="177"/>
      <c r="M239" s="177"/>
      <c r="N239" s="177"/>
      <c r="O239" s="177"/>
      <c r="P239" s="13">
        <f t="shared" si="50"/>
        <v>0</v>
      </c>
      <c r="Q239" s="8" t="str">
        <f t="shared" si="56"/>
        <v/>
      </c>
      <c r="R239" s="22">
        <v>234</v>
      </c>
      <c r="S239" s="14" t="str">
        <f ca="1">IF(LEFT(AG239,1)="G","",IF(LEFT(P239,1)="D","",IF(H239="","",COUNTIF($T$6:T239,T239))))</f>
        <v/>
      </c>
      <c r="T239" s="14" t="str">
        <f t="shared" ca="1" si="51"/>
        <v/>
      </c>
      <c r="U239" s="15" t="str">
        <f t="shared" ca="1" si="57"/>
        <v/>
      </c>
      <c r="V239" s="14">
        <f t="shared" si="52"/>
        <v>234</v>
      </c>
      <c r="W239" s="14" t="str">
        <f t="shared" ca="1" si="58"/>
        <v/>
      </c>
      <c r="X239" s="14" t="str">
        <f>IF(Home!J239=0,"",Home!J239)</f>
        <v/>
      </c>
      <c r="Y239" s="16" t="str">
        <f t="shared" ca="1" si="63"/>
        <v/>
      </c>
      <c r="Z239" s="16" t="str">
        <f t="shared" ca="1" si="63"/>
        <v/>
      </c>
      <c r="AA239" s="16" t="str">
        <f t="shared" ca="1" si="63"/>
        <v/>
      </c>
      <c r="AB239" s="16" t="str">
        <f t="shared" ca="1" si="63"/>
        <v/>
      </c>
      <c r="AC239" s="16" t="str">
        <f t="shared" ca="1" si="53"/>
        <v/>
      </c>
      <c r="AD239" s="14" t="str">
        <f t="shared" ca="1" si="59"/>
        <v/>
      </c>
      <c r="AE239" s="17" t="str">
        <f t="shared" ca="1" si="60"/>
        <v/>
      </c>
      <c r="AF239" s="18" t="str">
        <f t="shared" ca="1" si="61"/>
        <v/>
      </c>
      <c r="AG239" s="12"/>
      <c r="AH239" s="19"/>
    </row>
    <row r="240" spans="1:34" s="10" customFormat="1" ht="15" customHeight="1" x14ac:dyDescent="0.2">
      <c r="A240" s="10">
        <f t="shared" si="49"/>
        <v>235</v>
      </c>
      <c r="B240" s="173" t="str">
        <f t="shared" ca="1" si="54"/>
        <v/>
      </c>
      <c r="C240" s="173"/>
      <c r="D240" s="173"/>
      <c r="E240" s="173"/>
      <c r="F240" s="173"/>
      <c r="G240" s="173"/>
      <c r="H240" s="177" t="str">
        <f t="shared" ca="1" si="55"/>
        <v/>
      </c>
      <c r="I240" s="177"/>
      <c r="J240" s="177"/>
      <c r="K240" s="177"/>
      <c r="L240" s="177"/>
      <c r="M240" s="177"/>
      <c r="N240" s="177"/>
      <c r="O240" s="177"/>
      <c r="P240" s="13">
        <f t="shared" si="50"/>
        <v>0</v>
      </c>
      <c r="Q240" s="8" t="str">
        <f t="shared" si="56"/>
        <v/>
      </c>
      <c r="R240" s="22">
        <v>235</v>
      </c>
      <c r="S240" s="14" t="str">
        <f ca="1">IF(LEFT(AG240,1)="G","",IF(LEFT(P240,1)="D","",IF(H240="","",COUNTIF($T$6:T240,T240))))</f>
        <v/>
      </c>
      <c r="T240" s="14" t="str">
        <f t="shared" ca="1" si="51"/>
        <v/>
      </c>
      <c r="U240" s="15" t="str">
        <f t="shared" ca="1" si="57"/>
        <v/>
      </c>
      <c r="V240" s="14">
        <f t="shared" si="52"/>
        <v>235</v>
      </c>
      <c r="W240" s="14" t="str">
        <f t="shared" ca="1" si="58"/>
        <v/>
      </c>
      <c r="X240" s="14" t="str">
        <f>IF(Home!J240=0,"",Home!J240)</f>
        <v/>
      </c>
      <c r="Y240" s="16" t="str">
        <f t="shared" ca="1" si="63"/>
        <v/>
      </c>
      <c r="Z240" s="16" t="str">
        <f t="shared" ca="1" si="63"/>
        <v/>
      </c>
      <c r="AA240" s="16" t="str">
        <f t="shared" ca="1" si="63"/>
        <v/>
      </c>
      <c r="AB240" s="16" t="str">
        <f t="shared" ca="1" si="63"/>
        <v/>
      </c>
      <c r="AC240" s="16" t="str">
        <f t="shared" ca="1" si="53"/>
        <v/>
      </c>
      <c r="AD240" s="14" t="str">
        <f t="shared" ca="1" si="59"/>
        <v/>
      </c>
      <c r="AE240" s="17" t="str">
        <f t="shared" ca="1" si="60"/>
        <v/>
      </c>
      <c r="AF240" s="18" t="str">
        <f t="shared" ca="1" si="61"/>
        <v/>
      </c>
      <c r="AG240" s="12"/>
      <c r="AH240" s="19"/>
    </row>
    <row r="241" spans="1:34" s="10" customFormat="1" ht="15" customHeight="1" x14ac:dyDescent="0.2">
      <c r="A241" s="10">
        <f t="shared" si="49"/>
        <v>236</v>
      </c>
      <c r="B241" s="173" t="str">
        <f t="shared" ca="1" si="54"/>
        <v/>
      </c>
      <c r="C241" s="173"/>
      <c r="D241" s="173"/>
      <c r="E241" s="173"/>
      <c r="F241" s="173"/>
      <c r="G241" s="173"/>
      <c r="H241" s="177" t="str">
        <f t="shared" ca="1" si="55"/>
        <v/>
      </c>
      <c r="I241" s="177"/>
      <c r="J241" s="177"/>
      <c r="K241" s="177"/>
      <c r="L241" s="177"/>
      <c r="M241" s="177"/>
      <c r="N241" s="177"/>
      <c r="O241" s="177"/>
      <c r="P241" s="13">
        <f t="shared" si="50"/>
        <v>0</v>
      </c>
      <c r="Q241" s="8" t="str">
        <f t="shared" si="56"/>
        <v/>
      </c>
      <c r="R241" s="22">
        <v>236</v>
      </c>
      <c r="S241" s="14" t="str">
        <f ca="1">IF(LEFT(AG241,1)="G","",IF(LEFT(P241,1)="D","",IF(H241="","",COUNTIF($T$6:T241,T241))))</f>
        <v/>
      </c>
      <c r="T241" s="14" t="str">
        <f t="shared" ca="1" si="51"/>
        <v/>
      </c>
      <c r="U241" s="15" t="str">
        <f t="shared" ca="1" si="57"/>
        <v/>
      </c>
      <c r="V241" s="14">
        <f t="shared" si="52"/>
        <v>236</v>
      </c>
      <c r="W241" s="14" t="str">
        <f t="shared" ca="1" si="58"/>
        <v/>
      </c>
      <c r="X241" s="14" t="str">
        <f>IF(Home!J241=0,"",Home!J241)</f>
        <v/>
      </c>
      <c r="Y241" s="16" t="str">
        <f t="shared" ca="1" si="63"/>
        <v/>
      </c>
      <c r="Z241" s="16" t="str">
        <f t="shared" ca="1" si="63"/>
        <v/>
      </c>
      <c r="AA241" s="16" t="str">
        <f t="shared" ca="1" si="63"/>
        <v/>
      </c>
      <c r="AB241" s="16" t="str">
        <f t="shared" ca="1" si="63"/>
        <v/>
      </c>
      <c r="AC241" s="16" t="str">
        <f t="shared" ca="1" si="53"/>
        <v/>
      </c>
      <c r="AD241" s="14" t="str">
        <f t="shared" ca="1" si="59"/>
        <v/>
      </c>
      <c r="AE241" s="17" t="str">
        <f t="shared" ca="1" si="60"/>
        <v/>
      </c>
      <c r="AF241" s="18" t="str">
        <f t="shared" ca="1" si="61"/>
        <v/>
      </c>
      <c r="AG241" s="12"/>
      <c r="AH241" s="19"/>
    </row>
    <row r="242" spans="1:34" s="10" customFormat="1" ht="15" customHeight="1" x14ac:dyDescent="0.2">
      <c r="A242" s="10">
        <f t="shared" si="49"/>
        <v>237</v>
      </c>
      <c r="B242" s="173" t="str">
        <f t="shared" ca="1" si="54"/>
        <v/>
      </c>
      <c r="C242" s="173"/>
      <c r="D242" s="173"/>
      <c r="E242" s="173"/>
      <c r="F242" s="173"/>
      <c r="G242" s="173"/>
      <c r="H242" s="177" t="str">
        <f t="shared" ca="1" si="55"/>
        <v/>
      </c>
      <c r="I242" s="177"/>
      <c r="J242" s="177"/>
      <c r="K242" s="177"/>
      <c r="L242" s="177"/>
      <c r="M242" s="177"/>
      <c r="N242" s="177"/>
      <c r="O242" s="177"/>
      <c r="P242" s="13">
        <f t="shared" si="50"/>
        <v>0</v>
      </c>
      <c r="Q242" s="8" t="str">
        <f t="shared" si="56"/>
        <v/>
      </c>
      <c r="R242" s="22">
        <v>237</v>
      </c>
      <c r="S242" s="14" t="str">
        <f ca="1">IF(LEFT(AG242,1)="G","",IF(LEFT(P242,1)="D","",IF(H242="","",COUNTIF($T$6:T242,T242))))</f>
        <v/>
      </c>
      <c r="T242" s="14" t="str">
        <f t="shared" ca="1" si="51"/>
        <v/>
      </c>
      <c r="U242" s="15" t="str">
        <f t="shared" ca="1" si="57"/>
        <v/>
      </c>
      <c r="V242" s="14">
        <f t="shared" si="52"/>
        <v>237</v>
      </c>
      <c r="W242" s="14" t="str">
        <f t="shared" ca="1" si="58"/>
        <v/>
      </c>
      <c r="X242" s="14" t="str">
        <f>IF(Home!J242=0,"",Home!J242)</f>
        <v/>
      </c>
      <c r="Y242" s="16" t="str">
        <f t="shared" ca="1" si="63"/>
        <v/>
      </c>
      <c r="Z242" s="16" t="str">
        <f t="shared" ca="1" si="63"/>
        <v/>
      </c>
      <c r="AA242" s="16" t="str">
        <f t="shared" ca="1" si="63"/>
        <v/>
      </c>
      <c r="AB242" s="16" t="str">
        <f t="shared" ca="1" si="63"/>
        <v/>
      </c>
      <c r="AC242" s="16" t="str">
        <f t="shared" ca="1" si="53"/>
        <v/>
      </c>
      <c r="AD242" s="14" t="str">
        <f t="shared" ca="1" si="59"/>
        <v/>
      </c>
      <c r="AE242" s="17" t="str">
        <f t="shared" ca="1" si="60"/>
        <v/>
      </c>
      <c r="AF242" s="18" t="str">
        <f t="shared" ca="1" si="61"/>
        <v/>
      </c>
      <c r="AG242" s="12"/>
      <c r="AH242" s="19"/>
    </row>
    <row r="243" spans="1:34" s="10" customFormat="1" ht="15" customHeight="1" x14ac:dyDescent="0.2">
      <c r="A243" s="10">
        <f t="shared" si="49"/>
        <v>238</v>
      </c>
      <c r="B243" s="173" t="str">
        <f t="shared" ca="1" si="54"/>
        <v/>
      </c>
      <c r="C243" s="173"/>
      <c r="D243" s="173"/>
      <c r="E243" s="173"/>
      <c r="F243" s="173"/>
      <c r="G243" s="173"/>
      <c r="H243" s="177" t="str">
        <f t="shared" ca="1" si="55"/>
        <v/>
      </c>
      <c r="I243" s="177"/>
      <c r="J243" s="177"/>
      <c r="K243" s="177"/>
      <c r="L243" s="177"/>
      <c r="M243" s="177"/>
      <c r="N243" s="177"/>
      <c r="O243" s="177"/>
      <c r="P243" s="13">
        <f t="shared" si="50"/>
        <v>0</v>
      </c>
      <c r="Q243" s="8" t="str">
        <f t="shared" si="56"/>
        <v/>
      </c>
      <c r="R243" s="22">
        <v>238</v>
      </c>
      <c r="S243" s="14" t="str">
        <f ca="1">IF(LEFT(AG243,1)="G","",IF(LEFT(P243,1)="D","",IF(H243="","",COUNTIF($T$6:T243,T243))))</f>
        <v/>
      </c>
      <c r="T243" s="14" t="str">
        <f t="shared" ca="1" si="51"/>
        <v/>
      </c>
      <c r="U243" s="15" t="str">
        <f t="shared" ca="1" si="57"/>
        <v/>
      </c>
      <c r="V243" s="14">
        <f t="shared" si="52"/>
        <v>238</v>
      </c>
      <c r="W243" s="14" t="str">
        <f t="shared" ca="1" si="58"/>
        <v/>
      </c>
      <c r="X243" s="14" t="str">
        <f>IF(Home!J243=0,"",Home!J243)</f>
        <v/>
      </c>
      <c r="Y243" s="16" t="str">
        <f t="shared" ca="1" si="63"/>
        <v/>
      </c>
      <c r="Z243" s="16" t="str">
        <f t="shared" ca="1" si="63"/>
        <v/>
      </c>
      <c r="AA243" s="16" t="str">
        <f t="shared" ca="1" si="63"/>
        <v/>
      </c>
      <c r="AB243" s="16" t="str">
        <f t="shared" ca="1" si="63"/>
        <v/>
      </c>
      <c r="AC243" s="16" t="str">
        <f t="shared" ca="1" si="53"/>
        <v/>
      </c>
      <c r="AD243" s="14" t="str">
        <f t="shared" ca="1" si="59"/>
        <v/>
      </c>
      <c r="AE243" s="17" t="str">
        <f t="shared" ca="1" si="60"/>
        <v/>
      </c>
      <c r="AF243" s="18" t="str">
        <f t="shared" ca="1" si="61"/>
        <v/>
      </c>
      <c r="AG243" s="12"/>
      <c r="AH243" s="19"/>
    </row>
    <row r="244" spans="1:34" s="10" customFormat="1" ht="15" customHeight="1" x14ac:dyDescent="0.2">
      <c r="A244" s="10">
        <f t="shared" si="49"/>
        <v>239</v>
      </c>
      <c r="B244" s="173" t="str">
        <f t="shared" ca="1" si="54"/>
        <v/>
      </c>
      <c r="C244" s="173"/>
      <c r="D244" s="173"/>
      <c r="E244" s="173"/>
      <c r="F244" s="173"/>
      <c r="G244" s="173"/>
      <c r="H244" s="177" t="str">
        <f t="shared" ca="1" si="55"/>
        <v/>
      </c>
      <c r="I244" s="177"/>
      <c r="J244" s="177"/>
      <c r="K244" s="177"/>
      <c r="L244" s="177"/>
      <c r="M244" s="177"/>
      <c r="N244" s="177"/>
      <c r="O244" s="177"/>
      <c r="P244" s="13">
        <f t="shared" si="50"/>
        <v>0</v>
      </c>
      <c r="Q244" s="8" t="str">
        <f t="shared" si="56"/>
        <v/>
      </c>
      <c r="R244" s="22">
        <v>239</v>
      </c>
      <c r="S244" s="14" t="str">
        <f ca="1">IF(LEFT(AG244,1)="G","",IF(LEFT(P244,1)="D","",IF(H244="","",COUNTIF($T$6:T244,T244))))</f>
        <v/>
      </c>
      <c r="T244" s="14" t="str">
        <f t="shared" ca="1" si="51"/>
        <v/>
      </c>
      <c r="U244" s="15" t="str">
        <f t="shared" ca="1" si="57"/>
        <v/>
      </c>
      <c r="V244" s="14">
        <f t="shared" si="52"/>
        <v>239</v>
      </c>
      <c r="W244" s="14" t="str">
        <f t="shared" ca="1" si="58"/>
        <v/>
      </c>
      <c r="X244" s="14" t="str">
        <f>IF(Home!J244=0,"",Home!J244)</f>
        <v/>
      </c>
      <c r="Y244" s="16" t="str">
        <f t="shared" ca="1" si="63"/>
        <v/>
      </c>
      <c r="Z244" s="16" t="str">
        <f t="shared" ca="1" si="63"/>
        <v/>
      </c>
      <c r="AA244" s="16" t="str">
        <f t="shared" ca="1" si="63"/>
        <v/>
      </c>
      <c r="AB244" s="16" t="str">
        <f t="shared" ca="1" si="63"/>
        <v/>
      </c>
      <c r="AC244" s="16" t="str">
        <f t="shared" ca="1" si="53"/>
        <v/>
      </c>
      <c r="AD244" s="14" t="str">
        <f t="shared" ca="1" si="59"/>
        <v/>
      </c>
      <c r="AE244" s="17" t="str">
        <f t="shared" ca="1" si="60"/>
        <v/>
      </c>
      <c r="AF244" s="18" t="str">
        <f t="shared" ca="1" si="61"/>
        <v/>
      </c>
      <c r="AG244" s="12"/>
      <c r="AH244" s="19"/>
    </row>
    <row r="245" spans="1:34" s="10" customFormat="1" ht="15" customHeight="1" x14ac:dyDescent="0.2">
      <c r="A245" s="10">
        <f t="shared" si="49"/>
        <v>240</v>
      </c>
      <c r="B245" s="173" t="str">
        <f t="shared" ca="1" si="54"/>
        <v/>
      </c>
      <c r="C245" s="173"/>
      <c r="D245" s="173"/>
      <c r="E245" s="173"/>
      <c r="F245" s="173"/>
      <c r="G245" s="173"/>
      <c r="H245" s="177" t="str">
        <f t="shared" ca="1" si="55"/>
        <v/>
      </c>
      <c r="I245" s="177"/>
      <c r="J245" s="177"/>
      <c r="K245" s="177"/>
      <c r="L245" s="177"/>
      <c r="M245" s="177"/>
      <c r="N245" s="177"/>
      <c r="O245" s="177"/>
      <c r="P245" s="13">
        <f t="shared" si="50"/>
        <v>0</v>
      </c>
      <c r="Q245" s="8" t="str">
        <f t="shared" si="56"/>
        <v/>
      </c>
      <c r="R245" s="22">
        <v>240</v>
      </c>
      <c r="S245" s="14" t="str">
        <f ca="1">IF(LEFT(AG245,1)="G","",IF(LEFT(P245,1)="D","",IF(H245="","",COUNTIF($T$6:T245,T245))))</f>
        <v/>
      </c>
      <c r="T245" s="14" t="str">
        <f t="shared" ca="1" si="51"/>
        <v/>
      </c>
      <c r="U245" s="15" t="str">
        <f t="shared" ca="1" si="57"/>
        <v/>
      </c>
      <c r="V245" s="14">
        <f t="shared" si="52"/>
        <v>240</v>
      </c>
      <c r="W245" s="14" t="str">
        <f t="shared" ca="1" si="58"/>
        <v/>
      </c>
      <c r="X245" s="14" t="str">
        <f>IF(Home!J245=0,"",Home!J245)</f>
        <v/>
      </c>
      <c r="Y245" s="16" t="str">
        <f t="shared" ca="1" si="63"/>
        <v/>
      </c>
      <c r="Z245" s="16" t="str">
        <f t="shared" ca="1" si="63"/>
        <v/>
      </c>
      <c r="AA245" s="16" t="str">
        <f t="shared" ca="1" si="63"/>
        <v/>
      </c>
      <c r="AB245" s="16" t="str">
        <f t="shared" ca="1" si="63"/>
        <v/>
      </c>
      <c r="AC245" s="16" t="str">
        <f t="shared" ca="1" si="53"/>
        <v/>
      </c>
      <c r="AD245" s="14" t="str">
        <f t="shared" ca="1" si="59"/>
        <v/>
      </c>
      <c r="AE245" s="17" t="str">
        <f t="shared" ca="1" si="60"/>
        <v/>
      </c>
      <c r="AF245" s="18" t="str">
        <f t="shared" ca="1" si="61"/>
        <v/>
      </c>
      <c r="AG245" s="12"/>
      <c r="AH245" s="19"/>
    </row>
    <row r="246" spans="1:34" s="10" customFormat="1" ht="15" customHeight="1" x14ac:dyDescent="0.2">
      <c r="A246" s="10">
        <f t="shared" si="49"/>
        <v>241</v>
      </c>
      <c r="B246" s="173" t="str">
        <f t="shared" ca="1" si="54"/>
        <v/>
      </c>
      <c r="C246" s="173"/>
      <c r="D246" s="173"/>
      <c r="E246" s="173"/>
      <c r="F246" s="173"/>
      <c r="G246" s="173"/>
      <c r="H246" s="177" t="str">
        <f t="shared" ca="1" si="55"/>
        <v/>
      </c>
      <c r="I246" s="177"/>
      <c r="J246" s="177"/>
      <c r="K246" s="177"/>
      <c r="L246" s="177"/>
      <c r="M246" s="177"/>
      <c r="N246" s="177"/>
      <c r="O246" s="177"/>
      <c r="P246" s="13">
        <f t="shared" si="50"/>
        <v>0</v>
      </c>
      <c r="Q246" s="8" t="str">
        <f t="shared" si="56"/>
        <v/>
      </c>
      <c r="R246" s="22">
        <v>241</v>
      </c>
      <c r="S246" s="14" t="str">
        <f ca="1">IF(LEFT(AG246,1)="G","",IF(LEFT(P246,1)="D","",IF(H246="","",COUNTIF($T$6:T246,T246))))</f>
        <v/>
      </c>
      <c r="T246" s="14" t="str">
        <f t="shared" ca="1" si="51"/>
        <v/>
      </c>
      <c r="U246" s="15" t="str">
        <f t="shared" ca="1" si="57"/>
        <v/>
      </c>
      <c r="V246" s="14">
        <f t="shared" si="52"/>
        <v>241</v>
      </c>
      <c r="W246" s="14" t="str">
        <f t="shared" ca="1" si="58"/>
        <v/>
      </c>
      <c r="X246" s="14" t="str">
        <f>IF(Home!J246=0,"",Home!J246)</f>
        <v/>
      </c>
      <c r="Y246" s="16" t="str">
        <f t="shared" ref="Y246:AB255" ca="1" si="64">IFERROR(VLOOKUP(CONCATENATE($X246,Y$5),$U$6:$V$255,2,0),"")</f>
        <v/>
      </c>
      <c r="Z246" s="16" t="str">
        <f t="shared" ca="1" si="64"/>
        <v/>
      </c>
      <c r="AA246" s="16" t="str">
        <f t="shared" ca="1" si="64"/>
        <v/>
      </c>
      <c r="AB246" s="16" t="str">
        <f t="shared" ca="1" si="64"/>
        <v/>
      </c>
      <c r="AC246" s="16" t="str">
        <f t="shared" ca="1" si="53"/>
        <v/>
      </c>
      <c r="AD246" s="14" t="str">
        <f t="shared" ca="1" si="59"/>
        <v/>
      </c>
      <c r="AE246" s="17" t="str">
        <f t="shared" ca="1" si="60"/>
        <v/>
      </c>
      <c r="AF246" s="18" t="str">
        <f t="shared" ca="1" si="61"/>
        <v/>
      </c>
      <c r="AG246" s="12"/>
      <c r="AH246" s="19"/>
    </row>
    <row r="247" spans="1:34" s="10" customFormat="1" ht="15" customHeight="1" x14ac:dyDescent="0.2">
      <c r="A247" s="10">
        <f t="shared" si="49"/>
        <v>242</v>
      </c>
      <c r="B247" s="173" t="str">
        <f t="shared" ca="1" si="54"/>
        <v/>
      </c>
      <c r="C247" s="173"/>
      <c r="D247" s="173"/>
      <c r="E247" s="173"/>
      <c r="F247" s="173"/>
      <c r="G247" s="173"/>
      <c r="H247" s="177" t="str">
        <f t="shared" ca="1" si="55"/>
        <v/>
      </c>
      <c r="I247" s="177"/>
      <c r="J247" s="177"/>
      <c r="K247" s="177"/>
      <c r="L247" s="177"/>
      <c r="M247" s="177"/>
      <c r="N247" s="177"/>
      <c r="O247" s="177"/>
      <c r="P247" s="13">
        <f t="shared" si="50"/>
        <v>0</v>
      </c>
      <c r="Q247" s="8" t="str">
        <f t="shared" si="56"/>
        <v/>
      </c>
      <c r="R247" s="22">
        <v>242</v>
      </c>
      <c r="S247" s="14" t="str">
        <f ca="1">IF(LEFT(AG247,1)="G","",IF(LEFT(P247,1)="D","",IF(H247="","",COUNTIF($T$6:T247,T247))))</f>
        <v/>
      </c>
      <c r="T247" s="14" t="str">
        <f t="shared" ca="1" si="51"/>
        <v/>
      </c>
      <c r="U247" s="15" t="str">
        <f t="shared" ca="1" si="57"/>
        <v/>
      </c>
      <c r="V247" s="14">
        <f t="shared" si="52"/>
        <v>242</v>
      </c>
      <c r="W247" s="14" t="str">
        <f t="shared" ca="1" si="58"/>
        <v/>
      </c>
      <c r="X247" s="14" t="str">
        <f>IF(Home!J247=0,"",Home!J247)</f>
        <v/>
      </c>
      <c r="Y247" s="16" t="str">
        <f t="shared" ca="1" si="64"/>
        <v/>
      </c>
      <c r="Z247" s="16" t="str">
        <f t="shared" ca="1" si="64"/>
        <v/>
      </c>
      <c r="AA247" s="16" t="str">
        <f t="shared" ca="1" si="64"/>
        <v/>
      </c>
      <c r="AB247" s="16" t="str">
        <f t="shared" ca="1" si="64"/>
        <v/>
      </c>
      <c r="AC247" s="16" t="str">
        <f t="shared" ca="1" si="53"/>
        <v/>
      </c>
      <c r="AD247" s="14" t="str">
        <f t="shared" ca="1" si="59"/>
        <v/>
      </c>
      <c r="AE247" s="17" t="str">
        <f t="shared" ca="1" si="60"/>
        <v/>
      </c>
      <c r="AF247" s="18" t="str">
        <f t="shared" ca="1" si="61"/>
        <v/>
      </c>
      <c r="AG247" s="12"/>
      <c r="AH247" s="19"/>
    </row>
    <row r="248" spans="1:34" s="10" customFormat="1" ht="15" customHeight="1" x14ac:dyDescent="0.2">
      <c r="A248" s="10">
        <f t="shared" si="49"/>
        <v>243</v>
      </c>
      <c r="B248" s="173" t="str">
        <f t="shared" ca="1" si="54"/>
        <v/>
      </c>
      <c r="C248" s="173"/>
      <c r="D248" s="173"/>
      <c r="E248" s="173"/>
      <c r="F248" s="173"/>
      <c r="G248" s="173"/>
      <c r="H248" s="177" t="str">
        <f t="shared" ca="1" si="55"/>
        <v/>
      </c>
      <c r="I248" s="177"/>
      <c r="J248" s="177"/>
      <c r="K248" s="177"/>
      <c r="L248" s="177"/>
      <c r="M248" s="177"/>
      <c r="N248" s="177"/>
      <c r="O248" s="177"/>
      <c r="P248" s="13">
        <f t="shared" si="50"/>
        <v>0</v>
      </c>
      <c r="Q248" s="8" t="str">
        <f t="shared" si="56"/>
        <v/>
      </c>
      <c r="R248" s="22">
        <v>243</v>
      </c>
      <c r="S248" s="14" t="str">
        <f ca="1">IF(LEFT(AG248,1)="G","",IF(LEFT(P248,1)="D","",IF(H248="","",COUNTIF($T$6:T248,T248))))</f>
        <v/>
      </c>
      <c r="T248" s="14" t="str">
        <f t="shared" ca="1" si="51"/>
        <v/>
      </c>
      <c r="U248" s="15" t="str">
        <f t="shared" ca="1" si="57"/>
        <v/>
      </c>
      <c r="V248" s="14">
        <f t="shared" si="52"/>
        <v>243</v>
      </c>
      <c r="W248" s="14" t="str">
        <f t="shared" ca="1" si="58"/>
        <v/>
      </c>
      <c r="X248" s="14" t="str">
        <f>IF(Home!J248=0,"",Home!J248)</f>
        <v/>
      </c>
      <c r="Y248" s="16" t="str">
        <f t="shared" ca="1" si="64"/>
        <v/>
      </c>
      <c r="Z248" s="16" t="str">
        <f t="shared" ca="1" si="64"/>
        <v/>
      </c>
      <c r="AA248" s="16" t="str">
        <f t="shared" ca="1" si="64"/>
        <v/>
      </c>
      <c r="AB248" s="16" t="str">
        <f t="shared" ca="1" si="64"/>
        <v/>
      </c>
      <c r="AC248" s="16" t="str">
        <f t="shared" ca="1" si="53"/>
        <v/>
      </c>
      <c r="AD248" s="14" t="str">
        <f t="shared" ca="1" si="59"/>
        <v/>
      </c>
      <c r="AE248" s="17" t="str">
        <f t="shared" ca="1" si="60"/>
        <v/>
      </c>
      <c r="AF248" s="18" t="str">
        <f t="shared" ca="1" si="61"/>
        <v/>
      </c>
      <c r="AG248" s="12"/>
      <c r="AH248" s="19"/>
    </row>
    <row r="249" spans="1:34" s="10" customFormat="1" ht="15" customHeight="1" x14ac:dyDescent="0.2">
      <c r="A249" s="10">
        <f t="shared" si="49"/>
        <v>244</v>
      </c>
      <c r="B249" s="173" t="str">
        <f t="shared" ca="1" si="54"/>
        <v/>
      </c>
      <c r="C249" s="173"/>
      <c r="D249" s="173"/>
      <c r="E249" s="173"/>
      <c r="F249" s="173"/>
      <c r="G249" s="173"/>
      <c r="H249" s="177" t="str">
        <f t="shared" ca="1" si="55"/>
        <v/>
      </c>
      <c r="I249" s="177"/>
      <c r="J249" s="177"/>
      <c r="K249" s="177"/>
      <c r="L249" s="177"/>
      <c r="M249" s="177"/>
      <c r="N249" s="177"/>
      <c r="O249" s="177"/>
      <c r="P249" s="13">
        <f t="shared" si="50"/>
        <v>0</v>
      </c>
      <c r="Q249" s="8" t="str">
        <f t="shared" si="56"/>
        <v/>
      </c>
      <c r="R249" s="22">
        <v>244</v>
      </c>
      <c r="S249" s="14" t="str">
        <f ca="1">IF(LEFT(AG249,1)="G","",IF(LEFT(P249,1)="D","",IF(H249="","",COUNTIF($T$6:T249,T249))))</f>
        <v/>
      </c>
      <c r="T249" s="14" t="str">
        <f t="shared" ca="1" si="51"/>
        <v/>
      </c>
      <c r="U249" s="15" t="str">
        <f t="shared" ca="1" si="57"/>
        <v/>
      </c>
      <c r="V249" s="14">
        <f t="shared" si="52"/>
        <v>244</v>
      </c>
      <c r="W249" s="14" t="str">
        <f t="shared" ca="1" si="58"/>
        <v/>
      </c>
      <c r="X249" s="14" t="str">
        <f>IF(Home!J249=0,"",Home!J249)</f>
        <v/>
      </c>
      <c r="Y249" s="16" t="str">
        <f t="shared" ca="1" si="64"/>
        <v/>
      </c>
      <c r="Z249" s="16" t="str">
        <f t="shared" ca="1" si="64"/>
        <v/>
      </c>
      <c r="AA249" s="16" t="str">
        <f t="shared" ca="1" si="64"/>
        <v/>
      </c>
      <c r="AB249" s="16" t="str">
        <f t="shared" ca="1" si="64"/>
        <v/>
      </c>
      <c r="AC249" s="16" t="str">
        <f t="shared" ca="1" si="53"/>
        <v/>
      </c>
      <c r="AD249" s="14" t="str">
        <f t="shared" ca="1" si="59"/>
        <v/>
      </c>
      <c r="AE249" s="17" t="str">
        <f t="shared" ca="1" si="60"/>
        <v/>
      </c>
      <c r="AF249" s="18" t="str">
        <f t="shared" ca="1" si="61"/>
        <v/>
      </c>
      <c r="AG249" s="12"/>
      <c r="AH249" s="19"/>
    </row>
    <row r="250" spans="1:34" s="10" customFormat="1" ht="15" customHeight="1" x14ac:dyDescent="0.2">
      <c r="A250" s="10">
        <f t="shared" si="49"/>
        <v>245</v>
      </c>
      <c r="B250" s="173" t="str">
        <f t="shared" ca="1" si="54"/>
        <v/>
      </c>
      <c r="C250" s="173"/>
      <c r="D250" s="173"/>
      <c r="E250" s="173"/>
      <c r="F250" s="173"/>
      <c r="G250" s="173"/>
      <c r="H250" s="177" t="str">
        <f t="shared" ca="1" si="55"/>
        <v/>
      </c>
      <c r="I250" s="177"/>
      <c r="J250" s="177"/>
      <c r="K250" s="177"/>
      <c r="L250" s="177"/>
      <c r="M250" s="177"/>
      <c r="N250" s="177"/>
      <c r="O250" s="177"/>
      <c r="P250" s="13">
        <f t="shared" si="50"/>
        <v>0</v>
      </c>
      <c r="Q250" s="8" t="str">
        <f t="shared" si="56"/>
        <v/>
      </c>
      <c r="R250" s="22">
        <v>245</v>
      </c>
      <c r="S250" s="14" t="str">
        <f ca="1">IF(LEFT(AG250,1)="G","",IF(LEFT(P250,1)="D","",IF(H250="","",COUNTIF($T$6:T250,T250))))</f>
        <v/>
      </c>
      <c r="T250" s="14" t="str">
        <f t="shared" ca="1" si="51"/>
        <v/>
      </c>
      <c r="U250" s="15" t="str">
        <f t="shared" ca="1" si="57"/>
        <v/>
      </c>
      <c r="V250" s="14">
        <f t="shared" si="52"/>
        <v>245</v>
      </c>
      <c r="W250" s="14" t="str">
        <f t="shared" ca="1" si="58"/>
        <v/>
      </c>
      <c r="X250" s="14" t="str">
        <f>IF(Home!J250=0,"",Home!J250)</f>
        <v/>
      </c>
      <c r="Y250" s="16" t="str">
        <f t="shared" ca="1" si="64"/>
        <v/>
      </c>
      <c r="Z250" s="16" t="str">
        <f t="shared" ca="1" si="64"/>
        <v/>
      </c>
      <c r="AA250" s="16" t="str">
        <f t="shared" ca="1" si="64"/>
        <v/>
      </c>
      <c r="AB250" s="16" t="str">
        <f t="shared" ca="1" si="64"/>
        <v/>
      </c>
      <c r="AC250" s="16" t="str">
        <f t="shared" ca="1" si="53"/>
        <v/>
      </c>
      <c r="AD250" s="14" t="str">
        <f t="shared" ca="1" si="59"/>
        <v/>
      </c>
      <c r="AE250" s="17" t="str">
        <f t="shared" ca="1" si="60"/>
        <v/>
      </c>
      <c r="AF250" s="18" t="str">
        <f t="shared" ca="1" si="61"/>
        <v/>
      </c>
      <c r="AG250" s="12"/>
      <c r="AH250" s="19"/>
    </row>
    <row r="251" spans="1:34" s="10" customFormat="1" ht="15" customHeight="1" x14ac:dyDescent="0.2">
      <c r="A251" s="10">
        <f t="shared" si="49"/>
        <v>246</v>
      </c>
      <c r="B251" s="173" t="str">
        <f t="shared" ca="1" si="54"/>
        <v/>
      </c>
      <c r="C251" s="173"/>
      <c r="D251" s="173"/>
      <c r="E251" s="173"/>
      <c r="F251" s="173"/>
      <c r="G251" s="173"/>
      <c r="H251" s="177" t="str">
        <f t="shared" ca="1" si="55"/>
        <v/>
      </c>
      <c r="I251" s="177"/>
      <c r="J251" s="177"/>
      <c r="K251" s="177"/>
      <c r="L251" s="177"/>
      <c r="M251" s="177"/>
      <c r="N251" s="177"/>
      <c r="O251" s="177"/>
      <c r="P251" s="13">
        <f t="shared" si="50"/>
        <v>0</v>
      </c>
      <c r="Q251" s="8" t="str">
        <f t="shared" si="56"/>
        <v/>
      </c>
      <c r="R251" s="22">
        <v>246</v>
      </c>
      <c r="S251" s="14" t="str">
        <f ca="1">IF(LEFT(AG251,1)="G","",IF(LEFT(P251,1)="D","",IF(H251="","",COUNTIF($T$6:T251,T251))))</f>
        <v/>
      </c>
      <c r="T251" s="14" t="str">
        <f t="shared" ca="1" si="51"/>
        <v/>
      </c>
      <c r="U251" s="15" t="str">
        <f t="shared" ca="1" si="57"/>
        <v/>
      </c>
      <c r="V251" s="14">
        <f t="shared" si="52"/>
        <v>246</v>
      </c>
      <c r="W251" s="14" t="str">
        <f t="shared" ca="1" si="58"/>
        <v/>
      </c>
      <c r="X251" s="14" t="str">
        <f>IF(Home!J251=0,"",Home!J251)</f>
        <v/>
      </c>
      <c r="Y251" s="16" t="str">
        <f t="shared" ca="1" si="64"/>
        <v/>
      </c>
      <c r="Z251" s="16" t="str">
        <f t="shared" ca="1" si="64"/>
        <v/>
      </c>
      <c r="AA251" s="16" t="str">
        <f t="shared" ca="1" si="64"/>
        <v/>
      </c>
      <c r="AB251" s="16" t="str">
        <f t="shared" ca="1" si="64"/>
        <v/>
      </c>
      <c r="AC251" s="16" t="str">
        <f t="shared" ca="1" si="53"/>
        <v/>
      </c>
      <c r="AD251" s="14" t="str">
        <f t="shared" ca="1" si="59"/>
        <v/>
      </c>
      <c r="AE251" s="17" t="str">
        <f t="shared" ca="1" si="60"/>
        <v/>
      </c>
      <c r="AF251" s="18" t="str">
        <f t="shared" ca="1" si="61"/>
        <v/>
      </c>
      <c r="AG251" s="12"/>
      <c r="AH251" s="19"/>
    </row>
    <row r="252" spans="1:34" s="10" customFormat="1" ht="15" customHeight="1" x14ac:dyDescent="0.2">
      <c r="A252" s="10">
        <f t="shared" si="49"/>
        <v>247</v>
      </c>
      <c r="B252" s="173" t="str">
        <f t="shared" ca="1" si="54"/>
        <v/>
      </c>
      <c r="C252" s="173"/>
      <c r="D252" s="173"/>
      <c r="E252" s="173"/>
      <c r="F252" s="173"/>
      <c r="G252" s="173"/>
      <c r="H252" s="177" t="str">
        <f t="shared" ca="1" si="55"/>
        <v/>
      </c>
      <c r="I252" s="177"/>
      <c r="J252" s="177"/>
      <c r="K252" s="177"/>
      <c r="L252" s="177"/>
      <c r="M252" s="177"/>
      <c r="N252" s="177"/>
      <c r="O252" s="177"/>
      <c r="P252" s="13">
        <f t="shared" si="50"/>
        <v>0</v>
      </c>
      <c r="Q252" s="8" t="str">
        <f t="shared" si="56"/>
        <v/>
      </c>
      <c r="R252" s="22">
        <v>247</v>
      </c>
      <c r="S252" s="14" t="str">
        <f ca="1">IF(LEFT(AG252,1)="G","",IF(LEFT(P252,1)="D","",IF(H252="","",COUNTIF($T$6:T252,T252))))</f>
        <v/>
      </c>
      <c r="T252" s="14" t="str">
        <f t="shared" ca="1" si="51"/>
        <v/>
      </c>
      <c r="U252" s="15" t="str">
        <f t="shared" ca="1" si="57"/>
        <v/>
      </c>
      <c r="V252" s="14">
        <f t="shared" si="52"/>
        <v>247</v>
      </c>
      <c r="W252" s="14" t="str">
        <f t="shared" ca="1" si="58"/>
        <v/>
      </c>
      <c r="X252" s="14" t="str">
        <f>IF(Home!J252=0,"",Home!J252)</f>
        <v/>
      </c>
      <c r="Y252" s="16" t="str">
        <f t="shared" ca="1" si="64"/>
        <v/>
      </c>
      <c r="Z252" s="16" t="str">
        <f t="shared" ca="1" si="64"/>
        <v/>
      </c>
      <c r="AA252" s="16" t="str">
        <f t="shared" ca="1" si="64"/>
        <v/>
      </c>
      <c r="AB252" s="16" t="str">
        <f t="shared" ca="1" si="64"/>
        <v/>
      </c>
      <c r="AC252" s="16" t="str">
        <f t="shared" ca="1" si="53"/>
        <v/>
      </c>
      <c r="AD252" s="14" t="str">
        <f t="shared" ca="1" si="59"/>
        <v/>
      </c>
      <c r="AE252" s="17" t="str">
        <f t="shared" ca="1" si="60"/>
        <v/>
      </c>
      <c r="AF252" s="18" t="str">
        <f t="shared" ca="1" si="61"/>
        <v/>
      </c>
      <c r="AG252" s="12"/>
      <c r="AH252" s="19"/>
    </row>
    <row r="253" spans="1:34" s="10" customFormat="1" ht="15" customHeight="1" x14ac:dyDescent="0.2">
      <c r="A253" s="10">
        <f t="shared" si="49"/>
        <v>248</v>
      </c>
      <c r="B253" s="173" t="str">
        <f t="shared" ca="1" si="54"/>
        <v/>
      </c>
      <c r="C253" s="173"/>
      <c r="D253" s="173"/>
      <c r="E253" s="173"/>
      <c r="F253" s="173"/>
      <c r="G253" s="173"/>
      <c r="H253" s="177" t="str">
        <f t="shared" ca="1" si="55"/>
        <v/>
      </c>
      <c r="I253" s="177"/>
      <c r="J253" s="177"/>
      <c r="K253" s="177"/>
      <c r="L253" s="177"/>
      <c r="M253" s="177"/>
      <c r="N253" s="177"/>
      <c r="O253" s="177"/>
      <c r="P253" s="13">
        <f t="shared" si="50"/>
        <v>0</v>
      </c>
      <c r="Q253" s="8" t="str">
        <f t="shared" si="56"/>
        <v/>
      </c>
      <c r="R253" s="22">
        <v>248</v>
      </c>
      <c r="S253" s="14" t="str">
        <f ca="1">IF(LEFT(AG253,1)="G","",IF(LEFT(P253,1)="D","",IF(H253="","",COUNTIF($T$6:T253,T253))))</f>
        <v/>
      </c>
      <c r="T253" s="14" t="str">
        <f t="shared" ca="1" si="51"/>
        <v/>
      </c>
      <c r="U253" s="15" t="str">
        <f t="shared" ca="1" si="57"/>
        <v/>
      </c>
      <c r="V253" s="14">
        <f t="shared" si="52"/>
        <v>248</v>
      </c>
      <c r="W253" s="14" t="str">
        <f t="shared" ca="1" si="58"/>
        <v/>
      </c>
      <c r="X253" s="14" t="str">
        <f>IF(Home!J253=0,"",Home!J253)</f>
        <v/>
      </c>
      <c r="Y253" s="16" t="str">
        <f t="shared" ca="1" si="64"/>
        <v/>
      </c>
      <c r="Z253" s="16" t="str">
        <f t="shared" ca="1" si="64"/>
        <v/>
      </c>
      <c r="AA253" s="16" t="str">
        <f t="shared" ca="1" si="64"/>
        <v/>
      </c>
      <c r="AB253" s="16" t="str">
        <f t="shared" ca="1" si="64"/>
        <v/>
      </c>
      <c r="AC253" s="16" t="str">
        <f t="shared" ca="1" si="53"/>
        <v/>
      </c>
      <c r="AD253" s="14" t="str">
        <f t="shared" ca="1" si="59"/>
        <v/>
      </c>
      <c r="AE253" s="17" t="str">
        <f t="shared" ca="1" si="60"/>
        <v/>
      </c>
      <c r="AF253" s="18" t="str">
        <f t="shared" ca="1" si="61"/>
        <v/>
      </c>
      <c r="AG253" s="12"/>
      <c r="AH253" s="19"/>
    </row>
    <row r="254" spans="1:34" s="10" customFormat="1" ht="15" customHeight="1" x14ac:dyDescent="0.2">
      <c r="A254" s="10">
        <f t="shared" si="49"/>
        <v>249</v>
      </c>
      <c r="B254" s="173" t="str">
        <f t="shared" ca="1" si="54"/>
        <v/>
      </c>
      <c r="C254" s="173"/>
      <c r="D254" s="173"/>
      <c r="E254" s="173"/>
      <c r="F254" s="173"/>
      <c r="G254" s="173"/>
      <c r="H254" s="177" t="str">
        <f t="shared" ca="1" si="55"/>
        <v/>
      </c>
      <c r="I254" s="177"/>
      <c r="J254" s="177"/>
      <c r="K254" s="177"/>
      <c r="L254" s="177"/>
      <c r="M254" s="177"/>
      <c r="N254" s="177"/>
      <c r="O254" s="177"/>
      <c r="P254" s="13">
        <f t="shared" si="50"/>
        <v>0</v>
      </c>
      <c r="Q254" s="8" t="str">
        <f t="shared" si="56"/>
        <v/>
      </c>
      <c r="R254" s="22">
        <v>249</v>
      </c>
      <c r="S254" s="14" t="str">
        <f ca="1">IF(LEFT(AG254,1)="G","",IF(LEFT(P254,1)="D","",IF(H254="","",COUNTIF($T$6:T254,T254))))</f>
        <v/>
      </c>
      <c r="T254" s="14" t="str">
        <f t="shared" ca="1" si="51"/>
        <v/>
      </c>
      <c r="U254" s="15" t="str">
        <f t="shared" ca="1" si="57"/>
        <v/>
      </c>
      <c r="V254" s="14">
        <f t="shared" si="52"/>
        <v>249</v>
      </c>
      <c r="W254" s="14" t="str">
        <f t="shared" ca="1" si="58"/>
        <v/>
      </c>
      <c r="X254" s="14" t="str">
        <f>IF(Home!J254=0,"",Home!J254)</f>
        <v/>
      </c>
      <c r="Y254" s="16" t="str">
        <f t="shared" ca="1" si="64"/>
        <v/>
      </c>
      <c r="Z254" s="16" t="str">
        <f t="shared" ca="1" si="64"/>
        <v/>
      </c>
      <c r="AA254" s="16" t="str">
        <f t="shared" ca="1" si="64"/>
        <v/>
      </c>
      <c r="AB254" s="16" t="str">
        <f t="shared" ca="1" si="64"/>
        <v/>
      </c>
      <c r="AC254" s="16" t="str">
        <f t="shared" ca="1" si="53"/>
        <v/>
      </c>
      <c r="AD254" s="14" t="str">
        <f t="shared" ca="1" si="59"/>
        <v/>
      </c>
      <c r="AE254" s="17" t="str">
        <f t="shared" ca="1" si="60"/>
        <v/>
      </c>
      <c r="AF254" s="18" t="str">
        <f t="shared" ca="1" si="61"/>
        <v/>
      </c>
      <c r="AG254" s="12"/>
      <c r="AH254" s="19"/>
    </row>
    <row r="255" spans="1:34" s="10" customFormat="1" ht="15" customHeight="1" x14ac:dyDescent="0.2">
      <c r="A255" s="10">
        <f t="shared" si="49"/>
        <v>250</v>
      </c>
      <c r="B255" s="173" t="str">
        <f t="shared" ca="1" si="54"/>
        <v/>
      </c>
      <c r="C255" s="173"/>
      <c r="D255" s="173"/>
      <c r="E255" s="173"/>
      <c r="F255" s="173"/>
      <c r="G255" s="173"/>
      <c r="H255" s="177" t="str">
        <f t="shared" ca="1" si="55"/>
        <v/>
      </c>
      <c r="I255" s="177"/>
      <c r="J255" s="177"/>
      <c r="K255" s="177"/>
      <c r="L255" s="177"/>
      <c r="M255" s="177"/>
      <c r="N255" s="177"/>
      <c r="O255" s="177"/>
      <c r="P255" s="13">
        <f t="shared" si="50"/>
        <v>0</v>
      </c>
      <c r="Q255" s="8" t="str">
        <f t="shared" si="56"/>
        <v/>
      </c>
      <c r="R255" s="22">
        <v>250</v>
      </c>
      <c r="S255" s="14" t="str">
        <f ca="1">IF(LEFT(AG255,1)="G","",IF(LEFT(P255,1)="D","",IF(H255="","",COUNTIF($T$6:T255,T255))))</f>
        <v/>
      </c>
      <c r="T255" s="14" t="str">
        <f t="shared" ca="1" si="51"/>
        <v/>
      </c>
      <c r="U255" s="15" t="str">
        <f ca="1">CONCATENATE(T255,S255)</f>
        <v/>
      </c>
      <c r="V255" s="14">
        <f t="shared" si="52"/>
        <v>250</v>
      </c>
      <c r="W255" s="14" t="str">
        <f t="shared" ca="1" si="58"/>
        <v/>
      </c>
      <c r="X255" s="14" t="str">
        <f>IF(Home!J255=0,"",Home!J255)</f>
        <v/>
      </c>
      <c r="Y255" s="16" t="str">
        <f t="shared" ca="1" si="64"/>
        <v/>
      </c>
      <c r="Z255" s="16" t="str">
        <f t="shared" ca="1" si="64"/>
        <v/>
      </c>
      <c r="AA255" s="16" t="str">
        <f t="shared" ca="1" si="64"/>
        <v/>
      </c>
      <c r="AB255" s="16" t="str">
        <f t="shared" ca="1" si="64"/>
        <v/>
      </c>
      <c r="AC255" s="16" t="str">
        <f t="shared" ca="1" si="53"/>
        <v/>
      </c>
      <c r="AD255" s="14" t="str">
        <f t="shared" ca="1" si="59"/>
        <v/>
      </c>
      <c r="AE255" s="17" t="str">
        <f t="shared" ca="1" si="60"/>
        <v/>
      </c>
      <c r="AF255" s="18" t="str">
        <f t="shared" ca="1" si="61"/>
        <v/>
      </c>
      <c r="AG255" s="12"/>
      <c r="AH255" s="19"/>
    </row>
    <row r="256" spans="1:34" ht="15" customHeight="1" x14ac:dyDescent="0.2">
      <c r="Q256" s="8">
        <v>1</v>
      </c>
      <c r="AF256" s="8"/>
      <c r="AG256" s="8"/>
      <c r="AH256" s="8"/>
    </row>
    <row r="257" spans="1:34" ht="15" customHeight="1" x14ac:dyDescent="0.2">
      <c r="A257" s="20" t="str">
        <f>CONCATENATE($V$1," ","Team Results")</f>
        <v>Senior Girls Team Results</v>
      </c>
      <c r="B257" s="20"/>
      <c r="C257" s="20"/>
      <c r="D257" s="20"/>
      <c r="E257" s="20"/>
      <c r="F257" s="20"/>
      <c r="G257" s="20"/>
      <c r="H257" s="20"/>
      <c r="I257" s="20"/>
      <c r="J257" s="20"/>
      <c r="K257" s="20"/>
      <c r="L257" s="20"/>
      <c r="M257" s="20"/>
      <c r="N257" s="20"/>
      <c r="O257" s="20"/>
      <c r="P257" s="20"/>
      <c r="Q257" s="8">
        <v>1</v>
      </c>
      <c r="AF257" s="8"/>
      <c r="AG257" s="8"/>
      <c r="AH257" s="8"/>
    </row>
    <row r="258" spans="1:34" ht="15" customHeight="1" x14ac:dyDescent="0.2">
      <c r="A258" s="20" t="s">
        <v>690</v>
      </c>
      <c r="B258" s="20" t="s">
        <v>683</v>
      </c>
      <c r="C258" s="20"/>
      <c r="L258" s="23" t="s">
        <v>694</v>
      </c>
      <c r="M258" s="23" t="s">
        <v>695</v>
      </c>
      <c r="N258" s="23" t="s">
        <v>696</v>
      </c>
      <c r="O258" s="23" t="s">
        <v>697</v>
      </c>
      <c r="P258" s="24" t="s">
        <v>698</v>
      </c>
      <c r="Q258" s="8">
        <v>1</v>
      </c>
      <c r="R258" s="5"/>
      <c r="AF258" s="8"/>
      <c r="AG258" s="8"/>
      <c r="AH258" s="8"/>
    </row>
    <row r="259" spans="1:34" ht="15" customHeight="1" x14ac:dyDescent="0.2">
      <c r="A259" s="10">
        <v>1</v>
      </c>
      <c r="B259" s="86" t="str">
        <f ca="1">R259</f>
        <v>The Judd School, Tonbridge, Kent</v>
      </c>
      <c r="C259" s="2"/>
      <c r="L259" s="25">
        <f ca="1">IFERROR(VLOOKUP($A259,$W$6:$AC$255,3,0),"")</f>
        <v>1</v>
      </c>
      <c r="M259" s="25">
        <f ca="1">IFERROR(VLOOKUP($A259,$W$6:$AC$255,4,0),"")</f>
        <v>8</v>
      </c>
      <c r="N259" s="25">
        <f ca="1">IFERROR(VLOOKUP($A259,$W$6:$AC$255,5,0),"")</f>
        <v>9</v>
      </c>
      <c r="O259" s="25">
        <f ca="1">IFERROR(VLOOKUP($A259,$W$6:$AC$255,6,0),"")</f>
        <v>10</v>
      </c>
      <c r="P259" s="6">
        <f ca="1">SUM(L259:O259)</f>
        <v>28</v>
      </c>
      <c r="Q259" s="8">
        <f ca="1">IF(B259="","",1)</f>
        <v>1</v>
      </c>
      <c r="R259" s="173" t="str">
        <f ca="1">IFERROR(VLOOKUP(A259,$W$6:$AC$255,2,0),"")</f>
        <v>The Judd School, Tonbridge, Kent</v>
      </c>
      <c r="S259" s="173"/>
      <c r="T259" s="173"/>
      <c r="U259" s="2"/>
      <c r="V259" s="2"/>
      <c r="W259" s="25"/>
      <c r="X259" s="5"/>
      <c r="Y259" s="2"/>
      <c r="AF259" s="8"/>
      <c r="AG259" s="8"/>
      <c r="AH259" s="8"/>
    </row>
    <row r="260" spans="1:34" ht="15" customHeight="1" x14ac:dyDescent="0.2">
      <c r="A260" s="10">
        <v>2</v>
      </c>
      <c r="B260" s="86" t="str">
        <f t="shared" ref="B260:B288" ca="1" si="65">R260</f>
        <v>Weald of Kent Grammar School, Tonbridge, Kent</v>
      </c>
      <c r="C260" s="2"/>
      <c r="L260" s="25">
        <f t="shared" ref="L260:L288" ca="1" si="66">IFERROR(VLOOKUP($A260,$W$6:$AC$255,3,0),"")</f>
        <v>4</v>
      </c>
      <c r="M260" s="25">
        <f t="shared" ref="M260:M288" ca="1" si="67">IFERROR(VLOOKUP($A260,$W$6:$AC$255,4,0),"")</f>
        <v>6</v>
      </c>
      <c r="N260" s="25">
        <f t="shared" ref="N260:N288" ca="1" si="68">IFERROR(VLOOKUP($A260,$W$6:$AC$255,5,0),"")</f>
        <v>12</v>
      </c>
      <c r="O260" s="25">
        <f t="shared" ref="O260:O288" ca="1" si="69">IFERROR(VLOOKUP($A260,$W$6:$AC$255,6,0),"")</f>
        <v>15</v>
      </c>
      <c r="P260" s="6">
        <f t="shared" ref="P260:P288" ca="1" si="70">SUM(L260:O260)</f>
        <v>37</v>
      </c>
      <c r="Q260" s="8">
        <f t="shared" ref="Q260:Q288" ca="1" si="71">IF(B260="","",1)</f>
        <v>1</v>
      </c>
      <c r="R260" s="173" t="str">
        <f ca="1">IFERROR(VLOOKUP(A260,$W$6:$AC$255,2,0),"")</f>
        <v>Weald of Kent Grammar School, Tonbridge, Kent</v>
      </c>
      <c r="S260" s="173"/>
      <c r="T260" s="173"/>
      <c r="U260" s="2"/>
      <c r="V260" s="2"/>
      <c r="AF260" s="8"/>
      <c r="AG260" s="8"/>
      <c r="AH260" s="8"/>
    </row>
    <row r="261" spans="1:34" ht="15" customHeight="1" x14ac:dyDescent="0.2">
      <c r="A261" s="10">
        <v>3</v>
      </c>
      <c r="B261" s="86" t="str">
        <f t="shared" ca="1" si="65"/>
        <v>Sevenoaks School, Sevenoaks, Kent</v>
      </c>
      <c r="C261" s="2"/>
      <c r="L261" s="25">
        <f t="shared" ca="1" si="66"/>
        <v>3</v>
      </c>
      <c r="M261" s="25">
        <f t="shared" ca="1" si="67"/>
        <v>5</v>
      </c>
      <c r="N261" s="25">
        <f t="shared" ca="1" si="68"/>
        <v>14</v>
      </c>
      <c r="O261" s="25">
        <f t="shared" ca="1" si="69"/>
        <v>19</v>
      </c>
      <c r="P261" s="6">
        <f t="shared" ca="1" si="70"/>
        <v>41</v>
      </c>
      <c r="Q261" s="8">
        <f t="shared" ca="1" si="71"/>
        <v>1</v>
      </c>
      <c r="R261" s="173" t="str">
        <f t="shared" ref="R261:R273" ca="1" si="72">IFERROR(VLOOKUP(A261,$W$6:$AC$255,2,0),"")</f>
        <v>Sevenoaks School, Sevenoaks, Kent</v>
      </c>
      <c r="S261" s="173"/>
      <c r="T261" s="173"/>
      <c r="U261" s="2"/>
      <c r="V261" s="2"/>
      <c r="AF261" s="8"/>
      <c r="AG261" s="8"/>
      <c r="AH261" s="8"/>
    </row>
    <row r="262" spans="1:34" ht="15" customHeight="1" x14ac:dyDescent="0.2">
      <c r="A262" s="10">
        <v>4</v>
      </c>
      <c r="B262" s="86" t="str">
        <f t="shared" ca="1" si="65"/>
        <v>Bromley High School, Bromley, Kent</v>
      </c>
      <c r="C262" s="2"/>
      <c r="L262" s="25">
        <f t="shared" ca="1" si="66"/>
        <v>2</v>
      </c>
      <c r="M262" s="25">
        <f t="shared" ca="1" si="67"/>
        <v>11</v>
      </c>
      <c r="N262" s="25">
        <f t="shared" ca="1" si="68"/>
        <v>18</v>
      </c>
      <c r="O262" s="25">
        <f t="shared" ca="1" si="69"/>
        <v>21</v>
      </c>
      <c r="P262" s="6">
        <f t="shared" ca="1" si="70"/>
        <v>52</v>
      </c>
      <c r="Q262" s="8">
        <f t="shared" ca="1" si="71"/>
        <v>1</v>
      </c>
      <c r="R262" s="173" t="str">
        <f t="shared" ca="1" si="72"/>
        <v>Bromley High School, Bromley, Kent</v>
      </c>
      <c r="S262" s="173"/>
      <c r="T262" s="173"/>
      <c r="U262" s="2"/>
      <c r="V262" s="2"/>
      <c r="AF262" s="8"/>
      <c r="AG262" s="8"/>
      <c r="AH262" s="8"/>
    </row>
    <row r="263" spans="1:34" ht="15" customHeight="1" x14ac:dyDescent="0.2">
      <c r="A263" s="10">
        <v>5</v>
      </c>
      <c r="B263" s="86" t="str">
        <f t="shared" ca="1" si="65"/>
        <v/>
      </c>
      <c r="C263" s="2"/>
      <c r="L263" s="25" t="str">
        <f t="shared" ca="1" si="66"/>
        <v/>
      </c>
      <c r="M263" s="25" t="str">
        <f t="shared" ca="1" si="67"/>
        <v/>
      </c>
      <c r="N263" s="25" t="str">
        <f t="shared" ca="1" si="68"/>
        <v/>
      </c>
      <c r="O263" s="25" t="str">
        <f t="shared" ca="1" si="69"/>
        <v/>
      </c>
      <c r="P263" s="6">
        <f t="shared" ca="1" si="70"/>
        <v>0</v>
      </c>
      <c r="Q263" s="8" t="str">
        <f t="shared" ca="1" si="71"/>
        <v/>
      </c>
      <c r="R263" s="173" t="str">
        <f t="shared" ca="1" si="72"/>
        <v/>
      </c>
      <c r="S263" s="173"/>
      <c r="T263" s="173"/>
      <c r="U263" s="2"/>
      <c r="V263" s="2"/>
      <c r="AF263" s="8"/>
      <c r="AG263" s="8"/>
      <c r="AH263" s="8"/>
    </row>
    <row r="264" spans="1:34" ht="15" customHeight="1" x14ac:dyDescent="0.2">
      <c r="A264" s="10">
        <v>6</v>
      </c>
      <c r="B264" s="86" t="str">
        <f t="shared" ca="1" si="65"/>
        <v/>
      </c>
      <c r="C264" s="2"/>
      <c r="L264" s="25" t="str">
        <f t="shared" ca="1" si="66"/>
        <v/>
      </c>
      <c r="M264" s="25" t="str">
        <f t="shared" ca="1" si="67"/>
        <v/>
      </c>
      <c r="N264" s="25" t="str">
        <f t="shared" ca="1" si="68"/>
        <v/>
      </c>
      <c r="O264" s="25" t="str">
        <f t="shared" ca="1" si="69"/>
        <v/>
      </c>
      <c r="P264" s="6">
        <f t="shared" ca="1" si="70"/>
        <v>0</v>
      </c>
      <c r="Q264" s="8" t="str">
        <f t="shared" ca="1" si="71"/>
        <v/>
      </c>
      <c r="R264" s="173" t="str">
        <f t="shared" ca="1" si="72"/>
        <v/>
      </c>
      <c r="S264" s="173"/>
      <c r="T264" s="173"/>
      <c r="U264" s="2"/>
      <c r="V264" s="2"/>
      <c r="AF264" s="8"/>
      <c r="AG264" s="8"/>
      <c r="AH264" s="8"/>
    </row>
    <row r="265" spans="1:34" ht="15" customHeight="1" x14ac:dyDescent="0.2">
      <c r="A265" s="10">
        <v>7</v>
      </c>
      <c r="B265" s="86" t="str">
        <f t="shared" ca="1" si="65"/>
        <v/>
      </c>
      <c r="C265" s="2"/>
      <c r="L265" s="25" t="str">
        <f t="shared" ca="1" si="66"/>
        <v/>
      </c>
      <c r="M265" s="25" t="str">
        <f t="shared" ca="1" si="67"/>
        <v/>
      </c>
      <c r="N265" s="25" t="str">
        <f t="shared" ca="1" si="68"/>
        <v/>
      </c>
      <c r="O265" s="25" t="str">
        <f t="shared" ca="1" si="69"/>
        <v/>
      </c>
      <c r="P265" s="6">
        <f t="shared" ca="1" si="70"/>
        <v>0</v>
      </c>
      <c r="Q265" s="8" t="str">
        <f t="shared" ca="1" si="71"/>
        <v/>
      </c>
      <c r="R265" s="173" t="str">
        <f t="shared" ca="1" si="72"/>
        <v/>
      </c>
      <c r="S265" s="173"/>
      <c r="T265" s="173"/>
      <c r="U265" s="2"/>
      <c r="V265" s="2"/>
      <c r="AF265" s="8"/>
      <c r="AG265" s="8"/>
      <c r="AH265" s="8"/>
    </row>
    <row r="266" spans="1:34" ht="15" customHeight="1" x14ac:dyDescent="0.2">
      <c r="A266" s="10">
        <v>8</v>
      </c>
      <c r="B266" s="86" t="str">
        <f t="shared" ca="1" si="65"/>
        <v/>
      </c>
      <c r="C266" s="2"/>
      <c r="L266" s="25" t="str">
        <f t="shared" ca="1" si="66"/>
        <v/>
      </c>
      <c r="M266" s="25" t="str">
        <f t="shared" ca="1" si="67"/>
        <v/>
      </c>
      <c r="N266" s="25" t="str">
        <f t="shared" ca="1" si="68"/>
        <v/>
      </c>
      <c r="O266" s="25" t="str">
        <f t="shared" ca="1" si="69"/>
        <v/>
      </c>
      <c r="P266" s="6">
        <f t="shared" ca="1" si="70"/>
        <v>0</v>
      </c>
      <c r="Q266" s="8" t="str">
        <f t="shared" ca="1" si="71"/>
        <v/>
      </c>
      <c r="R266" s="173" t="str">
        <f t="shared" ca="1" si="72"/>
        <v/>
      </c>
      <c r="S266" s="173"/>
      <c r="T266" s="173"/>
      <c r="U266" s="2"/>
      <c r="V266" s="2"/>
      <c r="AF266" s="8"/>
      <c r="AG266" s="8"/>
      <c r="AH266" s="8"/>
    </row>
    <row r="267" spans="1:34" ht="15" customHeight="1" x14ac:dyDescent="0.2">
      <c r="A267" s="10">
        <v>9</v>
      </c>
      <c r="B267" s="86" t="str">
        <f t="shared" ca="1" si="65"/>
        <v/>
      </c>
      <c r="C267" s="2"/>
      <c r="L267" s="25" t="str">
        <f t="shared" ca="1" si="66"/>
        <v/>
      </c>
      <c r="M267" s="25" t="str">
        <f t="shared" ca="1" si="67"/>
        <v/>
      </c>
      <c r="N267" s="25" t="str">
        <f t="shared" ca="1" si="68"/>
        <v/>
      </c>
      <c r="O267" s="25" t="str">
        <f t="shared" ca="1" si="69"/>
        <v/>
      </c>
      <c r="P267" s="6">
        <f t="shared" ca="1" si="70"/>
        <v>0</v>
      </c>
      <c r="Q267" s="8" t="str">
        <f t="shared" ca="1" si="71"/>
        <v/>
      </c>
      <c r="R267" s="173" t="str">
        <f t="shared" ca="1" si="72"/>
        <v/>
      </c>
      <c r="S267" s="173"/>
      <c r="T267" s="173"/>
      <c r="U267" s="2"/>
      <c r="V267" s="2"/>
      <c r="AF267" s="8"/>
      <c r="AG267" s="8"/>
      <c r="AH267" s="8"/>
    </row>
    <row r="268" spans="1:34" ht="15" customHeight="1" x14ac:dyDescent="0.2">
      <c r="A268" s="10">
        <v>10</v>
      </c>
      <c r="B268" s="86" t="str">
        <f t="shared" ca="1" si="65"/>
        <v/>
      </c>
      <c r="C268" s="2"/>
      <c r="L268" s="25" t="str">
        <f t="shared" ca="1" si="66"/>
        <v/>
      </c>
      <c r="M268" s="25" t="str">
        <f t="shared" ca="1" si="67"/>
        <v/>
      </c>
      <c r="N268" s="25" t="str">
        <f t="shared" ca="1" si="68"/>
        <v/>
      </c>
      <c r="O268" s="25" t="str">
        <f t="shared" ca="1" si="69"/>
        <v/>
      </c>
      <c r="P268" s="6">
        <f t="shared" ca="1" si="70"/>
        <v>0</v>
      </c>
      <c r="Q268" s="8" t="str">
        <f t="shared" ca="1" si="71"/>
        <v/>
      </c>
      <c r="R268" s="173" t="str">
        <f t="shared" ca="1" si="72"/>
        <v/>
      </c>
      <c r="S268" s="173"/>
      <c r="T268" s="173"/>
      <c r="U268" s="2"/>
      <c r="V268" s="2"/>
      <c r="AF268" s="8"/>
      <c r="AG268" s="8"/>
      <c r="AH268" s="8"/>
    </row>
    <row r="269" spans="1:34" ht="15" customHeight="1" x14ac:dyDescent="0.2">
      <c r="A269" s="10">
        <v>11</v>
      </c>
      <c r="B269" s="86" t="str">
        <f t="shared" ca="1" si="65"/>
        <v/>
      </c>
      <c r="C269" s="2"/>
      <c r="L269" s="25" t="str">
        <f t="shared" ca="1" si="66"/>
        <v/>
      </c>
      <c r="M269" s="25" t="str">
        <f t="shared" ca="1" si="67"/>
        <v/>
      </c>
      <c r="N269" s="25" t="str">
        <f t="shared" ca="1" si="68"/>
        <v/>
      </c>
      <c r="O269" s="25" t="str">
        <f t="shared" ca="1" si="69"/>
        <v/>
      </c>
      <c r="P269" s="6">
        <f t="shared" ca="1" si="70"/>
        <v>0</v>
      </c>
      <c r="Q269" s="8" t="str">
        <f t="shared" ca="1" si="71"/>
        <v/>
      </c>
      <c r="R269" s="173" t="str">
        <f t="shared" ca="1" si="72"/>
        <v/>
      </c>
      <c r="S269" s="173"/>
      <c r="T269" s="173"/>
      <c r="U269" s="2"/>
      <c r="V269" s="2"/>
      <c r="AF269" s="8"/>
      <c r="AG269" s="8"/>
      <c r="AH269" s="8"/>
    </row>
    <row r="270" spans="1:34" ht="15" customHeight="1" x14ac:dyDescent="0.2">
      <c r="A270" s="10">
        <v>12</v>
      </c>
      <c r="B270" s="86" t="str">
        <f t="shared" ca="1" si="65"/>
        <v/>
      </c>
      <c r="C270" s="2"/>
      <c r="L270" s="25" t="str">
        <f t="shared" ca="1" si="66"/>
        <v/>
      </c>
      <c r="M270" s="25" t="str">
        <f t="shared" ca="1" si="67"/>
        <v/>
      </c>
      <c r="N270" s="25" t="str">
        <f t="shared" ca="1" si="68"/>
        <v/>
      </c>
      <c r="O270" s="25" t="str">
        <f t="shared" ca="1" si="69"/>
        <v/>
      </c>
      <c r="P270" s="6">
        <f t="shared" ca="1" si="70"/>
        <v>0</v>
      </c>
      <c r="Q270" s="8" t="str">
        <f t="shared" ca="1" si="71"/>
        <v/>
      </c>
      <c r="R270" s="173" t="str">
        <f t="shared" ca="1" si="72"/>
        <v/>
      </c>
      <c r="S270" s="173"/>
      <c r="T270" s="173"/>
      <c r="U270" s="2"/>
      <c r="V270" s="2"/>
      <c r="AF270" s="8"/>
      <c r="AG270" s="8"/>
      <c r="AH270" s="8"/>
    </row>
    <row r="271" spans="1:34" ht="15" customHeight="1" x14ac:dyDescent="0.2">
      <c r="A271" s="10">
        <v>13</v>
      </c>
      <c r="B271" s="86" t="str">
        <f t="shared" ca="1" si="65"/>
        <v/>
      </c>
      <c r="C271" s="2"/>
      <c r="L271" s="25" t="str">
        <f t="shared" ca="1" si="66"/>
        <v/>
      </c>
      <c r="M271" s="25" t="str">
        <f t="shared" ca="1" si="67"/>
        <v/>
      </c>
      <c r="N271" s="25" t="str">
        <f t="shared" ca="1" si="68"/>
        <v/>
      </c>
      <c r="O271" s="25" t="str">
        <f t="shared" ca="1" si="69"/>
        <v/>
      </c>
      <c r="P271" s="6">
        <f t="shared" ca="1" si="70"/>
        <v>0</v>
      </c>
      <c r="Q271" s="8" t="str">
        <f t="shared" ca="1" si="71"/>
        <v/>
      </c>
      <c r="R271" s="173" t="str">
        <f t="shared" ca="1" si="72"/>
        <v/>
      </c>
      <c r="S271" s="173"/>
      <c r="T271" s="173"/>
      <c r="U271" s="2"/>
      <c r="V271" s="2"/>
      <c r="AF271" s="8"/>
      <c r="AG271" s="8"/>
      <c r="AH271" s="8"/>
    </row>
    <row r="272" spans="1:34" ht="15" customHeight="1" x14ac:dyDescent="0.2">
      <c r="A272" s="10">
        <v>14</v>
      </c>
      <c r="B272" s="86" t="str">
        <f t="shared" ca="1" si="65"/>
        <v/>
      </c>
      <c r="C272" s="2"/>
      <c r="L272" s="25" t="str">
        <f t="shared" ca="1" si="66"/>
        <v/>
      </c>
      <c r="M272" s="25" t="str">
        <f t="shared" ca="1" si="67"/>
        <v/>
      </c>
      <c r="N272" s="25" t="str">
        <f t="shared" ca="1" si="68"/>
        <v/>
      </c>
      <c r="O272" s="25" t="str">
        <f t="shared" ca="1" si="69"/>
        <v/>
      </c>
      <c r="P272" s="6">
        <f t="shared" ca="1" si="70"/>
        <v>0</v>
      </c>
      <c r="Q272" s="8" t="str">
        <f t="shared" ca="1" si="71"/>
        <v/>
      </c>
      <c r="R272" s="173" t="str">
        <f t="shared" ca="1" si="72"/>
        <v/>
      </c>
      <c r="S272" s="173"/>
      <c r="T272" s="173"/>
      <c r="U272" s="2"/>
      <c r="V272" s="2"/>
      <c r="AF272" s="8"/>
      <c r="AG272" s="8"/>
      <c r="AH272" s="8"/>
    </row>
    <row r="273" spans="1:22" s="8" customFormat="1" ht="15" customHeight="1" x14ac:dyDescent="0.2">
      <c r="A273" s="10">
        <v>15</v>
      </c>
      <c r="B273" s="86" t="str">
        <f t="shared" ca="1" si="65"/>
        <v/>
      </c>
      <c r="C273" s="2"/>
      <c r="L273" s="25" t="str">
        <f t="shared" ca="1" si="66"/>
        <v/>
      </c>
      <c r="M273" s="25" t="str">
        <f t="shared" ca="1" si="67"/>
        <v/>
      </c>
      <c r="N273" s="25" t="str">
        <f t="shared" ca="1" si="68"/>
        <v/>
      </c>
      <c r="O273" s="25" t="str">
        <f t="shared" ca="1" si="69"/>
        <v/>
      </c>
      <c r="P273" s="6">
        <f t="shared" ca="1" si="70"/>
        <v>0</v>
      </c>
      <c r="Q273" s="8" t="str">
        <f t="shared" ca="1" si="71"/>
        <v/>
      </c>
      <c r="R273" s="173" t="str">
        <f t="shared" ca="1" si="72"/>
        <v/>
      </c>
      <c r="S273" s="173"/>
      <c r="T273" s="173"/>
      <c r="U273" s="2"/>
      <c r="V273" s="2"/>
    </row>
    <row r="274" spans="1:22" s="8" customFormat="1" ht="15" customHeight="1" x14ac:dyDescent="0.2">
      <c r="A274" s="10">
        <v>16</v>
      </c>
      <c r="B274" s="86" t="str">
        <f t="shared" ca="1" si="65"/>
        <v/>
      </c>
      <c r="C274" s="2"/>
      <c r="L274" s="25" t="str">
        <f t="shared" ca="1" si="66"/>
        <v/>
      </c>
      <c r="M274" s="25" t="str">
        <f t="shared" ca="1" si="67"/>
        <v/>
      </c>
      <c r="N274" s="25" t="str">
        <f t="shared" ca="1" si="68"/>
        <v/>
      </c>
      <c r="O274" s="25" t="str">
        <f t="shared" ca="1" si="69"/>
        <v/>
      </c>
      <c r="P274" s="6">
        <f t="shared" ca="1" si="70"/>
        <v>0</v>
      </c>
      <c r="Q274" s="8" t="str">
        <f t="shared" ca="1" si="71"/>
        <v/>
      </c>
      <c r="R274" s="173" t="str">
        <f ca="1">IFERROR(VLOOKUP(A274,$W$6:$AC$255,2,0),"")</f>
        <v/>
      </c>
      <c r="S274" s="173"/>
      <c r="T274" s="173"/>
      <c r="U274" s="2"/>
      <c r="V274" s="2"/>
    </row>
    <row r="275" spans="1:22" s="8" customFormat="1" ht="15" customHeight="1" x14ac:dyDescent="0.2">
      <c r="A275" s="10">
        <v>17</v>
      </c>
      <c r="B275" s="86" t="str">
        <f t="shared" ca="1" si="65"/>
        <v/>
      </c>
      <c r="C275" s="2"/>
      <c r="L275" s="25" t="str">
        <f t="shared" ca="1" si="66"/>
        <v/>
      </c>
      <c r="M275" s="25" t="str">
        <f t="shared" ca="1" si="67"/>
        <v/>
      </c>
      <c r="N275" s="25" t="str">
        <f t="shared" ca="1" si="68"/>
        <v/>
      </c>
      <c r="O275" s="25" t="str">
        <f t="shared" ca="1" si="69"/>
        <v/>
      </c>
      <c r="P275" s="6">
        <f t="shared" ca="1" si="70"/>
        <v>0</v>
      </c>
      <c r="Q275" s="8" t="str">
        <f t="shared" ca="1" si="71"/>
        <v/>
      </c>
      <c r="R275" s="173" t="str">
        <f t="shared" ref="R275:R287" ca="1" si="73">IFERROR(VLOOKUP(A275,$W$6:$AC$255,2,0),"")</f>
        <v/>
      </c>
      <c r="S275" s="173"/>
      <c r="T275" s="173"/>
      <c r="U275" s="2"/>
      <c r="V275" s="2"/>
    </row>
    <row r="276" spans="1:22" s="8" customFormat="1" ht="15" customHeight="1" x14ac:dyDescent="0.2">
      <c r="A276" s="10">
        <v>18</v>
      </c>
      <c r="B276" s="86" t="str">
        <f t="shared" ca="1" si="65"/>
        <v/>
      </c>
      <c r="C276" s="2"/>
      <c r="L276" s="25" t="str">
        <f t="shared" ca="1" si="66"/>
        <v/>
      </c>
      <c r="M276" s="25" t="str">
        <f t="shared" ca="1" si="67"/>
        <v/>
      </c>
      <c r="N276" s="25" t="str">
        <f t="shared" ca="1" si="68"/>
        <v/>
      </c>
      <c r="O276" s="25" t="str">
        <f t="shared" ca="1" si="69"/>
        <v/>
      </c>
      <c r="P276" s="6">
        <f t="shared" ca="1" si="70"/>
        <v>0</v>
      </c>
      <c r="Q276" s="8" t="str">
        <f t="shared" ca="1" si="71"/>
        <v/>
      </c>
      <c r="R276" s="173" t="str">
        <f t="shared" ca="1" si="73"/>
        <v/>
      </c>
      <c r="S276" s="173"/>
      <c r="T276" s="173"/>
    </row>
    <row r="277" spans="1:22" s="8" customFormat="1" ht="15" customHeight="1" x14ac:dyDescent="0.2">
      <c r="A277" s="10">
        <v>19</v>
      </c>
      <c r="B277" s="86" t="str">
        <f t="shared" ca="1" si="65"/>
        <v/>
      </c>
      <c r="C277" s="2"/>
      <c r="L277" s="25" t="str">
        <f t="shared" ca="1" si="66"/>
        <v/>
      </c>
      <c r="M277" s="25" t="str">
        <f t="shared" ca="1" si="67"/>
        <v/>
      </c>
      <c r="N277" s="25" t="str">
        <f t="shared" ca="1" si="68"/>
        <v/>
      </c>
      <c r="O277" s="25" t="str">
        <f t="shared" ca="1" si="69"/>
        <v/>
      </c>
      <c r="P277" s="6">
        <f t="shared" ca="1" si="70"/>
        <v>0</v>
      </c>
      <c r="Q277" s="8" t="str">
        <f t="shared" ca="1" si="71"/>
        <v/>
      </c>
      <c r="R277" s="173" t="str">
        <f t="shared" ca="1" si="73"/>
        <v/>
      </c>
      <c r="S277" s="173"/>
      <c r="T277" s="173"/>
    </row>
    <row r="278" spans="1:22" s="8" customFormat="1" ht="15" customHeight="1" x14ac:dyDescent="0.2">
      <c r="A278" s="10">
        <v>20</v>
      </c>
      <c r="B278" s="86" t="str">
        <f t="shared" ca="1" si="65"/>
        <v/>
      </c>
      <c r="C278" s="2"/>
      <c r="L278" s="25" t="str">
        <f t="shared" ca="1" si="66"/>
        <v/>
      </c>
      <c r="M278" s="25" t="str">
        <f t="shared" ca="1" si="67"/>
        <v/>
      </c>
      <c r="N278" s="25" t="str">
        <f t="shared" ca="1" si="68"/>
        <v/>
      </c>
      <c r="O278" s="25" t="str">
        <f t="shared" ca="1" si="69"/>
        <v/>
      </c>
      <c r="P278" s="6">
        <f t="shared" ca="1" si="70"/>
        <v>0</v>
      </c>
      <c r="Q278" s="8" t="str">
        <f t="shared" ca="1" si="71"/>
        <v/>
      </c>
      <c r="R278" s="173" t="str">
        <f t="shared" ca="1" si="73"/>
        <v/>
      </c>
      <c r="S278" s="173"/>
      <c r="T278" s="173"/>
    </row>
    <row r="279" spans="1:22" s="8" customFormat="1" ht="15" customHeight="1" x14ac:dyDescent="0.2">
      <c r="A279" s="10">
        <v>21</v>
      </c>
      <c r="B279" s="86" t="str">
        <f t="shared" ca="1" si="65"/>
        <v/>
      </c>
      <c r="C279" s="2"/>
      <c r="L279" s="25" t="str">
        <f t="shared" ca="1" si="66"/>
        <v/>
      </c>
      <c r="M279" s="25" t="str">
        <f t="shared" ca="1" si="67"/>
        <v/>
      </c>
      <c r="N279" s="25" t="str">
        <f t="shared" ca="1" si="68"/>
        <v/>
      </c>
      <c r="O279" s="25" t="str">
        <f t="shared" ca="1" si="69"/>
        <v/>
      </c>
      <c r="P279" s="6">
        <f t="shared" ca="1" si="70"/>
        <v>0</v>
      </c>
      <c r="Q279" s="8" t="str">
        <f t="shared" ca="1" si="71"/>
        <v/>
      </c>
      <c r="R279" s="173" t="str">
        <f t="shared" ca="1" si="73"/>
        <v/>
      </c>
      <c r="S279" s="173"/>
      <c r="T279" s="173"/>
    </row>
    <row r="280" spans="1:22" s="8" customFormat="1" ht="15" customHeight="1" x14ac:dyDescent="0.2">
      <c r="A280" s="10">
        <v>22</v>
      </c>
      <c r="B280" s="86" t="str">
        <f t="shared" ca="1" si="65"/>
        <v/>
      </c>
      <c r="C280" s="2"/>
      <c r="L280" s="25" t="str">
        <f t="shared" ca="1" si="66"/>
        <v/>
      </c>
      <c r="M280" s="25" t="str">
        <f t="shared" ca="1" si="67"/>
        <v/>
      </c>
      <c r="N280" s="25" t="str">
        <f t="shared" ca="1" si="68"/>
        <v/>
      </c>
      <c r="O280" s="25" t="str">
        <f t="shared" ca="1" si="69"/>
        <v/>
      </c>
      <c r="P280" s="6">
        <f t="shared" ca="1" si="70"/>
        <v>0</v>
      </c>
      <c r="Q280" s="8" t="str">
        <f t="shared" ca="1" si="71"/>
        <v/>
      </c>
      <c r="R280" s="173" t="str">
        <f t="shared" ca="1" si="73"/>
        <v/>
      </c>
      <c r="S280" s="173"/>
      <c r="T280" s="173"/>
    </row>
    <row r="281" spans="1:22" s="8" customFormat="1" ht="15" customHeight="1" x14ac:dyDescent="0.2">
      <c r="A281" s="10">
        <v>23</v>
      </c>
      <c r="B281" s="86" t="str">
        <f t="shared" ca="1" si="65"/>
        <v/>
      </c>
      <c r="C281" s="2"/>
      <c r="L281" s="25" t="str">
        <f t="shared" ca="1" si="66"/>
        <v/>
      </c>
      <c r="M281" s="25" t="str">
        <f t="shared" ca="1" si="67"/>
        <v/>
      </c>
      <c r="N281" s="25" t="str">
        <f t="shared" ca="1" si="68"/>
        <v/>
      </c>
      <c r="O281" s="25" t="str">
        <f t="shared" ca="1" si="69"/>
        <v/>
      </c>
      <c r="P281" s="6">
        <f t="shared" ca="1" si="70"/>
        <v>0</v>
      </c>
      <c r="Q281" s="8" t="str">
        <f t="shared" ca="1" si="71"/>
        <v/>
      </c>
      <c r="R281" s="173" t="str">
        <f t="shared" ca="1" si="73"/>
        <v/>
      </c>
      <c r="S281" s="173"/>
      <c r="T281" s="173"/>
    </row>
    <row r="282" spans="1:22" s="8" customFormat="1" ht="15" customHeight="1" x14ac:dyDescent="0.2">
      <c r="A282" s="10">
        <v>24</v>
      </c>
      <c r="B282" s="86" t="str">
        <f t="shared" ca="1" si="65"/>
        <v/>
      </c>
      <c r="C282" s="2"/>
      <c r="L282" s="25" t="str">
        <f t="shared" ca="1" si="66"/>
        <v/>
      </c>
      <c r="M282" s="25" t="str">
        <f t="shared" ca="1" si="67"/>
        <v/>
      </c>
      <c r="N282" s="25" t="str">
        <f t="shared" ca="1" si="68"/>
        <v/>
      </c>
      <c r="O282" s="25" t="str">
        <f t="shared" ca="1" si="69"/>
        <v/>
      </c>
      <c r="P282" s="6">
        <f t="shared" ca="1" si="70"/>
        <v>0</v>
      </c>
      <c r="Q282" s="8" t="str">
        <f t="shared" ca="1" si="71"/>
        <v/>
      </c>
      <c r="R282" s="173" t="str">
        <f t="shared" ca="1" si="73"/>
        <v/>
      </c>
      <c r="S282" s="173"/>
      <c r="T282" s="173"/>
    </row>
    <row r="283" spans="1:22" s="8" customFormat="1" ht="15" customHeight="1" x14ac:dyDescent="0.2">
      <c r="A283" s="10">
        <v>25</v>
      </c>
      <c r="B283" s="86" t="str">
        <f t="shared" ca="1" si="65"/>
        <v/>
      </c>
      <c r="C283" s="2"/>
      <c r="L283" s="25" t="str">
        <f t="shared" ca="1" si="66"/>
        <v/>
      </c>
      <c r="M283" s="25" t="str">
        <f t="shared" ca="1" si="67"/>
        <v/>
      </c>
      <c r="N283" s="25" t="str">
        <f t="shared" ca="1" si="68"/>
        <v/>
      </c>
      <c r="O283" s="25" t="str">
        <f t="shared" ca="1" si="69"/>
        <v/>
      </c>
      <c r="P283" s="6">
        <f t="shared" ca="1" si="70"/>
        <v>0</v>
      </c>
      <c r="Q283" s="8" t="str">
        <f t="shared" ca="1" si="71"/>
        <v/>
      </c>
      <c r="R283" s="173" t="str">
        <f t="shared" ca="1" si="73"/>
        <v/>
      </c>
      <c r="S283" s="173"/>
      <c r="T283" s="173"/>
    </row>
    <row r="284" spans="1:22" s="8" customFormat="1" ht="15" customHeight="1" x14ac:dyDescent="0.2">
      <c r="A284" s="10">
        <v>26</v>
      </c>
      <c r="B284" s="86" t="str">
        <f t="shared" ca="1" si="65"/>
        <v/>
      </c>
      <c r="C284" s="2"/>
      <c r="L284" s="25" t="str">
        <f t="shared" ca="1" si="66"/>
        <v/>
      </c>
      <c r="M284" s="25" t="str">
        <f t="shared" ca="1" si="67"/>
        <v/>
      </c>
      <c r="N284" s="25" t="str">
        <f t="shared" ca="1" si="68"/>
        <v/>
      </c>
      <c r="O284" s="25" t="str">
        <f t="shared" ca="1" si="69"/>
        <v/>
      </c>
      <c r="P284" s="6">
        <f t="shared" ca="1" si="70"/>
        <v>0</v>
      </c>
      <c r="Q284" s="8" t="str">
        <f t="shared" ca="1" si="71"/>
        <v/>
      </c>
      <c r="R284" s="173" t="str">
        <f t="shared" ca="1" si="73"/>
        <v/>
      </c>
      <c r="S284" s="173"/>
      <c r="T284" s="173"/>
    </row>
    <row r="285" spans="1:22" s="8" customFormat="1" ht="15" customHeight="1" x14ac:dyDescent="0.2">
      <c r="A285" s="10">
        <v>27</v>
      </c>
      <c r="B285" s="86" t="str">
        <f t="shared" ca="1" si="65"/>
        <v/>
      </c>
      <c r="C285" s="2"/>
      <c r="L285" s="25" t="str">
        <f t="shared" ca="1" si="66"/>
        <v/>
      </c>
      <c r="M285" s="25" t="str">
        <f t="shared" ca="1" si="67"/>
        <v/>
      </c>
      <c r="N285" s="25" t="str">
        <f t="shared" ca="1" si="68"/>
        <v/>
      </c>
      <c r="O285" s="25" t="str">
        <f t="shared" ca="1" si="69"/>
        <v/>
      </c>
      <c r="P285" s="6">
        <f t="shared" ca="1" si="70"/>
        <v>0</v>
      </c>
      <c r="Q285" s="8" t="str">
        <f t="shared" ca="1" si="71"/>
        <v/>
      </c>
      <c r="R285" s="173" t="str">
        <f t="shared" ca="1" si="73"/>
        <v/>
      </c>
      <c r="S285" s="173"/>
      <c r="T285" s="173"/>
    </row>
    <row r="286" spans="1:22" s="8" customFormat="1" ht="15" customHeight="1" x14ac:dyDescent="0.2">
      <c r="A286" s="10">
        <v>28</v>
      </c>
      <c r="B286" s="86" t="str">
        <f t="shared" ca="1" si="65"/>
        <v/>
      </c>
      <c r="C286" s="2"/>
      <c r="L286" s="25" t="str">
        <f t="shared" ca="1" si="66"/>
        <v/>
      </c>
      <c r="M286" s="25" t="str">
        <f t="shared" ca="1" si="67"/>
        <v/>
      </c>
      <c r="N286" s="25" t="str">
        <f t="shared" ca="1" si="68"/>
        <v/>
      </c>
      <c r="O286" s="25" t="str">
        <f t="shared" ca="1" si="69"/>
        <v/>
      </c>
      <c r="P286" s="6">
        <f t="shared" ca="1" si="70"/>
        <v>0</v>
      </c>
      <c r="Q286" s="8" t="str">
        <f t="shared" ca="1" si="71"/>
        <v/>
      </c>
      <c r="R286" s="173" t="str">
        <f t="shared" ca="1" si="73"/>
        <v/>
      </c>
      <c r="S286" s="173"/>
      <c r="T286" s="173"/>
    </row>
    <row r="287" spans="1:22" s="8" customFormat="1" ht="15" customHeight="1" x14ac:dyDescent="0.2">
      <c r="A287" s="10">
        <v>29</v>
      </c>
      <c r="B287" s="86" t="str">
        <f t="shared" ca="1" si="65"/>
        <v/>
      </c>
      <c r="C287" s="2"/>
      <c r="L287" s="25" t="str">
        <f t="shared" ca="1" si="66"/>
        <v/>
      </c>
      <c r="M287" s="25" t="str">
        <f t="shared" ca="1" si="67"/>
        <v/>
      </c>
      <c r="N287" s="25" t="str">
        <f t="shared" ca="1" si="68"/>
        <v/>
      </c>
      <c r="O287" s="25" t="str">
        <f t="shared" ca="1" si="69"/>
        <v/>
      </c>
      <c r="P287" s="6">
        <f t="shared" ca="1" si="70"/>
        <v>0</v>
      </c>
      <c r="Q287" s="8" t="str">
        <f t="shared" ca="1" si="71"/>
        <v/>
      </c>
      <c r="R287" s="173" t="str">
        <f t="shared" ca="1" si="73"/>
        <v/>
      </c>
      <c r="S287" s="173"/>
      <c r="T287" s="173"/>
    </row>
    <row r="288" spans="1:22" s="8" customFormat="1" ht="15" customHeight="1" x14ac:dyDescent="0.2">
      <c r="A288" s="10">
        <v>30</v>
      </c>
      <c r="B288" s="86" t="str">
        <f t="shared" ca="1" si="65"/>
        <v/>
      </c>
      <c r="C288" s="2"/>
      <c r="L288" s="25" t="str">
        <f t="shared" ca="1" si="66"/>
        <v/>
      </c>
      <c r="M288" s="25" t="str">
        <f t="shared" ca="1" si="67"/>
        <v/>
      </c>
      <c r="N288" s="25" t="str">
        <f t="shared" ca="1" si="68"/>
        <v/>
      </c>
      <c r="O288" s="25" t="str">
        <f t="shared" ca="1" si="69"/>
        <v/>
      </c>
      <c r="P288" s="6">
        <f t="shared" ca="1" si="70"/>
        <v>0</v>
      </c>
      <c r="Q288" s="8" t="str">
        <f t="shared" ca="1" si="71"/>
        <v/>
      </c>
      <c r="R288" s="173" t="str">
        <f ca="1">IFERROR(VLOOKUP(A288,$W$6:$AC$255,2,0),"")</f>
        <v/>
      </c>
      <c r="S288" s="173"/>
      <c r="T288" s="173"/>
    </row>
    <row r="289" spans="1:34" ht="15" customHeight="1" x14ac:dyDescent="0.2">
      <c r="A289" s="8"/>
      <c r="AF289" s="8"/>
      <c r="AG289" s="8"/>
      <c r="AH289" s="8"/>
    </row>
    <row r="290" spans="1:34" ht="15" customHeight="1" x14ac:dyDescent="0.2">
      <c r="A290" s="8"/>
      <c r="AF290" s="8"/>
      <c r="AG290" s="8"/>
      <c r="AH290" s="8"/>
    </row>
    <row r="291" spans="1:34" ht="15" customHeight="1" x14ac:dyDescent="0.2">
      <c r="A291" s="8"/>
      <c r="AF291" s="8"/>
      <c r="AG291" s="8"/>
      <c r="AH291" s="8"/>
    </row>
    <row r="292" spans="1:34" ht="15" customHeight="1" x14ac:dyDescent="0.2">
      <c r="A292" s="8"/>
      <c r="AF292" s="8"/>
      <c r="AG292" s="8"/>
      <c r="AH292" s="8"/>
    </row>
    <row r="293" spans="1:34" ht="15" customHeight="1" x14ac:dyDescent="0.2">
      <c r="A293" s="8"/>
      <c r="AF293" s="8"/>
      <c r="AG293" s="8"/>
      <c r="AH293" s="8"/>
    </row>
    <row r="294" spans="1:34" ht="15" customHeight="1" x14ac:dyDescent="0.2">
      <c r="A294" s="8"/>
      <c r="AF294" s="8"/>
      <c r="AG294" s="8"/>
      <c r="AH294" s="8"/>
    </row>
    <row r="295" spans="1:34" ht="15" customHeight="1" x14ac:dyDescent="0.2">
      <c r="A295" s="8"/>
      <c r="AF295" s="8"/>
      <c r="AG295" s="8"/>
      <c r="AH295" s="8"/>
    </row>
    <row r="296" spans="1:34" ht="15" customHeight="1" x14ac:dyDescent="0.2">
      <c r="A296" s="8"/>
      <c r="AF296" s="8"/>
      <c r="AG296" s="8"/>
      <c r="AH296" s="8"/>
    </row>
    <row r="297" spans="1:34" ht="15" customHeight="1" x14ac:dyDescent="0.2">
      <c r="A297" s="8"/>
      <c r="AF297" s="8"/>
      <c r="AG297" s="8"/>
      <c r="AH297" s="8"/>
    </row>
    <row r="298" spans="1:34" ht="15" customHeight="1" x14ac:dyDescent="0.2">
      <c r="A298" s="8"/>
      <c r="AF298" s="8"/>
      <c r="AG298" s="8"/>
      <c r="AH298" s="8"/>
    </row>
    <row r="299" spans="1:34" ht="15" customHeight="1" x14ac:dyDescent="0.2">
      <c r="AF299" s="8"/>
      <c r="AG299" s="8"/>
      <c r="AH299" s="8"/>
    </row>
    <row r="300" spans="1:34" ht="15" customHeight="1" x14ac:dyDescent="0.2">
      <c r="A300" s="8"/>
    </row>
    <row r="301" spans="1:34" ht="15" customHeight="1" x14ac:dyDescent="0.2">
      <c r="A301" s="8"/>
    </row>
    <row r="302" spans="1:34" ht="15" customHeight="1" x14ac:dyDescent="0.2">
      <c r="A302" s="8"/>
    </row>
    <row r="303" spans="1:34" ht="15" customHeight="1" x14ac:dyDescent="0.2">
      <c r="A303" s="8"/>
    </row>
    <row r="304" spans="1:34" ht="15" customHeight="1" x14ac:dyDescent="0.2">
      <c r="A304" s="8"/>
    </row>
    <row r="305" s="8" customFormat="1" ht="15" customHeight="1" x14ac:dyDescent="0.2"/>
    <row r="306" s="8" customFormat="1" ht="15" customHeight="1" x14ac:dyDescent="0.2"/>
    <row r="307" s="8" customFormat="1" ht="15" customHeight="1" x14ac:dyDescent="0.2"/>
    <row r="308" s="8" customFormat="1" ht="15" customHeight="1" x14ac:dyDescent="0.2"/>
    <row r="309" s="8" customFormat="1" ht="15" customHeight="1" x14ac:dyDescent="0.2"/>
    <row r="310" s="8" customFormat="1" ht="15" customHeight="1" x14ac:dyDescent="0.2"/>
    <row r="311" s="8" customFormat="1" ht="15" customHeight="1" x14ac:dyDescent="0.2"/>
    <row r="312" s="8" customFormat="1" ht="15" customHeight="1" x14ac:dyDescent="0.2"/>
    <row r="313" s="8" customFormat="1" ht="15" customHeight="1" x14ac:dyDescent="0.2"/>
    <row r="314" s="8" customFormat="1" ht="15" customHeight="1" x14ac:dyDescent="0.2"/>
    <row r="315" s="8" customFormat="1" ht="15" customHeight="1" x14ac:dyDescent="0.2"/>
    <row r="316" s="8" customFormat="1" ht="15" customHeight="1" x14ac:dyDescent="0.2"/>
    <row r="317" s="8" customFormat="1" ht="15" customHeight="1" x14ac:dyDescent="0.2"/>
    <row r="318" s="8" customFormat="1" ht="15" customHeight="1" x14ac:dyDescent="0.2"/>
    <row r="319" s="8" customFormat="1" ht="15" customHeight="1" x14ac:dyDescent="0.2"/>
    <row r="320" s="8" customFormat="1" ht="15" customHeight="1" x14ac:dyDescent="0.2"/>
    <row r="321" s="8" customFormat="1" ht="15" customHeight="1" x14ac:dyDescent="0.2"/>
    <row r="322" s="8" customFormat="1" ht="15" customHeight="1" x14ac:dyDescent="0.2"/>
    <row r="323" s="8" customFormat="1" ht="15" customHeight="1" x14ac:dyDescent="0.2"/>
    <row r="324" s="8" customFormat="1" ht="15" customHeight="1" x14ac:dyDescent="0.2"/>
    <row r="325" s="8" customFormat="1" ht="15" customHeight="1" x14ac:dyDescent="0.2"/>
    <row r="326" s="8" customFormat="1" ht="15" customHeight="1" x14ac:dyDescent="0.2"/>
    <row r="327" s="8" customFormat="1" ht="15" customHeight="1" x14ac:dyDescent="0.2"/>
    <row r="328" s="8" customFormat="1" ht="15" customHeight="1" x14ac:dyDescent="0.2"/>
    <row r="329" s="8" customFormat="1" ht="15" customHeight="1" x14ac:dyDescent="0.2"/>
    <row r="330" s="8" customFormat="1" ht="15" customHeight="1" x14ac:dyDescent="0.2"/>
    <row r="331" s="8" customFormat="1" ht="15" customHeight="1" x14ac:dyDescent="0.2"/>
    <row r="332" s="8" customFormat="1" ht="15" customHeight="1" x14ac:dyDescent="0.2"/>
    <row r="333" s="8" customFormat="1" ht="15" customHeight="1" x14ac:dyDescent="0.2"/>
    <row r="334" s="8" customFormat="1" ht="15" customHeight="1" x14ac:dyDescent="0.2"/>
    <row r="335" s="8" customFormat="1" ht="15" customHeight="1" x14ac:dyDescent="0.2"/>
    <row r="336" s="8" customFormat="1" ht="15" customHeight="1" x14ac:dyDescent="0.2"/>
    <row r="337" s="8" customFormat="1" ht="15" customHeight="1" x14ac:dyDescent="0.2"/>
    <row r="338" s="8" customFormat="1" ht="15" customHeight="1" x14ac:dyDescent="0.2"/>
    <row r="339" s="8" customFormat="1" ht="15" customHeight="1" x14ac:dyDescent="0.2"/>
    <row r="340" s="8" customFormat="1" ht="15" customHeight="1" x14ac:dyDescent="0.2"/>
    <row r="341" s="8" customFormat="1" ht="15" customHeight="1" x14ac:dyDescent="0.2"/>
    <row r="342" s="8" customFormat="1" ht="15" customHeight="1" x14ac:dyDescent="0.2"/>
    <row r="343" s="8" customFormat="1" ht="15" customHeight="1" x14ac:dyDescent="0.2"/>
    <row r="344" s="8" customFormat="1" ht="15" customHeight="1" x14ac:dyDescent="0.2"/>
    <row r="345" s="8" customFormat="1" ht="15" customHeight="1" x14ac:dyDescent="0.2"/>
    <row r="346" s="8" customFormat="1" ht="15" customHeight="1" x14ac:dyDescent="0.2"/>
    <row r="347" s="8" customFormat="1" ht="15" customHeight="1" x14ac:dyDescent="0.2"/>
    <row r="348" s="8" customFormat="1" ht="15" customHeight="1" x14ac:dyDescent="0.2"/>
    <row r="349" s="8" customFormat="1" ht="15" customHeight="1" x14ac:dyDescent="0.2"/>
    <row r="350" s="8" customFormat="1" ht="15" customHeight="1" x14ac:dyDescent="0.2"/>
    <row r="351" s="8" customFormat="1" ht="15" customHeight="1" x14ac:dyDescent="0.2"/>
    <row r="352" s="8" customFormat="1" ht="15" customHeight="1" x14ac:dyDescent="0.2"/>
    <row r="353" spans="1:34" ht="15" customHeight="1" x14ac:dyDescent="0.2">
      <c r="A353" s="8"/>
    </row>
    <row r="354" spans="1:34" ht="15" customHeight="1" x14ac:dyDescent="0.2">
      <c r="A354" s="8"/>
    </row>
    <row r="355" spans="1:34" ht="15" customHeight="1" x14ac:dyDescent="0.2">
      <c r="A355" s="8"/>
      <c r="AH355" s="21"/>
    </row>
    <row r="356" spans="1:34" ht="15" customHeight="1" x14ac:dyDescent="0.2">
      <c r="A356" s="8"/>
    </row>
    <row r="357" spans="1:34" ht="15" customHeight="1" x14ac:dyDescent="0.2">
      <c r="A357" s="8"/>
    </row>
    <row r="358" spans="1:34" ht="15" customHeight="1" x14ac:dyDescent="0.2">
      <c r="A358" s="8"/>
    </row>
    <row r="359" spans="1:34" ht="15" customHeight="1" x14ac:dyDescent="0.2">
      <c r="A359" s="8"/>
    </row>
    <row r="360" spans="1:34" ht="15" customHeight="1" x14ac:dyDescent="0.2">
      <c r="A360" s="8"/>
    </row>
    <row r="361" spans="1:34" ht="15" customHeight="1" x14ac:dyDescent="0.2">
      <c r="A361" s="8"/>
    </row>
    <row r="362" spans="1:34" ht="15" customHeight="1" x14ac:dyDescent="0.2">
      <c r="A362" s="8"/>
    </row>
    <row r="363" spans="1:34" ht="15" customHeight="1" x14ac:dyDescent="0.2">
      <c r="A363" s="8"/>
    </row>
    <row r="364" spans="1:34" ht="15" customHeight="1" x14ac:dyDescent="0.2">
      <c r="A364" s="8"/>
    </row>
    <row r="365" spans="1:34" ht="15" customHeight="1" x14ac:dyDescent="0.2">
      <c r="A365" s="8"/>
    </row>
    <row r="366" spans="1:34" ht="15" customHeight="1" x14ac:dyDescent="0.2">
      <c r="A366" s="8"/>
    </row>
    <row r="367" spans="1:34" ht="15" customHeight="1" x14ac:dyDescent="0.2">
      <c r="A367" s="8"/>
    </row>
    <row r="368" spans="1:34" ht="15" customHeight="1" x14ac:dyDescent="0.2">
      <c r="A368" s="8"/>
    </row>
    <row r="369" s="8" customFormat="1" ht="15" customHeight="1" x14ac:dyDescent="0.2"/>
    <row r="370" s="8" customFormat="1" ht="15" customHeight="1" x14ac:dyDescent="0.2"/>
    <row r="371" s="8" customFormat="1" ht="15" customHeight="1" x14ac:dyDescent="0.2"/>
    <row r="372" s="8" customFormat="1" ht="15" customHeight="1" x14ac:dyDescent="0.2"/>
    <row r="373" s="8" customFormat="1" ht="15" customHeight="1" x14ac:dyDescent="0.2"/>
    <row r="374" s="8" customFormat="1" ht="15" customHeight="1" x14ac:dyDescent="0.2"/>
    <row r="375" s="8" customFormat="1" ht="15" customHeight="1" x14ac:dyDescent="0.2"/>
    <row r="376" s="8" customFormat="1" ht="15" customHeight="1" x14ac:dyDescent="0.2"/>
    <row r="377" s="8" customFormat="1" ht="15" customHeight="1" x14ac:dyDescent="0.2"/>
    <row r="378" s="8" customFormat="1" ht="15" customHeight="1" x14ac:dyDescent="0.2"/>
    <row r="379" s="8" customFormat="1" ht="15" customHeight="1" x14ac:dyDescent="0.2"/>
    <row r="380" s="8" customFormat="1" ht="15" customHeight="1" x14ac:dyDescent="0.2"/>
    <row r="381" s="8" customFormat="1" ht="15" customHeight="1" x14ac:dyDescent="0.2"/>
    <row r="382" s="8" customFormat="1" ht="15" customHeight="1" x14ac:dyDescent="0.2"/>
    <row r="383" s="8" customFormat="1" ht="15" customHeight="1" x14ac:dyDescent="0.2"/>
    <row r="384" s="8" customFormat="1" ht="15" customHeight="1" x14ac:dyDescent="0.2"/>
    <row r="385" s="8" customFormat="1" ht="15" customHeight="1" x14ac:dyDescent="0.2"/>
    <row r="386" s="8" customFormat="1" ht="15" customHeight="1" x14ac:dyDescent="0.2"/>
    <row r="387" s="8" customFormat="1" ht="15" customHeight="1" x14ac:dyDescent="0.2"/>
    <row r="388" s="8" customFormat="1" ht="15" customHeight="1" x14ac:dyDescent="0.2"/>
    <row r="389" s="8" customFormat="1" ht="15" customHeight="1" x14ac:dyDescent="0.2"/>
    <row r="390" s="8" customFormat="1" ht="15" customHeight="1" x14ac:dyDescent="0.2"/>
    <row r="391" s="8" customFormat="1" ht="15" customHeight="1" x14ac:dyDescent="0.2"/>
    <row r="392" s="8" customFormat="1" ht="15" customHeight="1" x14ac:dyDescent="0.2"/>
    <row r="393" s="8" customFormat="1" ht="15" customHeight="1" x14ac:dyDescent="0.2"/>
    <row r="394" s="8" customFormat="1" ht="15" customHeight="1" x14ac:dyDescent="0.2"/>
    <row r="395" s="8" customFormat="1" ht="15" customHeight="1" x14ac:dyDescent="0.2"/>
    <row r="396" s="8" customFormat="1" ht="15" customHeight="1" x14ac:dyDescent="0.2"/>
    <row r="397" s="8" customFormat="1" ht="15" customHeight="1" x14ac:dyDescent="0.2"/>
    <row r="398" s="8" customFormat="1" ht="15" customHeight="1" x14ac:dyDescent="0.2"/>
    <row r="399" s="8" customFormat="1" ht="15" customHeight="1" x14ac:dyDescent="0.2"/>
    <row r="400" s="8" customFormat="1" ht="15" customHeight="1" x14ac:dyDescent="0.2"/>
    <row r="401" s="8" customFormat="1" ht="15" customHeight="1" x14ac:dyDescent="0.2"/>
    <row r="402" s="8" customFormat="1" ht="15" customHeight="1" x14ac:dyDescent="0.2"/>
    <row r="403" s="8" customFormat="1" ht="15" customHeight="1" x14ac:dyDescent="0.2"/>
    <row r="404" s="8" customFormat="1" ht="15" customHeight="1" x14ac:dyDescent="0.2"/>
    <row r="405" s="8" customFormat="1" ht="15" customHeight="1" x14ac:dyDescent="0.2"/>
    <row r="406" s="8" customFormat="1" ht="15" customHeight="1" x14ac:dyDescent="0.2"/>
    <row r="407" s="8" customFormat="1" ht="15" customHeight="1" x14ac:dyDescent="0.2"/>
    <row r="408" s="8" customFormat="1" ht="15" customHeight="1" x14ac:dyDescent="0.2"/>
    <row r="409" s="8" customFormat="1" ht="15" customHeight="1" x14ac:dyDescent="0.2"/>
    <row r="410" s="8" customFormat="1" ht="15" customHeight="1" x14ac:dyDescent="0.2"/>
    <row r="411" s="8" customFormat="1" ht="15" customHeight="1" x14ac:dyDescent="0.2"/>
    <row r="412" s="8" customFormat="1" ht="15" customHeight="1" x14ac:dyDescent="0.2"/>
    <row r="413" s="8" customFormat="1" ht="15" customHeight="1" x14ac:dyDescent="0.2"/>
    <row r="414" s="8" customFormat="1" ht="15" customHeight="1" x14ac:dyDescent="0.2"/>
    <row r="415" s="8" customFormat="1" ht="15" customHeight="1" x14ac:dyDescent="0.2"/>
    <row r="416" s="8" customFormat="1" ht="15" customHeight="1" x14ac:dyDescent="0.2"/>
    <row r="417" s="8" customFormat="1" ht="15" customHeight="1" x14ac:dyDescent="0.2"/>
    <row r="418" s="8" customFormat="1" ht="15" customHeight="1" x14ac:dyDescent="0.2"/>
    <row r="419" s="8" customFormat="1" ht="15" customHeight="1" x14ac:dyDescent="0.2"/>
    <row r="420" s="8" customFormat="1" ht="15" customHeight="1" x14ac:dyDescent="0.2"/>
    <row r="421" s="8" customFormat="1" ht="15" customHeight="1" x14ac:dyDescent="0.2"/>
    <row r="422" s="8" customFormat="1" ht="15" customHeight="1" x14ac:dyDescent="0.2"/>
    <row r="423" s="8" customFormat="1" ht="15" customHeight="1" x14ac:dyDescent="0.2"/>
    <row r="424" s="8" customFormat="1" ht="15" customHeight="1" x14ac:dyDescent="0.2"/>
    <row r="425" s="8" customFormat="1" ht="15" customHeight="1" x14ac:dyDescent="0.2"/>
    <row r="426" s="8" customFormat="1" ht="15" customHeight="1" x14ac:dyDescent="0.2"/>
    <row r="427" s="8" customFormat="1" ht="15" customHeight="1" x14ac:dyDescent="0.2"/>
    <row r="428" s="8" customFormat="1" ht="15" customHeight="1" x14ac:dyDescent="0.2"/>
    <row r="429" s="8" customFormat="1" ht="15" customHeight="1" x14ac:dyDescent="0.2"/>
    <row r="430" s="8" customFormat="1" ht="15" customHeight="1" x14ac:dyDescent="0.2"/>
    <row r="431" s="8" customFormat="1" ht="15" customHeight="1" x14ac:dyDescent="0.2"/>
    <row r="432" s="8" customFormat="1" ht="15" customHeight="1" x14ac:dyDescent="0.2"/>
    <row r="433" s="8" customFormat="1" ht="15" customHeight="1" x14ac:dyDescent="0.2"/>
    <row r="434" s="8" customFormat="1" ht="15" customHeight="1" x14ac:dyDescent="0.2"/>
    <row r="435" s="8" customFormat="1" ht="15" customHeight="1" x14ac:dyDescent="0.2"/>
    <row r="436" s="8" customFormat="1" ht="15" customHeight="1" x14ac:dyDescent="0.2"/>
    <row r="437" s="8" customFormat="1" ht="15" customHeight="1" x14ac:dyDescent="0.2"/>
    <row r="438" s="8" customFormat="1" ht="15" customHeight="1" x14ac:dyDescent="0.2"/>
    <row r="439" s="8" customFormat="1" ht="15" customHeight="1" x14ac:dyDescent="0.2"/>
    <row r="440" s="8" customFormat="1" ht="15" customHeight="1" x14ac:dyDescent="0.2"/>
    <row r="441" s="8" customFormat="1" ht="15" customHeight="1" x14ac:dyDescent="0.2"/>
    <row r="442" s="8" customFormat="1" ht="15" customHeight="1" x14ac:dyDescent="0.2"/>
    <row r="443" s="8" customFormat="1" ht="15" customHeight="1" x14ac:dyDescent="0.2"/>
    <row r="444" s="8" customFormat="1" ht="15" customHeight="1" x14ac:dyDescent="0.2"/>
    <row r="445" s="8" customFormat="1" ht="15" customHeight="1" x14ac:dyDescent="0.2"/>
    <row r="446" s="8" customFormat="1" ht="15" customHeight="1" x14ac:dyDescent="0.2"/>
    <row r="447" s="8" customFormat="1" ht="15" customHeight="1" x14ac:dyDescent="0.2"/>
    <row r="448" s="8" customFormat="1" ht="15" customHeight="1" x14ac:dyDescent="0.2"/>
    <row r="449" s="8" customFormat="1" ht="15" customHeight="1" x14ac:dyDescent="0.2"/>
    <row r="450" s="8" customFormat="1" ht="15" customHeight="1" x14ac:dyDescent="0.2"/>
    <row r="451" s="8" customFormat="1" ht="15" customHeight="1" x14ac:dyDescent="0.2"/>
    <row r="452" s="8" customFormat="1" ht="15" customHeight="1" x14ac:dyDescent="0.2"/>
    <row r="453" s="8" customFormat="1" ht="15" customHeight="1" x14ac:dyDescent="0.2"/>
    <row r="454" s="8" customFormat="1" ht="15" customHeight="1" x14ac:dyDescent="0.2"/>
  </sheetData>
  <sheetProtection password="CC45" sheet="1" objects="1" scenarios="1" selectLockedCells="1" autoFilter="0"/>
  <autoFilter ref="Q1:Q273" xr:uid="{00000000-0009-0000-0000-000007000000}"/>
  <mergeCells count="540">
    <mergeCell ref="R284:T284"/>
    <mergeCell ref="R285:T285"/>
    <mergeCell ref="R286:T286"/>
    <mergeCell ref="R287:T287"/>
    <mergeCell ref="R288:T288"/>
    <mergeCell ref="R275:T275"/>
    <mergeCell ref="R276:T276"/>
    <mergeCell ref="R277:T277"/>
    <mergeCell ref="R278:T278"/>
    <mergeCell ref="R279:T279"/>
    <mergeCell ref="R280:T280"/>
    <mergeCell ref="R281:T281"/>
    <mergeCell ref="R282:T282"/>
    <mergeCell ref="R283:T283"/>
    <mergeCell ref="R269:T269"/>
    <mergeCell ref="R270:T270"/>
    <mergeCell ref="R271:T271"/>
    <mergeCell ref="R272:T272"/>
    <mergeCell ref="R273:T273"/>
    <mergeCell ref="R274:T274"/>
    <mergeCell ref="R263:T263"/>
    <mergeCell ref="R264:T264"/>
    <mergeCell ref="R265:T265"/>
    <mergeCell ref="R266:T266"/>
    <mergeCell ref="R267:T267"/>
    <mergeCell ref="R268:T268"/>
    <mergeCell ref="B255:G255"/>
    <mergeCell ref="H255:O255"/>
    <mergeCell ref="R259:T259"/>
    <mergeCell ref="R260:T260"/>
    <mergeCell ref="R261:T261"/>
    <mergeCell ref="R262:T262"/>
    <mergeCell ref="B252:G252"/>
    <mergeCell ref="H252:O252"/>
    <mergeCell ref="B253:G253"/>
    <mergeCell ref="H253:O253"/>
    <mergeCell ref="B254:G254"/>
    <mergeCell ref="H254:O254"/>
    <mergeCell ref="B249:G249"/>
    <mergeCell ref="H249:O249"/>
    <mergeCell ref="B250:G250"/>
    <mergeCell ref="H250:O250"/>
    <mergeCell ref="B251:G251"/>
    <mergeCell ref="H251:O251"/>
    <mergeCell ref="B246:G246"/>
    <mergeCell ref="H246:O246"/>
    <mergeCell ref="B247:G247"/>
    <mergeCell ref="H247:O247"/>
    <mergeCell ref="B248:G248"/>
    <mergeCell ref="H248:O248"/>
    <mergeCell ref="B243:G243"/>
    <mergeCell ref="H243:O243"/>
    <mergeCell ref="B244:G244"/>
    <mergeCell ref="H244:O244"/>
    <mergeCell ref="B245:G245"/>
    <mergeCell ref="H245:O245"/>
    <mergeCell ref="B240:G240"/>
    <mergeCell ref="H240:O240"/>
    <mergeCell ref="B241:G241"/>
    <mergeCell ref="H241:O241"/>
    <mergeCell ref="B242:G242"/>
    <mergeCell ref="H242:O242"/>
    <mergeCell ref="B237:G237"/>
    <mergeCell ref="H237:O237"/>
    <mergeCell ref="B238:G238"/>
    <mergeCell ref="H238:O238"/>
    <mergeCell ref="B239:G239"/>
    <mergeCell ref="H239:O239"/>
    <mergeCell ref="B234:G234"/>
    <mergeCell ref="H234:O234"/>
    <mergeCell ref="B235:G235"/>
    <mergeCell ref="H235:O235"/>
    <mergeCell ref="B236:G236"/>
    <mergeCell ref="H236:O236"/>
    <mergeCell ref="B231:G231"/>
    <mergeCell ref="H231:O231"/>
    <mergeCell ref="B232:G232"/>
    <mergeCell ref="H232:O232"/>
    <mergeCell ref="B233:G233"/>
    <mergeCell ref="H233:O233"/>
    <mergeCell ref="B228:G228"/>
    <mergeCell ref="H228:O228"/>
    <mergeCell ref="B229:G229"/>
    <mergeCell ref="H229:O229"/>
    <mergeCell ref="B230:G230"/>
    <mergeCell ref="H230:O230"/>
    <mergeCell ref="B225:G225"/>
    <mergeCell ref="H225:O225"/>
    <mergeCell ref="B226:G226"/>
    <mergeCell ref="H226:O226"/>
    <mergeCell ref="B227:G227"/>
    <mergeCell ref="H227:O227"/>
    <mergeCell ref="B222:G222"/>
    <mergeCell ref="H222:O222"/>
    <mergeCell ref="B223:G223"/>
    <mergeCell ref="H223:O223"/>
    <mergeCell ref="B224:G224"/>
    <mergeCell ref="H224:O224"/>
    <mergeCell ref="B219:G219"/>
    <mergeCell ref="H219:O219"/>
    <mergeCell ref="B220:G220"/>
    <mergeCell ref="H220:O220"/>
    <mergeCell ref="B221:G221"/>
    <mergeCell ref="H221:O221"/>
    <mergeCell ref="B216:G216"/>
    <mergeCell ref="H216:O216"/>
    <mergeCell ref="B217:G217"/>
    <mergeCell ref="H217:O217"/>
    <mergeCell ref="B218:G218"/>
    <mergeCell ref="H218:O218"/>
    <mergeCell ref="B213:G213"/>
    <mergeCell ref="H213:O213"/>
    <mergeCell ref="B214:G214"/>
    <mergeCell ref="H214:O214"/>
    <mergeCell ref="B215:G215"/>
    <mergeCell ref="H215:O215"/>
    <mergeCell ref="B210:G210"/>
    <mergeCell ref="H210:O210"/>
    <mergeCell ref="B211:G211"/>
    <mergeCell ref="H211:O211"/>
    <mergeCell ref="B212:G212"/>
    <mergeCell ref="H212:O212"/>
    <mergeCell ref="B207:G207"/>
    <mergeCell ref="H207:O207"/>
    <mergeCell ref="B208:G208"/>
    <mergeCell ref="H208:O208"/>
    <mergeCell ref="B209:G209"/>
    <mergeCell ref="H209:O209"/>
    <mergeCell ref="B204:G204"/>
    <mergeCell ref="H204:O204"/>
    <mergeCell ref="B205:G205"/>
    <mergeCell ref="H205:O205"/>
    <mergeCell ref="B206:G206"/>
    <mergeCell ref="H206:O206"/>
    <mergeCell ref="B201:G201"/>
    <mergeCell ref="H201:O201"/>
    <mergeCell ref="B202:G202"/>
    <mergeCell ref="H202:O202"/>
    <mergeCell ref="B203:G203"/>
    <mergeCell ref="H203:O203"/>
    <mergeCell ref="B198:G198"/>
    <mergeCell ref="H198:O198"/>
    <mergeCell ref="B199:G199"/>
    <mergeCell ref="H199:O199"/>
    <mergeCell ref="B200:G200"/>
    <mergeCell ref="H200:O200"/>
    <mergeCell ref="B195:G195"/>
    <mergeCell ref="H195:O195"/>
    <mergeCell ref="B196:G196"/>
    <mergeCell ref="H196:O196"/>
    <mergeCell ref="B197:G197"/>
    <mergeCell ref="H197:O197"/>
    <mergeCell ref="B192:G192"/>
    <mergeCell ref="H192:O192"/>
    <mergeCell ref="B193:G193"/>
    <mergeCell ref="H193:O193"/>
    <mergeCell ref="B194:G194"/>
    <mergeCell ref="H194:O194"/>
    <mergeCell ref="B189:G189"/>
    <mergeCell ref="H189:O189"/>
    <mergeCell ref="B190:G190"/>
    <mergeCell ref="H190:O190"/>
    <mergeCell ref="B191:G191"/>
    <mergeCell ref="H191:O191"/>
    <mergeCell ref="B186:G186"/>
    <mergeCell ref="H186:O186"/>
    <mergeCell ref="B187:G187"/>
    <mergeCell ref="H187:O187"/>
    <mergeCell ref="B188:G188"/>
    <mergeCell ref="H188:O188"/>
    <mergeCell ref="B183:G183"/>
    <mergeCell ref="H183:O183"/>
    <mergeCell ref="B184:G184"/>
    <mergeCell ref="H184:O184"/>
    <mergeCell ref="B185:G185"/>
    <mergeCell ref="H185:O185"/>
    <mergeCell ref="B180:G180"/>
    <mergeCell ref="H180:O180"/>
    <mergeCell ref="B181:G181"/>
    <mergeCell ref="H181:O181"/>
    <mergeCell ref="B182:G182"/>
    <mergeCell ref="H182:O182"/>
    <mergeCell ref="B177:G177"/>
    <mergeCell ref="H177:O177"/>
    <mergeCell ref="B178:G178"/>
    <mergeCell ref="H178:O178"/>
    <mergeCell ref="B179:G179"/>
    <mergeCell ref="H179:O179"/>
    <mergeCell ref="B174:G174"/>
    <mergeCell ref="H174:O174"/>
    <mergeCell ref="B175:G175"/>
    <mergeCell ref="H175:O175"/>
    <mergeCell ref="B176:G176"/>
    <mergeCell ref="H176:O176"/>
    <mergeCell ref="B171:G171"/>
    <mergeCell ref="H171:O171"/>
    <mergeCell ref="B172:G172"/>
    <mergeCell ref="H172:O172"/>
    <mergeCell ref="B173:G173"/>
    <mergeCell ref="H173:O173"/>
    <mergeCell ref="B168:G168"/>
    <mergeCell ref="H168:O168"/>
    <mergeCell ref="B169:G169"/>
    <mergeCell ref="H169:O169"/>
    <mergeCell ref="B170:G170"/>
    <mergeCell ref="H170:O170"/>
    <mergeCell ref="B165:G165"/>
    <mergeCell ref="H165:O165"/>
    <mergeCell ref="B166:G166"/>
    <mergeCell ref="H166:O166"/>
    <mergeCell ref="B167:G167"/>
    <mergeCell ref="H167:O167"/>
    <mergeCell ref="B162:G162"/>
    <mergeCell ref="H162:O162"/>
    <mergeCell ref="B163:G163"/>
    <mergeCell ref="H163:O163"/>
    <mergeCell ref="B164:G164"/>
    <mergeCell ref="H164:O164"/>
    <mergeCell ref="B159:G159"/>
    <mergeCell ref="H159:O159"/>
    <mergeCell ref="B160:G160"/>
    <mergeCell ref="H160:O160"/>
    <mergeCell ref="B161:G161"/>
    <mergeCell ref="H161:O161"/>
    <mergeCell ref="B156:G156"/>
    <mergeCell ref="H156:O156"/>
    <mergeCell ref="B157:G157"/>
    <mergeCell ref="H157:O157"/>
    <mergeCell ref="B158:G158"/>
    <mergeCell ref="H158:O158"/>
    <mergeCell ref="B153:G153"/>
    <mergeCell ref="H153:O153"/>
    <mergeCell ref="B154:G154"/>
    <mergeCell ref="H154:O154"/>
    <mergeCell ref="B155:G155"/>
    <mergeCell ref="H155:O155"/>
    <mergeCell ref="B150:G150"/>
    <mergeCell ref="H150:O150"/>
    <mergeCell ref="B151:G151"/>
    <mergeCell ref="H151:O151"/>
    <mergeCell ref="B152:G152"/>
    <mergeCell ref="H152:O152"/>
    <mergeCell ref="B147:G147"/>
    <mergeCell ref="H147:O147"/>
    <mergeCell ref="B148:G148"/>
    <mergeCell ref="H148:O148"/>
    <mergeCell ref="B149:G149"/>
    <mergeCell ref="H149:O149"/>
    <mergeCell ref="B144:G144"/>
    <mergeCell ref="H144:O144"/>
    <mergeCell ref="B145:G145"/>
    <mergeCell ref="H145:O145"/>
    <mergeCell ref="B146:G146"/>
    <mergeCell ref="H146:O146"/>
    <mergeCell ref="B141:G141"/>
    <mergeCell ref="H141:O141"/>
    <mergeCell ref="B142:G142"/>
    <mergeCell ref="H142:O142"/>
    <mergeCell ref="B143:G143"/>
    <mergeCell ref="H143:O143"/>
    <mergeCell ref="B138:G138"/>
    <mergeCell ref="H138:O138"/>
    <mergeCell ref="B139:G139"/>
    <mergeCell ref="H139:O139"/>
    <mergeCell ref="B140:G140"/>
    <mergeCell ref="H140:O140"/>
    <mergeCell ref="B135:G135"/>
    <mergeCell ref="H135:O135"/>
    <mergeCell ref="B136:G136"/>
    <mergeCell ref="H136:O136"/>
    <mergeCell ref="B137:G137"/>
    <mergeCell ref="H137:O137"/>
    <mergeCell ref="B132:G132"/>
    <mergeCell ref="H132:O132"/>
    <mergeCell ref="B133:G133"/>
    <mergeCell ref="H133:O133"/>
    <mergeCell ref="B134:G134"/>
    <mergeCell ref="H134:O134"/>
    <mergeCell ref="B129:G129"/>
    <mergeCell ref="H129:O129"/>
    <mergeCell ref="B130:G130"/>
    <mergeCell ref="H130:O130"/>
    <mergeCell ref="B131:G131"/>
    <mergeCell ref="H131:O131"/>
    <mergeCell ref="B126:G126"/>
    <mergeCell ref="H126:O126"/>
    <mergeCell ref="B127:G127"/>
    <mergeCell ref="H127:O127"/>
    <mergeCell ref="B128:G128"/>
    <mergeCell ref="H128:O128"/>
    <mergeCell ref="B123:G123"/>
    <mergeCell ref="H123:O123"/>
    <mergeCell ref="B124:G124"/>
    <mergeCell ref="H124:O124"/>
    <mergeCell ref="B125:G125"/>
    <mergeCell ref="H125:O125"/>
    <mergeCell ref="B120:G120"/>
    <mergeCell ref="H120:O120"/>
    <mergeCell ref="B121:G121"/>
    <mergeCell ref="H121:O121"/>
    <mergeCell ref="B122:G122"/>
    <mergeCell ref="H122:O122"/>
    <mergeCell ref="B117:G117"/>
    <mergeCell ref="H117:O117"/>
    <mergeCell ref="B118:G118"/>
    <mergeCell ref="H118:O118"/>
    <mergeCell ref="B119:G119"/>
    <mergeCell ref="H119:O119"/>
    <mergeCell ref="B114:G114"/>
    <mergeCell ref="H114:O114"/>
    <mergeCell ref="B115:G115"/>
    <mergeCell ref="H115:O115"/>
    <mergeCell ref="B116:G116"/>
    <mergeCell ref="H116:O116"/>
    <mergeCell ref="B111:G111"/>
    <mergeCell ref="H111:O111"/>
    <mergeCell ref="B112:G112"/>
    <mergeCell ref="H112:O112"/>
    <mergeCell ref="B113:G113"/>
    <mergeCell ref="H113:O113"/>
    <mergeCell ref="B108:G108"/>
    <mergeCell ref="H108:O108"/>
    <mergeCell ref="B109:G109"/>
    <mergeCell ref="H109:O109"/>
    <mergeCell ref="B110:G110"/>
    <mergeCell ref="H110:O110"/>
    <mergeCell ref="B105:G105"/>
    <mergeCell ref="H105:O105"/>
    <mergeCell ref="B106:G106"/>
    <mergeCell ref="H106:O106"/>
    <mergeCell ref="B107:G107"/>
    <mergeCell ref="H107:O107"/>
    <mergeCell ref="B102:G102"/>
    <mergeCell ref="H102:O102"/>
    <mergeCell ref="B103:G103"/>
    <mergeCell ref="H103:O103"/>
    <mergeCell ref="B104:G104"/>
    <mergeCell ref="H104:O104"/>
    <mergeCell ref="B99:G99"/>
    <mergeCell ref="H99:O99"/>
    <mergeCell ref="B100:G100"/>
    <mergeCell ref="H100:O100"/>
    <mergeCell ref="B101:G101"/>
    <mergeCell ref="H101:O101"/>
    <mergeCell ref="B96:G96"/>
    <mergeCell ref="H96:O96"/>
    <mergeCell ref="B97:G97"/>
    <mergeCell ref="H97:O97"/>
    <mergeCell ref="B98:G98"/>
    <mergeCell ref="H98:O98"/>
    <mergeCell ref="B93:G93"/>
    <mergeCell ref="H93:O93"/>
    <mergeCell ref="B94:G94"/>
    <mergeCell ref="H94:O94"/>
    <mergeCell ref="B95:G95"/>
    <mergeCell ref="H95:O95"/>
    <mergeCell ref="B90:G90"/>
    <mergeCell ref="H90:O90"/>
    <mergeCell ref="B91:G91"/>
    <mergeCell ref="H91:O91"/>
    <mergeCell ref="B92:G92"/>
    <mergeCell ref="H92:O92"/>
    <mergeCell ref="B87:G87"/>
    <mergeCell ref="H87:O87"/>
    <mergeCell ref="B88:G88"/>
    <mergeCell ref="H88:O88"/>
    <mergeCell ref="B89:G89"/>
    <mergeCell ref="H89:O89"/>
    <mergeCell ref="B84:G84"/>
    <mergeCell ref="H84:O84"/>
    <mergeCell ref="B85:G85"/>
    <mergeCell ref="H85:O85"/>
    <mergeCell ref="B86:G86"/>
    <mergeCell ref="H86:O86"/>
    <mergeCell ref="B81:G81"/>
    <mergeCell ref="H81:O81"/>
    <mergeCell ref="B82:G82"/>
    <mergeCell ref="H82:O82"/>
    <mergeCell ref="B83:G83"/>
    <mergeCell ref="H83:O83"/>
    <mergeCell ref="B78:G78"/>
    <mergeCell ref="H78:O78"/>
    <mergeCell ref="B79:G79"/>
    <mergeCell ref="H79:O79"/>
    <mergeCell ref="B80:G80"/>
    <mergeCell ref="H80:O80"/>
    <mergeCell ref="B75:G75"/>
    <mergeCell ref="H75:O75"/>
    <mergeCell ref="B76:G76"/>
    <mergeCell ref="H76:O76"/>
    <mergeCell ref="B77:G77"/>
    <mergeCell ref="H77:O77"/>
    <mergeCell ref="B72:G72"/>
    <mergeCell ref="H72:O72"/>
    <mergeCell ref="B73:G73"/>
    <mergeCell ref="H73:O73"/>
    <mergeCell ref="B74:G74"/>
    <mergeCell ref="H74:O74"/>
    <mergeCell ref="B69:G69"/>
    <mergeCell ref="H69:O69"/>
    <mergeCell ref="B70:G70"/>
    <mergeCell ref="H70:O70"/>
    <mergeCell ref="B71:G71"/>
    <mergeCell ref="H71:O71"/>
    <mergeCell ref="B66:G66"/>
    <mergeCell ref="H66:O66"/>
    <mergeCell ref="B67:G67"/>
    <mergeCell ref="H67:O67"/>
    <mergeCell ref="B68:G68"/>
    <mergeCell ref="H68:O68"/>
    <mergeCell ref="B63:G63"/>
    <mergeCell ref="H63:O63"/>
    <mergeCell ref="B64:G64"/>
    <mergeCell ref="H64:O64"/>
    <mergeCell ref="B65:G65"/>
    <mergeCell ref="H65:O65"/>
    <mergeCell ref="B60:G60"/>
    <mergeCell ref="H60:O60"/>
    <mergeCell ref="B61:G61"/>
    <mergeCell ref="H61:O61"/>
    <mergeCell ref="B62:G62"/>
    <mergeCell ref="H62:O62"/>
    <mergeCell ref="B57:G57"/>
    <mergeCell ref="H57:O57"/>
    <mergeCell ref="B58:G58"/>
    <mergeCell ref="H58:O58"/>
    <mergeCell ref="B59:G59"/>
    <mergeCell ref="H59:O59"/>
    <mergeCell ref="B54:G54"/>
    <mergeCell ref="H54:O54"/>
    <mergeCell ref="B55:G55"/>
    <mergeCell ref="H55:O55"/>
    <mergeCell ref="B56:G56"/>
    <mergeCell ref="H56:O56"/>
    <mergeCell ref="B51:G51"/>
    <mergeCell ref="H51:O51"/>
    <mergeCell ref="B52:G52"/>
    <mergeCell ref="H52:O52"/>
    <mergeCell ref="B53:G53"/>
    <mergeCell ref="H53:O53"/>
    <mergeCell ref="B48:G48"/>
    <mergeCell ref="H48:O48"/>
    <mergeCell ref="B49:G49"/>
    <mergeCell ref="H49:O49"/>
    <mergeCell ref="B50:G50"/>
    <mergeCell ref="H50:O50"/>
    <mergeCell ref="B45:G45"/>
    <mergeCell ref="H45:O45"/>
    <mergeCell ref="B46:G46"/>
    <mergeCell ref="H46:O46"/>
    <mergeCell ref="B47:G47"/>
    <mergeCell ref="H47:O47"/>
    <mergeCell ref="B42:G42"/>
    <mergeCell ref="H42:O42"/>
    <mergeCell ref="B43:G43"/>
    <mergeCell ref="H43:O43"/>
    <mergeCell ref="B44:G44"/>
    <mergeCell ref="H44:O44"/>
    <mergeCell ref="B39:G39"/>
    <mergeCell ref="H39:O39"/>
    <mergeCell ref="B40:G40"/>
    <mergeCell ref="H40:O40"/>
    <mergeCell ref="B41:G41"/>
    <mergeCell ref="H41:O41"/>
    <mergeCell ref="B36:G36"/>
    <mergeCell ref="H36:O36"/>
    <mergeCell ref="B37:G37"/>
    <mergeCell ref="H37:O37"/>
    <mergeCell ref="B38:G38"/>
    <mergeCell ref="H38:O38"/>
    <mergeCell ref="B33:G33"/>
    <mergeCell ref="H33:O33"/>
    <mergeCell ref="B34:G34"/>
    <mergeCell ref="H34:O34"/>
    <mergeCell ref="B35:G35"/>
    <mergeCell ref="H35:O35"/>
    <mergeCell ref="B30:G30"/>
    <mergeCell ref="H30:O30"/>
    <mergeCell ref="B31:G31"/>
    <mergeCell ref="H31:O31"/>
    <mergeCell ref="B32:G32"/>
    <mergeCell ref="H32:O32"/>
    <mergeCell ref="B27:G27"/>
    <mergeCell ref="H27:O27"/>
    <mergeCell ref="B28:G28"/>
    <mergeCell ref="H28:O28"/>
    <mergeCell ref="B29:G29"/>
    <mergeCell ref="H29:O29"/>
    <mergeCell ref="B24:G24"/>
    <mergeCell ref="H24:O24"/>
    <mergeCell ref="B25:G25"/>
    <mergeCell ref="H25:O25"/>
    <mergeCell ref="B26:G26"/>
    <mergeCell ref="H26:O26"/>
    <mergeCell ref="B21:G21"/>
    <mergeCell ref="H21:O21"/>
    <mergeCell ref="B22:G22"/>
    <mergeCell ref="H22:O22"/>
    <mergeCell ref="B23:G23"/>
    <mergeCell ref="H23:O23"/>
    <mergeCell ref="B18:G18"/>
    <mergeCell ref="H18:O18"/>
    <mergeCell ref="B19:G19"/>
    <mergeCell ref="H19:O19"/>
    <mergeCell ref="B20:G20"/>
    <mergeCell ref="H20:O20"/>
    <mergeCell ref="B15:G15"/>
    <mergeCell ref="H15:O15"/>
    <mergeCell ref="B16:G16"/>
    <mergeCell ref="H16:O16"/>
    <mergeCell ref="B17:G17"/>
    <mergeCell ref="H17:O17"/>
    <mergeCell ref="B12:G12"/>
    <mergeCell ref="H12:O12"/>
    <mergeCell ref="B13:G13"/>
    <mergeCell ref="H13:O13"/>
    <mergeCell ref="B14:G14"/>
    <mergeCell ref="H14:O14"/>
    <mergeCell ref="B9:G9"/>
    <mergeCell ref="H9:O9"/>
    <mergeCell ref="B10:G10"/>
    <mergeCell ref="H10:O10"/>
    <mergeCell ref="B11:G11"/>
    <mergeCell ref="H11:O11"/>
    <mergeCell ref="B6:G6"/>
    <mergeCell ref="H6:O6"/>
    <mergeCell ref="AI6:AP7"/>
    <mergeCell ref="B7:G7"/>
    <mergeCell ref="H7:O7"/>
    <mergeCell ref="B8:G8"/>
    <mergeCell ref="H8:O8"/>
    <mergeCell ref="A1:P1"/>
    <mergeCell ref="A2:P2"/>
    <mergeCell ref="V2:Y2"/>
    <mergeCell ref="A3:P3"/>
    <mergeCell ref="AH3:AH5"/>
    <mergeCell ref="G4:I4"/>
    <mergeCell ref="B5:G5"/>
    <mergeCell ref="AG3:AG5"/>
    <mergeCell ref="H5:O5"/>
  </mergeCells>
  <conditionalFormatting sqref="AG6:AG255">
    <cfRule type="duplicateValues" dxfId="34" priority="1"/>
    <cfRule type="duplicateValues" dxfId="33" priority="4"/>
  </conditionalFormatting>
  <conditionalFormatting sqref="AH6">
    <cfRule type="expression" dxfId="32" priority="3">
      <formula>$H6="X"</formula>
    </cfRule>
  </conditionalFormatting>
  <conditionalFormatting sqref="AH7:AH255">
    <cfRule type="expression" dxfId="31" priority="2">
      <formula>$H7="X"</formula>
    </cfRule>
  </conditionalFormatting>
  <pageMargins left="0.51181102362204722" right="0.51181102362204722" top="0.43307086614173229" bottom="0.43307086614173229" header="0.31496062992125984" footer="0.31496062992125984"/>
  <pageSetup paperSize="9" scale="89"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39997558519241921"/>
  </sheetPr>
  <dimension ref="A1:AK677"/>
  <sheetViews>
    <sheetView topLeftCell="C1" workbookViewId="0">
      <selection activeCell="L1" sqref="L1:AK1048576"/>
    </sheetView>
  </sheetViews>
  <sheetFormatPr baseColWidth="10" defaultColWidth="9.1640625" defaultRowHeight="15" x14ac:dyDescent="0.2"/>
  <cols>
    <col min="1" max="2" width="9.1640625" style="8" hidden="1" customWidth="1"/>
    <col min="3" max="3" width="41.6640625" style="8" customWidth="1"/>
    <col min="4" max="4" width="23.6640625" style="8" customWidth="1"/>
    <col min="5" max="5" width="20.6640625" style="8" customWidth="1"/>
    <col min="6" max="11" width="5.6640625" style="8" customWidth="1"/>
    <col min="12" max="12" width="48.83203125" style="8" hidden="1" customWidth="1"/>
    <col min="13" max="13" width="9.1640625" style="8" hidden="1" customWidth="1"/>
    <col min="14" max="14" width="15.6640625" style="8" hidden="1" customWidth="1"/>
    <col min="15" max="15" width="8.1640625" style="8" hidden="1" customWidth="1"/>
    <col min="16" max="16" width="29.5" style="8" hidden="1" customWidth="1"/>
    <col min="17" max="17" width="10.1640625" style="8" hidden="1" customWidth="1"/>
    <col min="18" max="18" width="24.5" style="8" hidden="1" customWidth="1"/>
    <col min="19" max="19" width="14" style="8" hidden="1" customWidth="1"/>
    <col min="20" max="20" width="9.1640625" style="8" hidden="1" customWidth="1"/>
    <col min="21" max="21" width="16.83203125" style="8" hidden="1" customWidth="1"/>
    <col min="22" max="22" width="9.1640625" style="8" hidden="1" customWidth="1"/>
    <col min="23" max="23" width="21.6640625" style="8" hidden="1" customWidth="1"/>
    <col min="24" max="24" width="9.1640625" style="8" hidden="1" customWidth="1"/>
    <col min="25" max="25" width="27.33203125" style="8" hidden="1" customWidth="1"/>
    <col min="26" max="26" width="9.1640625" style="8" hidden="1" customWidth="1"/>
    <col min="27" max="27" width="41.5" style="8" hidden="1" customWidth="1"/>
    <col min="28" max="37" width="9.1640625" style="8" hidden="1" customWidth="1"/>
    <col min="38" max="38" width="9.1640625" style="8" customWidth="1"/>
    <col min="39" max="16384" width="9.1640625" style="8"/>
  </cols>
  <sheetData>
    <row r="1" spans="1:34" s="25" customFormat="1" ht="35" customHeight="1" x14ac:dyDescent="0.2">
      <c r="F1" s="150"/>
      <c r="O1" s="37" t="s">
        <v>631</v>
      </c>
      <c r="P1" s="23" t="s">
        <v>632</v>
      </c>
      <c r="Q1" s="23" t="s">
        <v>633</v>
      </c>
      <c r="R1" s="23" t="s">
        <v>634</v>
      </c>
      <c r="S1" s="25" t="str">
        <f>Home!B10</f>
        <v>South East</v>
      </c>
      <c r="T1" s="25">
        <f>VLOOKUP(S1,$U$2:$V$10,2,0)</f>
        <v>7</v>
      </c>
      <c r="W1" s="3" t="s">
        <v>678</v>
      </c>
      <c r="Y1" s="25" t="str">
        <f>Home!B13</f>
        <v>Kent</v>
      </c>
      <c r="Z1" s="25">
        <f>VLOOKUP(Y1,$W$2:$X$16,2,0)</f>
        <v>3</v>
      </c>
      <c r="AA1" s="3"/>
    </row>
    <row r="2" spans="1:34" ht="20" customHeight="1" x14ac:dyDescent="0.2">
      <c r="B2" s="8" t="str">
        <f>IFERROR(IF(F2="Teams","",VLOOKUP(E2,$W$2:$X$16,2,0)),"")</f>
        <v/>
      </c>
      <c r="C2" s="38" t="s">
        <v>586</v>
      </c>
      <c r="D2" s="38" t="s">
        <v>0</v>
      </c>
      <c r="E2" s="38" t="str">
        <f>C2</f>
        <v>Avon</v>
      </c>
      <c r="F2" s="146" t="s">
        <v>1</v>
      </c>
      <c r="G2" s="38"/>
      <c r="H2" s="38"/>
      <c r="I2" s="38"/>
      <c r="J2" s="38"/>
      <c r="K2" s="38"/>
      <c r="N2" s="8">
        <f>IF(ISNUMBER(SEARCH($T$1,O2)),MAX($N$1:N1)+1,0)</f>
        <v>0</v>
      </c>
      <c r="O2" s="8">
        <v>1</v>
      </c>
      <c r="P2" s="8" t="s">
        <v>587</v>
      </c>
      <c r="Q2" s="8" t="s">
        <v>635</v>
      </c>
      <c r="R2" s="8" t="s">
        <v>670</v>
      </c>
      <c r="U2" s="8" t="s">
        <v>670</v>
      </c>
      <c r="V2" s="8">
        <v>1</v>
      </c>
      <c r="W2" s="2" t="str">
        <f>IFERROR(VLOOKUP(ROWS($W$2:W2),$N$2:$Q$47,3,FALSE),"")</f>
        <v>Channel Islands</v>
      </c>
      <c r="X2" s="8">
        <v>1</v>
      </c>
      <c r="Z2" s="8">
        <v>1</v>
      </c>
      <c r="AA2" s="2" t="str">
        <f>IFERROR(VLOOKUP(ROWS($AA$2:AA2),$A$2:$L$700,12,FALSE),"")</f>
        <v>Bennett Memorial Diocesan School, Tunbridge Wells, Kent</v>
      </c>
      <c r="AB2" s="8" t="str">
        <f>IFERROR(VLOOKUP(Z2,schools,6,0),"")</f>
        <v>JB</v>
      </c>
      <c r="AC2" s="8" t="str">
        <f t="shared" ref="AC2:AC33" si="0">VLOOKUP(Z2,schools,7,0)</f>
        <v>IB</v>
      </c>
      <c r="AD2" s="8">
        <f t="shared" ref="AD2:AD33" si="1">VLOOKUP(Z2,schools,8,0)</f>
        <v>0</v>
      </c>
      <c r="AE2" s="8" t="str">
        <f t="shared" ref="AE2:AE33" si="2">VLOOKUP(Z2,schools,9,0)</f>
        <v>JG</v>
      </c>
      <c r="AF2" s="8" t="str">
        <f t="shared" ref="AF2:AF33" si="3">VLOOKUP(Z2,schools,10,0)</f>
        <v>IG</v>
      </c>
      <c r="AG2" s="8">
        <f t="shared" ref="AG2:AG33" si="4">VLOOKUP(Z2,schools,11,0)</f>
        <v>0</v>
      </c>
      <c r="AH2" s="8">
        <f>Z2</f>
        <v>1</v>
      </c>
    </row>
    <row r="3" spans="1:34" ht="20" customHeight="1" x14ac:dyDescent="0.2">
      <c r="A3" s="8">
        <f>IF(ISNUMBER(SEARCH($Z$1,B3)),MAX(A$1:$A2)+1,0)</f>
        <v>0</v>
      </c>
      <c r="B3" s="8" t="str">
        <f t="shared" ref="B3:B66" si="5">IFERROR(IF(F3="Teams","",VLOOKUP(E3,$W$2:$X$16,2,0)),"")</f>
        <v/>
      </c>
      <c r="C3" s="39" t="s">
        <v>11</v>
      </c>
      <c r="D3" s="39" t="s">
        <v>10</v>
      </c>
      <c r="E3" s="39" t="s">
        <v>586</v>
      </c>
      <c r="F3" s="147" t="s">
        <v>3</v>
      </c>
      <c r="G3" s="39" t="s">
        <v>4</v>
      </c>
      <c r="H3" s="39" t="s">
        <v>5</v>
      </c>
      <c r="I3" s="39" t="s">
        <v>7</v>
      </c>
      <c r="J3" s="39" t="s">
        <v>8</v>
      </c>
      <c r="K3" s="39" t="s">
        <v>6</v>
      </c>
      <c r="L3" s="8" t="str">
        <f t="shared" ref="L3:L66" si="6">C3&amp;", "&amp;D3&amp;", "&amp;E3</f>
        <v>Bristol Grammar School, Bristol, Avon</v>
      </c>
      <c r="N3" s="8">
        <f>IF(ISNUMBER(SEARCH($T$1,O3)),MAX($N$1:N2)+1,0)</f>
        <v>0</v>
      </c>
      <c r="O3" s="8">
        <v>1</v>
      </c>
      <c r="P3" s="8" t="s">
        <v>589</v>
      </c>
      <c r="Q3" s="8" t="s">
        <v>642</v>
      </c>
      <c r="R3" s="8" t="s">
        <v>670</v>
      </c>
      <c r="U3" s="8" t="s">
        <v>675</v>
      </c>
      <c r="V3" s="8">
        <v>2</v>
      </c>
      <c r="W3" s="2" t="str">
        <f>IFERROR(VLOOKUP(ROWS($W$2:W3),$N$2:$Q$47,3,FALSE),"")</f>
        <v>Hampshire</v>
      </c>
      <c r="X3" s="8">
        <v>2</v>
      </c>
      <c r="Z3" s="8">
        <v>2</v>
      </c>
      <c r="AA3" s="2" t="str">
        <f>IFERROR(VLOOKUP(ROWS($AA$2:AA3),$A$2:$L$700,12,FALSE),"")</f>
        <v>Bromley High School, Bromley, Kent</v>
      </c>
      <c r="AB3" s="8">
        <f t="shared" ref="AB3:AB33" si="7">IFERROR(VLOOKUP(Z3,schools,6,0),"")</f>
        <v>0</v>
      </c>
      <c r="AC3" s="8">
        <f t="shared" si="0"/>
        <v>0</v>
      </c>
      <c r="AD3" s="8">
        <f t="shared" si="1"/>
        <v>0</v>
      </c>
      <c r="AE3" s="8" t="str">
        <f t="shared" si="2"/>
        <v>JG</v>
      </c>
      <c r="AF3" s="8" t="str">
        <f t="shared" si="3"/>
        <v>IG</v>
      </c>
      <c r="AG3" s="8" t="str">
        <f t="shared" si="4"/>
        <v>SG</v>
      </c>
      <c r="AH3" s="8">
        <f t="shared" ref="AH3:AH60" si="8">Z3</f>
        <v>2</v>
      </c>
    </row>
    <row r="4" spans="1:34" ht="20" customHeight="1" x14ac:dyDescent="0.2">
      <c r="A4" s="8">
        <f>IF(ISNUMBER(SEARCH($Z$1,B4)),MAX(A$1:$A3)+1,0)</f>
        <v>0</v>
      </c>
      <c r="B4" s="8" t="str">
        <f t="shared" si="5"/>
        <v/>
      </c>
      <c r="C4" s="39" t="s">
        <v>12</v>
      </c>
      <c r="D4" s="39" t="s">
        <v>10</v>
      </c>
      <c r="E4" s="39" t="s">
        <v>586</v>
      </c>
      <c r="F4" s="147"/>
      <c r="G4" s="39"/>
      <c r="H4" s="39"/>
      <c r="I4" s="39" t="s">
        <v>7</v>
      </c>
      <c r="J4" s="39" t="s">
        <v>8</v>
      </c>
      <c r="K4" s="39" t="s">
        <v>6</v>
      </c>
      <c r="L4" s="8" t="str">
        <f t="shared" si="6"/>
        <v>Redmaids' High School, Bristol, Avon</v>
      </c>
      <c r="N4" s="8">
        <f>IF(ISNUMBER(SEARCH($T$1,O4)),MAX($N$1:N3)+1,0)</f>
        <v>0</v>
      </c>
      <c r="O4" s="8">
        <v>1</v>
      </c>
      <c r="P4" s="8" t="s">
        <v>590</v>
      </c>
      <c r="Q4" s="8" t="s">
        <v>636</v>
      </c>
      <c r="R4" s="8" t="s">
        <v>670</v>
      </c>
      <c r="U4" s="8" t="s">
        <v>671</v>
      </c>
      <c r="V4" s="8">
        <v>3</v>
      </c>
      <c r="W4" s="2" t="str">
        <f>IFERROR(VLOOKUP(ROWS($W$2:W4),$N$2:$Q$47,3,FALSE),"")</f>
        <v>Kent</v>
      </c>
      <c r="X4" s="8">
        <v>3</v>
      </c>
      <c r="Z4" s="8">
        <v>3</v>
      </c>
      <c r="AA4" s="2" t="str">
        <f>IFERROR(VLOOKUP(ROWS($AA$2:AA4),$A$2:$L$700,12,FALSE),"")</f>
        <v>Bullers Wood School, Chislehurst, Kent</v>
      </c>
      <c r="AB4" s="8">
        <f t="shared" si="7"/>
        <v>0</v>
      </c>
      <c r="AC4" s="8">
        <f t="shared" si="0"/>
        <v>0</v>
      </c>
      <c r="AD4" s="8">
        <f t="shared" si="1"/>
        <v>0</v>
      </c>
      <c r="AE4" s="8" t="str">
        <f t="shared" si="2"/>
        <v>JG</v>
      </c>
      <c r="AF4" s="8" t="str">
        <f t="shared" si="3"/>
        <v>IG</v>
      </c>
      <c r="AG4" s="8">
        <f t="shared" si="4"/>
        <v>0</v>
      </c>
      <c r="AH4" s="8">
        <f t="shared" si="8"/>
        <v>3</v>
      </c>
    </row>
    <row r="5" spans="1:34" ht="20" customHeight="1" x14ac:dyDescent="0.2">
      <c r="A5" s="8">
        <f>IF(ISNUMBER(SEARCH($Z$1,B5)),MAX(A$1:$A4)+1,0)</f>
        <v>0</v>
      </c>
      <c r="B5" s="8" t="str">
        <f t="shared" si="5"/>
        <v/>
      </c>
      <c r="C5" s="39" t="s">
        <v>9</v>
      </c>
      <c r="D5" s="39" t="s">
        <v>2</v>
      </c>
      <c r="E5" s="39" t="s">
        <v>586</v>
      </c>
      <c r="F5" s="147"/>
      <c r="G5" s="39"/>
      <c r="H5" s="39"/>
      <c r="I5" s="39" t="s">
        <v>7</v>
      </c>
      <c r="J5" s="39" t="s">
        <v>8</v>
      </c>
      <c r="K5" s="39" t="s">
        <v>6</v>
      </c>
      <c r="L5" s="8" t="str">
        <f t="shared" si="6"/>
        <v>Royal High School GDST, Bath, Avon</v>
      </c>
      <c r="N5" s="8">
        <f>IF(ISNUMBER(SEARCH($T$1,O5)),MAX($N$1:N4)+1,0)</f>
        <v>0</v>
      </c>
      <c r="O5" s="8">
        <v>1</v>
      </c>
      <c r="P5" s="8" t="s">
        <v>612</v>
      </c>
      <c r="Q5" s="8" t="s">
        <v>639</v>
      </c>
      <c r="R5" s="8" t="s">
        <v>670</v>
      </c>
      <c r="U5" s="8" t="s">
        <v>677</v>
      </c>
      <c r="V5" s="8">
        <v>4</v>
      </c>
      <c r="W5" s="2" t="str">
        <f>IFERROR(VLOOKUP(ROWS($W$2:W5),$N$2:$Q$47,3,FALSE),"")</f>
        <v>Surrey</v>
      </c>
      <c r="X5" s="8">
        <v>4</v>
      </c>
      <c r="Z5" s="8">
        <v>4</v>
      </c>
      <c r="AA5" s="2" t="str">
        <f>IFERROR(VLOOKUP(ROWS($AA$2:AA5),$A$2:$L$700,12,FALSE),"")</f>
        <v>Chislehurst and Sidcup Grammar School, Sidcup, Kent</v>
      </c>
      <c r="AB5" s="8" t="str">
        <f t="shared" si="7"/>
        <v>JB</v>
      </c>
      <c r="AC5" s="8" t="str">
        <f t="shared" si="0"/>
        <v>IB</v>
      </c>
      <c r="AD5" s="8">
        <f t="shared" si="1"/>
        <v>0</v>
      </c>
      <c r="AE5" s="8" t="str">
        <f t="shared" si="2"/>
        <v>JG</v>
      </c>
      <c r="AF5" s="8" t="str">
        <f t="shared" si="3"/>
        <v>IG</v>
      </c>
      <c r="AG5" s="8">
        <f t="shared" si="4"/>
        <v>0</v>
      </c>
      <c r="AH5" s="8">
        <f t="shared" si="8"/>
        <v>4</v>
      </c>
    </row>
    <row r="6" spans="1:34" ht="20" customHeight="1" x14ac:dyDescent="0.2">
      <c r="A6" s="8">
        <f>IF(ISNUMBER(SEARCH($Z$1,B6)),MAX(A$1:$A5)+1,0)</f>
        <v>0</v>
      </c>
      <c r="B6" s="8" t="str">
        <f t="shared" si="5"/>
        <v/>
      </c>
      <c r="C6" s="39"/>
      <c r="D6" s="39"/>
      <c r="E6" s="39"/>
      <c r="F6" s="147"/>
      <c r="G6" s="39"/>
      <c r="H6" s="39"/>
      <c r="I6" s="39"/>
      <c r="J6" s="39"/>
      <c r="K6" s="39"/>
      <c r="L6" s="8" t="str">
        <f t="shared" si="6"/>
        <v xml:space="preserve">, , </v>
      </c>
      <c r="N6" s="8">
        <f>IF(ISNUMBER(SEARCH($T$1,O6)),MAX($N$1:N5)+1,0)</f>
        <v>0</v>
      </c>
      <c r="O6" s="8">
        <v>1</v>
      </c>
      <c r="P6" s="8" t="s">
        <v>614</v>
      </c>
      <c r="Q6" s="8" t="s">
        <v>640</v>
      </c>
      <c r="R6" s="8" t="s">
        <v>670</v>
      </c>
      <c r="U6" s="8" t="s">
        <v>630</v>
      </c>
      <c r="V6" s="8">
        <v>5</v>
      </c>
      <c r="W6" s="2" t="str">
        <f>IFERROR(VLOOKUP(ROWS($W$2:W6),$N$2:$Q$47,3,FALSE),"")</f>
        <v>Sussex</v>
      </c>
      <c r="X6" s="8">
        <v>5</v>
      </c>
      <c r="Z6" s="8">
        <v>5</v>
      </c>
      <c r="AA6" s="2" t="str">
        <f>IFERROR(VLOOKUP(ROWS($AA$2:AA6),$A$2:$L$700,12,FALSE),"")</f>
        <v>Cranbrook School, Cranbrook, Kent</v>
      </c>
      <c r="AB6" s="8" t="str">
        <f t="shared" si="7"/>
        <v>JB</v>
      </c>
      <c r="AC6" s="8" t="str">
        <f t="shared" si="0"/>
        <v>IB</v>
      </c>
      <c r="AD6" s="8" t="str">
        <f t="shared" si="1"/>
        <v>SB</v>
      </c>
      <c r="AE6" s="8" t="str">
        <f t="shared" si="2"/>
        <v>JG</v>
      </c>
      <c r="AF6" s="8" t="str">
        <f t="shared" si="3"/>
        <v>IG</v>
      </c>
      <c r="AG6" s="8" t="str">
        <f t="shared" si="4"/>
        <v>SG</v>
      </c>
      <c r="AH6" s="8">
        <f t="shared" si="8"/>
        <v>5</v>
      </c>
    </row>
    <row r="7" spans="1:34" ht="20" customHeight="1" x14ac:dyDescent="0.2">
      <c r="A7" s="8">
        <f>IF(ISNUMBER(SEARCH($Z$1,B7)),MAX(A$1:$A6)+1,0)</f>
        <v>0</v>
      </c>
      <c r="B7" s="8" t="str">
        <f t="shared" si="5"/>
        <v/>
      </c>
      <c r="C7" s="39"/>
      <c r="D7" s="39"/>
      <c r="E7" s="39"/>
      <c r="F7" s="147"/>
      <c r="G7" s="39"/>
      <c r="H7" s="39"/>
      <c r="I7" s="39"/>
      <c r="J7" s="39"/>
      <c r="K7" s="39"/>
      <c r="L7" s="8" t="str">
        <f t="shared" si="6"/>
        <v xml:space="preserve">, , </v>
      </c>
      <c r="N7" s="8">
        <f>IF(ISNUMBER(SEARCH($T$1,O7)),MAX($N$1:N6)+1,0)</f>
        <v>0</v>
      </c>
      <c r="O7" s="8">
        <v>1</v>
      </c>
      <c r="P7" s="8" t="s">
        <v>617</v>
      </c>
      <c r="Q7" s="8" t="s">
        <v>448</v>
      </c>
      <c r="R7" s="8" t="s">
        <v>670</v>
      </c>
      <c r="U7" s="8" t="s">
        <v>673</v>
      </c>
      <c r="V7" s="8">
        <v>6</v>
      </c>
      <c r="W7" s="2" t="str">
        <f>IFERROR(VLOOKUP(ROWS($W$2:W7),$N$2:$Q$47,3,FALSE),"")</f>
        <v/>
      </c>
      <c r="X7" s="8">
        <v>6</v>
      </c>
      <c r="Z7" s="8">
        <v>6</v>
      </c>
      <c r="AA7" s="2" t="str">
        <f>IFERROR(VLOOKUP(ROWS($AA$2:AA7),$A$2:$L$700,12,FALSE),"")</f>
        <v>Darrick Wood School, Orpington, Kent</v>
      </c>
      <c r="AB7" s="8" t="str">
        <f t="shared" si="7"/>
        <v>JB</v>
      </c>
      <c r="AC7" s="8" t="str">
        <f t="shared" si="0"/>
        <v>IB</v>
      </c>
      <c r="AD7" s="8">
        <f t="shared" si="1"/>
        <v>0</v>
      </c>
      <c r="AE7" s="8" t="str">
        <f t="shared" si="2"/>
        <v>JG</v>
      </c>
      <c r="AF7" s="8" t="str">
        <f t="shared" si="3"/>
        <v>IG</v>
      </c>
      <c r="AG7" s="8">
        <f t="shared" si="4"/>
        <v>0</v>
      </c>
      <c r="AH7" s="8">
        <f t="shared" si="8"/>
        <v>6</v>
      </c>
    </row>
    <row r="8" spans="1:34" ht="20" customHeight="1" x14ac:dyDescent="0.2">
      <c r="A8" s="8">
        <f>IF(ISNUMBER(SEARCH($Z$1,B8)),MAX(A$1:$A7)+1,0)</f>
        <v>0</v>
      </c>
      <c r="B8" s="8" t="str">
        <f t="shared" si="5"/>
        <v/>
      </c>
      <c r="C8" s="39"/>
      <c r="D8" s="39"/>
      <c r="E8" s="39"/>
      <c r="F8" s="147"/>
      <c r="G8" s="39"/>
      <c r="H8" s="39"/>
      <c r="I8" s="39"/>
      <c r="J8" s="39"/>
      <c r="K8" s="39"/>
      <c r="L8" s="8" t="str">
        <f t="shared" si="6"/>
        <v xml:space="preserve">, , </v>
      </c>
      <c r="N8" s="8">
        <f>IF(ISNUMBER(SEARCH($T$1,O8)),MAX($N$1:N7)+1,0)</f>
        <v>0</v>
      </c>
      <c r="O8" s="8">
        <v>2</v>
      </c>
      <c r="P8" s="8" t="s">
        <v>596</v>
      </c>
      <c r="Q8" s="8" t="s">
        <v>114</v>
      </c>
      <c r="R8" s="8" t="s">
        <v>675</v>
      </c>
      <c r="U8" s="8" t="s">
        <v>676</v>
      </c>
      <c r="V8" s="8">
        <v>7</v>
      </c>
      <c r="W8" s="2" t="str">
        <f>IFERROR(VLOOKUP(ROWS($W$2:W8),$N$2:$Q$47,3,FALSE),"")</f>
        <v/>
      </c>
      <c r="X8" s="8">
        <v>7</v>
      </c>
      <c r="Z8" s="8">
        <v>7</v>
      </c>
      <c r="AA8" s="2" t="str">
        <f>IFERROR(VLOOKUP(ROWS($AA$2:AA8),$A$2:$L$700,12,FALSE),"")</f>
        <v>Dartford Grammar School, Dartford, Kent</v>
      </c>
      <c r="AB8" s="8" t="str">
        <f t="shared" si="7"/>
        <v>JB</v>
      </c>
      <c r="AC8" s="8" t="str">
        <f t="shared" si="0"/>
        <v>IB</v>
      </c>
      <c r="AD8" s="8">
        <f t="shared" si="1"/>
        <v>0</v>
      </c>
      <c r="AE8" s="8">
        <f t="shared" si="2"/>
        <v>0</v>
      </c>
      <c r="AF8" s="8">
        <f t="shared" si="3"/>
        <v>0</v>
      </c>
      <c r="AG8" s="8">
        <f t="shared" si="4"/>
        <v>0</v>
      </c>
      <c r="AH8" s="8">
        <f t="shared" si="8"/>
        <v>7</v>
      </c>
    </row>
    <row r="9" spans="1:34" ht="20" customHeight="1" x14ac:dyDescent="0.2">
      <c r="A9" s="8">
        <f>IF(ISNUMBER(SEARCH($Z$1,B9)),MAX(A$1:$A8)+1,0)</f>
        <v>0</v>
      </c>
      <c r="B9" s="8" t="str">
        <f t="shared" si="5"/>
        <v/>
      </c>
      <c r="C9" s="39"/>
      <c r="D9" s="39"/>
      <c r="E9" s="39"/>
      <c r="F9" s="147"/>
      <c r="G9" s="39"/>
      <c r="H9" s="39"/>
      <c r="I9" s="39"/>
      <c r="J9" s="39"/>
      <c r="K9" s="39"/>
      <c r="L9" s="8" t="str">
        <f t="shared" si="6"/>
        <v xml:space="preserve">, , </v>
      </c>
      <c r="N9" s="8">
        <f>IF(ISNUMBER(SEARCH($T$1,O9)),MAX($N$1:N8)+1,0)</f>
        <v>0</v>
      </c>
      <c r="O9" s="8">
        <v>2</v>
      </c>
      <c r="P9" s="8" t="s">
        <v>605</v>
      </c>
      <c r="Q9" s="8" t="s">
        <v>648</v>
      </c>
      <c r="R9" s="8" t="s">
        <v>675</v>
      </c>
      <c r="U9" s="8" t="s">
        <v>672</v>
      </c>
      <c r="V9" s="8">
        <v>8</v>
      </c>
      <c r="W9" s="2" t="str">
        <f>IFERROR(VLOOKUP(ROWS($W$2:W9),$N$2:$Q$47,3,FALSE),"")</f>
        <v/>
      </c>
      <c r="X9" s="8">
        <v>8</v>
      </c>
      <c r="Z9" s="8">
        <v>8</v>
      </c>
      <c r="AA9" s="2" t="str">
        <f>IFERROR(VLOOKUP(ROWS($AA$2:AA9),$A$2:$L$700,12,FALSE),"")</f>
        <v>Dover Grammar School for Boys, Dover, Kent</v>
      </c>
      <c r="AB9" s="8">
        <f t="shared" si="7"/>
        <v>0</v>
      </c>
      <c r="AC9" s="8" t="str">
        <f t="shared" si="0"/>
        <v>IB</v>
      </c>
      <c r="AD9" s="8">
        <f t="shared" si="1"/>
        <v>0</v>
      </c>
      <c r="AE9" s="8">
        <f t="shared" si="2"/>
        <v>0</v>
      </c>
      <c r="AF9" s="8">
        <f t="shared" si="3"/>
        <v>0</v>
      </c>
      <c r="AG9" s="8">
        <f t="shared" si="4"/>
        <v>0</v>
      </c>
      <c r="AH9" s="8">
        <f t="shared" si="8"/>
        <v>8</v>
      </c>
    </row>
    <row r="10" spans="1:34" ht="20" customHeight="1" x14ac:dyDescent="0.2">
      <c r="A10" s="8">
        <f>IF(ISNUMBER(SEARCH($Z$1,B10)),MAX(A$1:$A9)+1,0)</f>
        <v>0</v>
      </c>
      <c r="B10" s="8" t="str">
        <f t="shared" si="5"/>
        <v/>
      </c>
      <c r="C10" s="39"/>
      <c r="D10" s="39"/>
      <c r="E10" s="39"/>
      <c r="F10" s="147"/>
      <c r="G10" s="39"/>
      <c r="H10" s="39"/>
      <c r="I10" s="39"/>
      <c r="J10" s="39"/>
      <c r="K10" s="39"/>
      <c r="L10" s="8" t="str">
        <f t="shared" si="6"/>
        <v xml:space="preserve">, , </v>
      </c>
      <c r="N10" s="8">
        <f>IF(ISNUMBER(SEARCH($T$1,O10)),MAX($N$1:N9)+1,0)</f>
        <v>0</v>
      </c>
      <c r="O10" s="8">
        <v>2</v>
      </c>
      <c r="P10" s="8" t="s">
        <v>608</v>
      </c>
      <c r="Q10" s="8" t="s">
        <v>637</v>
      </c>
      <c r="R10" s="8" t="s">
        <v>675</v>
      </c>
      <c r="U10" s="8" t="s">
        <v>674</v>
      </c>
      <c r="V10" s="8">
        <v>9</v>
      </c>
      <c r="W10" s="2" t="str">
        <f>IFERROR(VLOOKUP(ROWS($W$2:W10),$N$2:$Q$47,3,FALSE),"")</f>
        <v/>
      </c>
      <c r="X10" s="8">
        <v>9</v>
      </c>
      <c r="Z10" s="8">
        <v>9</v>
      </c>
      <c r="AA10" s="2" t="str">
        <f>IFERROR(VLOOKUP(ROWS($AA$2:AA10),$A$2:$L$700,12,FALSE),"")</f>
        <v>Kent College (Canterbury), Canterbury, Kent</v>
      </c>
      <c r="AB10" s="8" t="str">
        <f t="shared" si="7"/>
        <v>JB</v>
      </c>
      <c r="AC10" s="8" t="str">
        <f t="shared" si="0"/>
        <v>IB</v>
      </c>
      <c r="AD10" s="8">
        <f t="shared" si="1"/>
        <v>0</v>
      </c>
      <c r="AE10" s="8" t="str">
        <f t="shared" si="2"/>
        <v>JG</v>
      </c>
      <c r="AF10" s="8" t="str">
        <f t="shared" si="3"/>
        <v>IG</v>
      </c>
      <c r="AG10" s="8">
        <f t="shared" si="4"/>
        <v>0</v>
      </c>
      <c r="AH10" s="8">
        <f t="shared" si="8"/>
        <v>9</v>
      </c>
    </row>
    <row r="11" spans="1:34" ht="20" customHeight="1" x14ac:dyDescent="0.2">
      <c r="A11" s="8">
        <f>IF(ISNUMBER(SEARCH($Z$1,B11)),MAX(A$1:$A10)+1,0)</f>
        <v>0</v>
      </c>
      <c r="B11" s="8" t="str">
        <f t="shared" si="5"/>
        <v/>
      </c>
      <c r="C11" s="38" t="s">
        <v>587</v>
      </c>
      <c r="D11" s="38" t="s">
        <v>0</v>
      </c>
      <c r="E11" s="38" t="str">
        <f>C11</f>
        <v>Bedfordshire</v>
      </c>
      <c r="F11" s="146" t="s">
        <v>1</v>
      </c>
      <c r="G11" s="38"/>
      <c r="H11" s="38"/>
      <c r="I11" s="38"/>
      <c r="J11" s="38"/>
      <c r="K11" s="38"/>
      <c r="L11" s="8" t="str">
        <f t="shared" si="6"/>
        <v>Bedfordshire, Town, Bedfordshire</v>
      </c>
      <c r="N11" s="8">
        <f>IF(ISNUMBER(SEARCH($T$1,O11)),MAX($N$1:N10)+1,0)</f>
        <v>0</v>
      </c>
      <c r="O11" s="8">
        <v>2</v>
      </c>
      <c r="P11" s="8" t="s">
        <v>609</v>
      </c>
      <c r="Q11" s="8" t="s">
        <v>638</v>
      </c>
      <c r="R11" s="8" t="s">
        <v>675</v>
      </c>
      <c r="U11" s="2"/>
      <c r="W11" s="2" t="str">
        <f>IFERROR(VLOOKUP(ROWS($W$2:W11),$N$2:$Q$47,3,FALSE),"")</f>
        <v/>
      </c>
      <c r="X11" s="8">
        <v>10</v>
      </c>
      <c r="Z11" s="8">
        <v>10</v>
      </c>
      <c r="AA11" s="2" t="str">
        <f>IFERROR(VLOOKUP(ROWS($AA$2:AA11),$A$2:$L$700,12,FALSE),"")</f>
        <v>Kent College Pembury, Pembury, Kent</v>
      </c>
      <c r="AB11" s="8">
        <f t="shared" si="7"/>
        <v>0</v>
      </c>
      <c r="AC11" s="8">
        <f t="shared" si="0"/>
        <v>0</v>
      </c>
      <c r="AD11" s="8">
        <f t="shared" si="1"/>
        <v>0</v>
      </c>
      <c r="AE11" s="8" t="str">
        <f t="shared" si="2"/>
        <v>JG</v>
      </c>
      <c r="AF11" s="8">
        <f t="shared" si="3"/>
        <v>0</v>
      </c>
      <c r="AG11" s="8">
        <f t="shared" si="4"/>
        <v>0</v>
      </c>
      <c r="AH11" s="8">
        <f t="shared" si="8"/>
        <v>10</v>
      </c>
    </row>
    <row r="12" spans="1:34" ht="20" customHeight="1" x14ac:dyDescent="0.2">
      <c r="A12" s="8">
        <f>IF(ISNUMBER(SEARCH($Z$1,B12)),MAX(A$1:$A11)+1,0)</f>
        <v>0</v>
      </c>
      <c r="B12" s="8" t="str">
        <f t="shared" si="5"/>
        <v/>
      </c>
      <c r="C12" s="39" t="s">
        <v>14</v>
      </c>
      <c r="D12" s="39" t="s">
        <v>13</v>
      </c>
      <c r="E12" s="39" t="s">
        <v>587</v>
      </c>
      <c r="F12" s="147" t="s">
        <v>3</v>
      </c>
      <c r="G12" s="39"/>
      <c r="H12" s="39"/>
      <c r="I12" s="39"/>
      <c r="J12" s="39"/>
      <c r="K12" s="39"/>
      <c r="L12" s="8" t="str">
        <f t="shared" si="6"/>
        <v>Bedford School, Bedford, Bedfordshire</v>
      </c>
      <c r="N12" s="8">
        <f>IF(ISNUMBER(SEARCH($T$1,O12)),MAX($N$1:N11)+1,0)</f>
        <v>0</v>
      </c>
      <c r="O12" s="8">
        <v>2</v>
      </c>
      <c r="P12" s="8" t="s">
        <v>616</v>
      </c>
      <c r="Q12" s="8" t="s">
        <v>644</v>
      </c>
      <c r="R12" s="8" t="s">
        <v>675</v>
      </c>
      <c r="U12" s="2"/>
      <c r="W12" s="2" t="str">
        <f>IFERROR(VLOOKUP(ROWS($W$2:W12),$N$2:$Q$47,3,FALSE),"")</f>
        <v/>
      </c>
      <c r="X12" s="8">
        <v>11</v>
      </c>
      <c r="Z12" s="8">
        <v>11</v>
      </c>
      <c r="AA12" s="2" t="str">
        <f>IFERROR(VLOOKUP(ROWS($AA$2:AA12),$A$2:$L$700,12,FALSE),"")</f>
        <v>Langley Park School for Boys, Beckenham, Kent</v>
      </c>
      <c r="AB12" s="8" t="str">
        <f t="shared" si="7"/>
        <v>JB</v>
      </c>
      <c r="AC12" s="8" t="str">
        <f t="shared" si="0"/>
        <v>IB</v>
      </c>
      <c r="AD12" s="8">
        <f t="shared" si="1"/>
        <v>0</v>
      </c>
      <c r="AE12" s="8">
        <f t="shared" si="2"/>
        <v>0</v>
      </c>
      <c r="AF12" s="8">
        <f t="shared" si="3"/>
        <v>0</v>
      </c>
      <c r="AG12" s="8">
        <f t="shared" si="4"/>
        <v>0</v>
      </c>
      <c r="AH12" s="8">
        <f t="shared" si="8"/>
        <v>11</v>
      </c>
    </row>
    <row r="13" spans="1:34" ht="20" customHeight="1" x14ac:dyDescent="0.2">
      <c r="A13" s="8">
        <f>IF(ISNUMBER(SEARCH($Z$1,B13)),MAX(A$1:$A12)+1,0)</f>
        <v>0</v>
      </c>
      <c r="B13" s="8" t="str">
        <f t="shared" si="5"/>
        <v/>
      </c>
      <c r="C13" s="39" t="s">
        <v>15</v>
      </c>
      <c r="D13" s="39" t="s">
        <v>13</v>
      </c>
      <c r="E13" s="39" t="s">
        <v>587</v>
      </c>
      <c r="F13" s="147" t="s">
        <v>3</v>
      </c>
      <c r="G13" s="39" t="s">
        <v>4</v>
      </c>
      <c r="H13" s="39"/>
      <c r="I13" s="39" t="s">
        <v>7</v>
      </c>
      <c r="J13" s="39"/>
      <c r="K13" s="39"/>
      <c r="L13" s="8" t="str">
        <f t="shared" si="6"/>
        <v>Lincroft Academy, Bedford, Bedfordshire</v>
      </c>
      <c r="N13" s="8">
        <f>IF(ISNUMBER(SEARCH($T$1,O13)),MAX($N$1:N12)+1,0)</f>
        <v>0</v>
      </c>
      <c r="O13" s="8">
        <v>2</v>
      </c>
      <c r="P13" s="8" t="s">
        <v>620</v>
      </c>
      <c r="Q13" s="8" t="s">
        <v>651</v>
      </c>
      <c r="R13" s="8" t="s">
        <v>675</v>
      </c>
      <c r="U13" s="2"/>
      <c r="W13" s="2" t="str">
        <f>IFERROR(VLOOKUP(ROWS($W$2:W13),$N$2:$Q$47,3,FALSE),"")</f>
        <v/>
      </c>
      <c r="X13" s="8">
        <v>12</v>
      </c>
      <c r="Z13" s="8">
        <v>12</v>
      </c>
      <c r="AA13" s="2" t="str">
        <f>IFERROR(VLOOKUP(ROWS($AA$2:AA13),$A$2:$L$700,12,FALSE),"")</f>
        <v>Maidstone Grammar School, Maidstone, Kent</v>
      </c>
      <c r="AB13" s="8" t="str">
        <f t="shared" si="7"/>
        <v>JB</v>
      </c>
      <c r="AC13" s="8" t="str">
        <f t="shared" si="0"/>
        <v>IB</v>
      </c>
      <c r="AD13" s="8" t="str">
        <f t="shared" si="1"/>
        <v>SB</v>
      </c>
      <c r="AE13" s="8">
        <f t="shared" si="2"/>
        <v>0</v>
      </c>
      <c r="AF13" s="8">
        <f t="shared" si="3"/>
        <v>0</v>
      </c>
      <c r="AG13" s="8" t="str">
        <f t="shared" si="4"/>
        <v>SG</v>
      </c>
      <c r="AH13" s="8">
        <f t="shared" si="8"/>
        <v>12</v>
      </c>
    </row>
    <row r="14" spans="1:34" ht="20" customHeight="1" x14ac:dyDescent="0.2">
      <c r="A14" s="8">
        <f>IF(ISNUMBER(SEARCH($Z$1,B14)),MAX(A$1:$A13)+1,0)</f>
        <v>0</v>
      </c>
      <c r="B14" s="8" t="str">
        <f t="shared" si="5"/>
        <v/>
      </c>
      <c r="C14" s="39" t="s">
        <v>18</v>
      </c>
      <c r="D14" s="39" t="s">
        <v>19</v>
      </c>
      <c r="E14" s="39" t="s">
        <v>587</v>
      </c>
      <c r="F14" s="147" t="s">
        <v>3</v>
      </c>
      <c r="G14" s="39"/>
      <c r="H14" s="39"/>
      <c r="I14" s="39" t="s">
        <v>7</v>
      </c>
      <c r="J14" s="39"/>
      <c r="K14" s="39"/>
      <c r="L14" s="8" t="str">
        <f t="shared" si="6"/>
        <v>Robert Bloomfield Academy, Shefford, Bedfordshire</v>
      </c>
      <c r="N14" s="8">
        <f>IF(ISNUMBER(SEARCH($T$1,O14)),MAX($N$1:N13)+1,0)</f>
        <v>0</v>
      </c>
      <c r="O14" s="8">
        <v>2</v>
      </c>
      <c r="P14" s="8" t="s">
        <v>627</v>
      </c>
      <c r="Q14" s="8" t="s">
        <v>652</v>
      </c>
      <c r="R14" s="8" t="s">
        <v>675</v>
      </c>
      <c r="U14" s="2"/>
      <c r="W14" s="2" t="str">
        <f>IFERROR(VLOOKUP(ROWS($W$2:W14),$N$2:$Q$47,3,FALSE),"")</f>
        <v/>
      </c>
      <c r="X14" s="8">
        <v>13</v>
      </c>
      <c r="Z14" s="8">
        <v>13</v>
      </c>
      <c r="AA14" s="2" t="str">
        <f>IFERROR(VLOOKUP(ROWS($AA$2:AA14),$A$2:$L$700,12,FALSE),"")</f>
        <v>Sevenoaks School, Sevenoaks, Kent</v>
      </c>
      <c r="AB14" s="8" t="str">
        <f t="shared" si="7"/>
        <v>JB</v>
      </c>
      <c r="AC14" s="8" t="str">
        <f t="shared" si="0"/>
        <v>IB</v>
      </c>
      <c r="AD14" s="8" t="str">
        <f t="shared" si="1"/>
        <v>SB</v>
      </c>
      <c r="AE14" s="8" t="str">
        <f t="shared" si="2"/>
        <v>JG</v>
      </c>
      <c r="AF14" s="8" t="str">
        <f t="shared" si="3"/>
        <v>IG</v>
      </c>
      <c r="AG14" s="8" t="str">
        <f t="shared" si="4"/>
        <v>SG</v>
      </c>
      <c r="AH14" s="8">
        <f t="shared" si="8"/>
        <v>13</v>
      </c>
    </row>
    <row r="15" spans="1:34" ht="20" customHeight="1" x14ac:dyDescent="0.2">
      <c r="A15" s="8">
        <f>IF(ISNUMBER(SEARCH($Z$1,B15)),MAX(A$1:$A14)+1,0)</f>
        <v>0</v>
      </c>
      <c r="B15" s="8" t="str">
        <f t="shared" si="5"/>
        <v/>
      </c>
      <c r="C15" s="39" t="s">
        <v>770</v>
      </c>
      <c r="D15" s="39" t="s">
        <v>19</v>
      </c>
      <c r="E15" s="39" t="s">
        <v>587</v>
      </c>
      <c r="F15" s="147"/>
      <c r="G15" s="39" t="s">
        <v>4</v>
      </c>
      <c r="H15" s="39"/>
      <c r="I15" s="39"/>
      <c r="J15" s="39" t="s">
        <v>8</v>
      </c>
      <c r="K15" s="39"/>
      <c r="L15" s="8" t="str">
        <f t="shared" si="6"/>
        <v>Samuel Whitbread Academy, Shefford, Bedfordshire</v>
      </c>
      <c r="N15" s="8">
        <f>IF(ISNUMBER(SEARCH($T$1,O15)),MAX($N$1:N14)+1,0)</f>
        <v>0</v>
      </c>
      <c r="O15" s="8">
        <v>3</v>
      </c>
      <c r="P15" s="8" t="s">
        <v>599</v>
      </c>
      <c r="Q15" s="8" t="s">
        <v>599</v>
      </c>
      <c r="R15" s="8" t="s">
        <v>671</v>
      </c>
      <c r="U15" s="2"/>
      <c r="W15" s="2" t="str">
        <f>IFERROR(VLOOKUP(ROWS($W$2:W15),$N$2:$Q$47,3,FALSE),"")</f>
        <v/>
      </c>
      <c r="X15" s="8">
        <v>14</v>
      </c>
      <c r="Z15" s="8">
        <v>14</v>
      </c>
      <c r="AA15" s="2" t="str">
        <f>IFERROR(VLOOKUP(ROWS($AA$2:AA15),$A$2:$L$700,12,FALSE),"")</f>
        <v>The Judd School, Tonbridge, Kent</v>
      </c>
      <c r="AB15" s="8" t="str">
        <f t="shared" si="7"/>
        <v>JB</v>
      </c>
      <c r="AC15" s="8" t="str">
        <f t="shared" si="0"/>
        <v>IB</v>
      </c>
      <c r="AD15" s="8" t="str">
        <f t="shared" si="1"/>
        <v>SB</v>
      </c>
      <c r="AE15" s="8">
        <f t="shared" si="2"/>
        <v>0</v>
      </c>
      <c r="AF15" s="8">
        <f t="shared" si="3"/>
        <v>0</v>
      </c>
      <c r="AG15" s="8" t="str">
        <f t="shared" si="4"/>
        <v>SG</v>
      </c>
      <c r="AH15" s="8">
        <f t="shared" si="8"/>
        <v>14</v>
      </c>
    </row>
    <row r="16" spans="1:34" ht="20" customHeight="1" x14ac:dyDescent="0.2">
      <c r="A16" s="8">
        <f>IF(ISNUMBER(SEARCH($Z$1,B16)),MAX(A$1:$A15)+1,0)</f>
        <v>0</v>
      </c>
      <c r="B16" s="8" t="str">
        <f t="shared" si="5"/>
        <v/>
      </c>
      <c r="C16" s="39" t="s">
        <v>16</v>
      </c>
      <c r="D16" s="39" t="s">
        <v>13</v>
      </c>
      <c r="E16" s="39" t="s">
        <v>587</v>
      </c>
      <c r="F16" s="147"/>
      <c r="G16" s="39" t="s">
        <v>4</v>
      </c>
      <c r="H16" s="39"/>
      <c r="I16" s="39"/>
      <c r="J16" s="39"/>
      <c r="K16" s="39"/>
      <c r="L16" s="8" t="str">
        <f t="shared" si="6"/>
        <v>Sharnbrook Academy, Bedford, Bedfordshire</v>
      </c>
      <c r="N16" s="8">
        <f>IF(ISNUMBER(SEARCH($T$1,O16)),MAX($N$1:N15)+1,0)</f>
        <v>0</v>
      </c>
      <c r="O16" s="8">
        <v>3</v>
      </c>
      <c r="P16" s="8" t="s">
        <v>622</v>
      </c>
      <c r="Q16" s="8" t="s">
        <v>641</v>
      </c>
      <c r="R16" s="8" t="s">
        <v>671</v>
      </c>
      <c r="U16" s="2"/>
      <c r="W16" s="2" t="str">
        <f>IFERROR(VLOOKUP(ROWS($W$2:W16),$N$2:$Q$47,3,FALSE),"")</f>
        <v/>
      </c>
      <c r="X16" s="8">
        <v>15</v>
      </c>
      <c r="Z16" s="8">
        <v>15</v>
      </c>
      <c r="AA16" s="2" t="str">
        <f>IFERROR(VLOOKUP(ROWS($AA$2:AA16),$A$2:$L$700,12,FALSE),"")</f>
        <v>The New Beacon School, Sevenoaks, Kent</v>
      </c>
      <c r="AB16" s="8" t="str">
        <f t="shared" si="7"/>
        <v>JB</v>
      </c>
      <c r="AC16" s="8">
        <f t="shared" si="0"/>
        <v>0</v>
      </c>
      <c r="AD16" s="8">
        <f t="shared" si="1"/>
        <v>0</v>
      </c>
      <c r="AE16" s="8">
        <f t="shared" si="2"/>
        <v>0</v>
      </c>
      <c r="AF16" s="8">
        <f t="shared" si="3"/>
        <v>0</v>
      </c>
      <c r="AG16" s="8">
        <f t="shared" si="4"/>
        <v>0</v>
      </c>
      <c r="AH16" s="8">
        <f t="shared" si="8"/>
        <v>15</v>
      </c>
    </row>
    <row r="17" spans="1:34" ht="20" customHeight="1" x14ac:dyDescent="0.2">
      <c r="A17" s="8">
        <f>IF(ISNUMBER(SEARCH($Z$1,B17)),MAX(A$1:$A16)+1,0)</f>
        <v>0</v>
      </c>
      <c r="B17" s="8" t="str">
        <f t="shared" si="5"/>
        <v/>
      </c>
      <c r="C17" s="39"/>
      <c r="D17" s="39"/>
      <c r="E17" s="39"/>
      <c r="F17" s="147"/>
      <c r="G17" s="39"/>
      <c r="H17" s="39"/>
      <c r="I17" s="39"/>
      <c r="J17" s="39"/>
      <c r="K17" s="39"/>
      <c r="L17" s="8" t="str">
        <f t="shared" si="6"/>
        <v xml:space="preserve">, , </v>
      </c>
      <c r="N17" s="8">
        <f>IF(ISNUMBER(SEARCH($T$1,O17)),MAX($N$1:N16)+1,0)</f>
        <v>0</v>
      </c>
      <c r="O17" s="8">
        <v>4</v>
      </c>
      <c r="P17" s="8" t="s">
        <v>604</v>
      </c>
      <c r="Q17" s="8" t="s">
        <v>663</v>
      </c>
      <c r="R17" s="8" t="s">
        <v>677</v>
      </c>
      <c r="U17" s="2"/>
      <c r="W17" s="2" t="str">
        <f>IFERROR(VLOOKUP(ROWS($W$2:W17),$N$2:$Q$47,3,FALSE),"")</f>
        <v/>
      </c>
      <c r="Z17" s="8">
        <v>16</v>
      </c>
      <c r="AA17" s="2" t="str">
        <f>IFERROR(VLOOKUP(ROWS($AA$2:AA17),$A$2:$L$700,12,FALSE),"")</f>
        <v>The Skinners' School, Tunbridge Wells, Kent</v>
      </c>
      <c r="AB17" s="8" t="str">
        <f t="shared" si="7"/>
        <v>JB</v>
      </c>
      <c r="AC17" s="8" t="str">
        <f t="shared" si="0"/>
        <v>IB</v>
      </c>
      <c r="AD17" s="8">
        <f t="shared" si="1"/>
        <v>0</v>
      </c>
      <c r="AE17" s="8">
        <f t="shared" si="2"/>
        <v>0</v>
      </c>
      <c r="AF17" s="8">
        <f t="shared" si="3"/>
        <v>0</v>
      </c>
      <c r="AG17" s="8">
        <f t="shared" si="4"/>
        <v>0</v>
      </c>
      <c r="AH17" s="8">
        <f t="shared" si="8"/>
        <v>16</v>
      </c>
    </row>
    <row r="18" spans="1:34" ht="20" customHeight="1" x14ac:dyDescent="0.2">
      <c r="A18" s="8">
        <f>IF(ISNUMBER(SEARCH($Z$1,B18)),MAX(A$1:$A17)+1,0)</f>
        <v>0</v>
      </c>
      <c r="B18" s="8" t="str">
        <f t="shared" si="5"/>
        <v/>
      </c>
      <c r="C18" s="39"/>
      <c r="D18" s="39"/>
      <c r="E18" s="39"/>
      <c r="F18" s="147"/>
      <c r="G18" s="39"/>
      <c r="H18" s="39"/>
      <c r="I18" s="39"/>
      <c r="J18" s="39"/>
      <c r="K18" s="39"/>
      <c r="L18" s="8" t="str">
        <f t="shared" si="6"/>
        <v xml:space="preserve">, , </v>
      </c>
      <c r="N18" s="8">
        <f>IF(ISNUMBER(SEARCH($T$1,O18)),MAX($N$1:N17)+1,0)</f>
        <v>0</v>
      </c>
      <c r="O18" s="8">
        <v>4</v>
      </c>
      <c r="P18" s="8" t="s">
        <v>183</v>
      </c>
      <c r="Q18" s="8" t="s">
        <v>183</v>
      </c>
      <c r="R18" s="8" t="s">
        <v>677</v>
      </c>
      <c r="U18" s="2"/>
      <c r="W18" s="2" t="str">
        <f>IFERROR(VLOOKUP(ROWS($W$2:W18),$N$2:$Q$47,3,FALSE),"")</f>
        <v/>
      </c>
      <c r="Z18" s="8">
        <v>17</v>
      </c>
      <c r="AA18" s="2" t="str">
        <f>IFERROR(VLOOKUP(ROWS($AA$2:AA18),$A$2:$L$700,12,FALSE),"")</f>
        <v>Tonbridge Grammar School, Tonbridge, Kent</v>
      </c>
      <c r="AB18" s="8">
        <f t="shared" si="7"/>
        <v>0</v>
      </c>
      <c r="AC18" s="8">
        <f t="shared" si="0"/>
        <v>0</v>
      </c>
      <c r="AD18" s="8">
        <f t="shared" si="1"/>
        <v>0</v>
      </c>
      <c r="AE18" s="8" t="str">
        <f t="shared" si="2"/>
        <v>JG</v>
      </c>
      <c r="AF18" s="8" t="str">
        <f t="shared" si="3"/>
        <v>IG</v>
      </c>
      <c r="AG18" s="8">
        <f t="shared" si="4"/>
        <v>0</v>
      </c>
      <c r="AH18" s="8">
        <f t="shared" si="8"/>
        <v>17</v>
      </c>
    </row>
    <row r="19" spans="1:34" ht="20" customHeight="1" x14ac:dyDescent="0.2">
      <c r="A19" s="8">
        <f>IF(ISNUMBER(SEARCH($Z$1,B19)),MAX(A$1:$A18)+1,0)</f>
        <v>0</v>
      </c>
      <c r="B19" s="8" t="str">
        <f t="shared" si="5"/>
        <v/>
      </c>
      <c r="C19" s="39"/>
      <c r="D19" s="39"/>
      <c r="E19" s="39"/>
      <c r="F19" s="147"/>
      <c r="G19" s="39"/>
      <c r="H19" s="39"/>
      <c r="I19" s="39"/>
      <c r="J19" s="39"/>
      <c r="K19" s="39"/>
      <c r="L19" s="8" t="str">
        <f t="shared" si="6"/>
        <v xml:space="preserve">, , </v>
      </c>
      <c r="N19" s="8">
        <f>IF(ISNUMBER(SEARCH($T$1,O19)),MAX($N$1:N18)+1,0)</f>
        <v>0</v>
      </c>
      <c r="O19" s="8">
        <v>4</v>
      </c>
      <c r="P19" s="8" t="s">
        <v>611</v>
      </c>
      <c r="Q19" s="8" t="s">
        <v>664</v>
      </c>
      <c r="R19" s="8" t="s">
        <v>677</v>
      </c>
      <c r="U19" s="2"/>
      <c r="W19" s="2" t="str">
        <f>IFERROR(VLOOKUP(ROWS($W$2:W19),$N$2:$Q$47,3,FALSE),"")</f>
        <v/>
      </c>
      <c r="Z19" s="8">
        <v>18</v>
      </c>
      <c r="AA19" s="2" t="str">
        <f>IFERROR(VLOOKUP(ROWS($AA$2:AA19),$A$2:$L$700,12,FALSE),"")</f>
        <v>Tunbridge Wells grammar school for boys, Tunbridge Wells, Kent</v>
      </c>
      <c r="AB19" s="8">
        <f t="shared" si="7"/>
        <v>0</v>
      </c>
      <c r="AC19" s="8" t="str">
        <f t="shared" si="0"/>
        <v>IB</v>
      </c>
      <c r="AD19" s="8">
        <f t="shared" si="1"/>
        <v>0</v>
      </c>
      <c r="AE19" s="8">
        <f t="shared" si="2"/>
        <v>0</v>
      </c>
      <c r="AF19" s="8">
        <f t="shared" si="3"/>
        <v>0</v>
      </c>
      <c r="AG19" s="8">
        <f t="shared" si="4"/>
        <v>0</v>
      </c>
      <c r="AH19" s="8">
        <f t="shared" si="8"/>
        <v>18</v>
      </c>
    </row>
    <row r="20" spans="1:34" ht="20" customHeight="1" x14ac:dyDescent="0.2">
      <c r="A20" s="8">
        <f>IF(ISNUMBER(SEARCH($Z$1,B20)),MAX(A$1:$A19)+1,0)</f>
        <v>0</v>
      </c>
      <c r="B20" s="8" t="str">
        <f t="shared" si="5"/>
        <v/>
      </c>
      <c r="C20" s="39"/>
      <c r="D20" s="39"/>
      <c r="E20" s="39"/>
      <c r="F20" s="147"/>
      <c r="G20" s="39"/>
      <c r="H20" s="39"/>
      <c r="I20" s="39"/>
      <c r="J20" s="39"/>
      <c r="K20" s="39"/>
      <c r="L20" s="8" t="str">
        <f t="shared" si="6"/>
        <v xml:space="preserve">, , </v>
      </c>
      <c r="N20" s="8">
        <f>IF(ISNUMBER(SEARCH($T$1,O20)),MAX($N$1:N19)+1,0)</f>
        <v>0</v>
      </c>
      <c r="O20" s="8">
        <v>5</v>
      </c>
      <c r="P20" s="8" t="s">
        <v>593</v>
      </c>
      <c r="Q20" s="8" t="s">
        <v>647</v>
      </c>
      <c r="R20" s="8" t="s">
        <v>630</v>
      </c>
      <c r="U20" s="2"/>
      <c r="W20" s="2" t="str">
        <f>IFERROR(VLOOKUP(ROWS($W$2:W20),$N$2:$Q$47,3,FALSE),"")</f>
        <v/>
      </c>
      <c r="Z20" s="8">
        <v>19</v>
      </c>
      <c r="AA20" s="2" t="str">
        <f>IFERROR(VLOOKUP(ROWS($AA$2:AA20),$A$2:$L$700,12,FALSE),"")</f>
        <v>Walthamstow Hall, Sevenoaks, Kent</v>
      </c>
      <c r="AB20" s="8">
        <f t="shared" si="7"/>
        <v>0</v>
      </c>
      <c r="AC20" s="8">
        <f t="shared" si="0"/>
        <v>0</v>
      </c>
      <c r="AD20" s="8">
        <f t="shared" si="1"/>
        <v>0</v>
      </c>
      <c r="AE20" s="8" t="str">
        <f t="shared" si="2"/>
        <v>JG</v>
      </c>
      <c r="AF20" s="8" t="str">
        <f t="shared" si="3"/>
        <v>IG</v>
      </c>
      <c r="AG20" s="8" t="str">
        <f t="shared" si="4"/>
        <v>SG</v>
      </c>
      <c r="AH20" s="8">
        <f t="shared" si="8"/>
        <v>19</v>
      </c>
    </row>
    <row r="21" spans="1:34" ht="20" customHeight="1" x14ac:dyDescent="0.2">
      <c r="A21" s="8">
        <f>IF(ISNUMBER(SEARCH($Z$1,B21)),MAX(A$1:$A20)+1,0)</f>
        <v>0</v>
      </c>
      <c r="B21" s="8" t="str">
        <f t="shared" si="5"/>
        <v/>
      </c>
      <c r="C21" s="39"/>
      <c r="D21" s="39"/>
      <c r="E21" s="39"/>
      <c r="F21" s="147"/>
      <c r="G21" s="39"/>
      <c r="H21" s="39"/>
      <c r="I21" s="39"/>
      <c r="J21" s="39"/>
      <c r="K21" s="39"/>
      <c r="L21" s="8" t="str">
        <f t="shared" si="6"/>
        <v xml:space="preserve">, , </v>
      </c>
      <c r="N21" s="8">
        <f>IF(ISNUMBER(SEARCH($T$1,O21)),MAX($N$1:N20)+1,0)</f>
        <v>0</v>
      </c>
      <c r="O21" s="8">
        <v>5</v>
      </c>
      <c r="P21" s="8" t="s">
        <v>148</v>
      </c>
      <c r="Q21" s="8" t="s">
        <v>148</v>
      </c>
      <c r="R21" s="8" t="s">
        <v>630</v>
      </c>
      <c r="U21" s="2"/>
      <c r="W21" s="2" t="str">
        <f>IFERROR(VLOOKUP(ROWS($W$2:W21),$N$2:$Q$47,3,FALSE),"")</f>
        <v/>
      </c>
      <c r="Z21" s="8">
        <v>20</v>
      </c>
      <c r="AA21" s="2" t="str">
        <f>IFERROR(VLOOKUP(ROWS($AA$2:AA21),$A$2:$L$700,12,FALSE),"")</f>
        <v>Weald of Kent Grammar School, Tonbridge, Kent</v>
      </c>
      <c r="AB21" s="8">
        <f t="shared" si="7"/>
        <v>0</v>
      </c>
      <c r="AC21" s="8">
        <f t="shared" si="0"/>
        <v>0</v>
      </c>
      <c r="AD21" s="8">
        <f t="shared" si="1"/>
        <v>0</v>
      </c>
      <c r="AE21" s="8" t="str">
        <f t="shared" si="2"/>
        <v>JG</v>
      </c>
      <c r="AF21" s="8" t="str">
        <f t="shared" si="3"/>
        <v>IG</v>
      </c>
      <c r="AG21" s="8" t="str">
        <f t="shared" si="4"/>
        <v>SG</v>
      </c>
      <c r="AH21" s="8">
        <f t="shared" si="8"/>
        <v>20</v>
      </c>
    </row>
    <row r="22" spans="1:34" ht="20" customHeight="1" x14ac:dyDescent="0.2">
      <c r="A22" s="8">
        <f>IF(ISNUMBER(SEARCH($Z$1,B22)),MAX(A$1:$A21)+1,0)</f>
        <v>0</v>
      </c>
      <c r="B22" s="8" t="str">
        <f t="shared" si="5"/>
        <v/>
      </c>
      <c r="C22" s="38" t="s">
        <v>588</v>
      </c>
      <c r="D22" s="38" t="s">
        <v>0</v>
      </c>
      <c r="E22" s="38" t="str">
        <f>C22</f>
        <v>Berkshire</v>
      </c>
      <c r="F22" s="146" t="s">
        <v>1</v>
      </c>
      <c r="G22" s="38"/>
      <c r="H22" s="38"/>
      <c r="I22" s="38"/>
      <c r="J22" s="38"/>
      <c r="K22" s="38"/>
      <c r="L22" s="8" t="str">
        <f t="shared" si="6"/>
        <v>Berkshire, Town, Berkshire</v>
      </c>
      <c r="N22" s="8">
        <f>IF(ISNUMBER(SEARCH($T$1,O22)),MAX($N$1:N21)+1,0)</f>
        <v>0</v>
      </c>
      <c r="O22" s="8">
        <v>5</v>
      </c>
      <c r="P22" s="8" t="s">
        <v>613</v>
      </c>
      <c r="Q22" s="8" t="s">
        <v>649</v>
      </c>
      <c r="R22" s="8" t="s">
        <v>630</v>
      </c>
      <c r="U22" s="2"/>
      <c r="W22" s="2" t="str">
        <f>IFERROR(VLOOKUP(ROWS($W$2:W22),$N$2:$Q$47,3,FALSE),"")</f>
        <v/>
      </c>
      <c r="Z22" s="8">
        <v>21</v>
      </c>
      <c r="AA22" s="2" t="str">
        <f>IFERROR(VLOOKUP(ROWS($AA$2:AA22),$A$2:$L$700,12,FALSE),"")</f>
        <v>Yardley Court, Tonbridge, Kent</v>
      </c>
      <c r="AB22" s="8" t="str">
        <f t="shared" si="7"/>
        <v>JB</v>
      </c>
      <c r="AC22" s="8">
        <f t="shared" si="0"/>
        <v>0</v>
      </c>
      <c r="AD22" s="8">
        <f t="shared" si="1"/>
        <v>0</v>
      </c>
      <c r="AE22" s="8">
        <f t="shared" si="2"/>
        <v>0</v>
      </c>
      <c r="AF22" s="8">
        <f t="shared" si="3"/>
        <v>0</v>
      </c>
      <c r="AG22" s="8">
        <f t="shared" si="4"/>
        <v>0</v>
      </c>
      <c r="AH22" s="8">
        <f t="shared" si="8"/>
        <v>21</v>
      </c>
    </row>
    <row r="23" spans="1:34" ht="20" customHeight="1" x14ac:dyDescent="0.2">
      <c r="A23" s="8">
        <f>IF(ISNUMBER(SEARCH($Z$1,B23)),MAX(A$1:$A22)+1,0)</f>
        <v>0</v>
      </c>
      <c r="B23" s="8" t="str">
        <f t="shared" si="5"/>
        <v/>
      </c>
      <c r="C23" s="39" t="s">
        <v>20</v>
      </c>
      <c r="D23" s="39" t="s">
        <v>21</v>
      </c>
      <c r="E23" s="39" t="s">
        <v>588</v>
      </c>
      <c r="F23" s="147" t="s">
        <v>3</v>
      </c>
      <c r="G23" s="39" t="s">
        <v>4</v>
      </c>
      <c r="H23" s="39" t="s">
        <v>5</v>
      </c>
      <c r="I23" s="39" t="s">
        <v>7</v>
      </c>
      <c r="J23" s="39" t="s">
        <v>8</v>
      </c>
      <c r="K23" s="39" t="s">
        <v>6</v>
      </c>
      <c r="L23" s="8" t="str">
        <f t="shared" si="6"/>
        <v>Charters School, Ascot, Berkshire</v>
      </c>
      <c r="N23" s="8">
        <f>IF(ISNUMBER(SEARCH($T$1,O23)),MAX($N$1:N22)+1,0)</f>
        <v>0</v>
      </c>
      <c r="O23" s="8">
        <v>5</v>
      </c>
      <c r="P23" s="8" t="s">
        <v>615</v>
      </c>
      <c r="Q23" s="8" t="s">
        <v>650</v>
      </c>
      <c r="R23" s="8" t="s">
        <v>630</v>
      </c>
      <c r="U23" s="2"/>
      <c r="W23" s="2" t="str">
        <f>IFERROR(VLOOKUP(ROWS($W$2:W23),$N$2:$Q$47,3,FALSE),"")</f>
        <v/>
      </c>
      <c r="Z23" s="8">
        <v>22</v>
      </c>
      <c r="AA23" s="2" t="str">
        <f>IFERROR(VLOOKUP(ROWS($AA$2:AA23),$A$2:$L$700,12,FALSE),"")</f>
        <v/>
      </c>
      <c r="AB23" s="8" t="str">
        <f t="shared" si="7"/>
        <v/>
      </c>
      <c r="AC23" s="8" t="e">
        <f t="shared" si="0"/>
        <v>#N/A</v>
      </c>
      <c r="AD23" s="8" t="e">
        <f t="shared" si="1"/>
        <v>#N/A</v>
      </c>
      <c r="AE23" s="8" t="e">
        <f t="shared" si="2"/>
        <v>#N/A</v>
      </c>
      <c r="AF23" s="8" t="e">
        <f t="shared" si="3"/>
        <v>#N/A</v>
      </c>
      <c r="AG23" s="8" t="e">
        <f t="shared" si="4"/>
        <v>#N/A</v>
      </c>
      <c r="AH23" s="8">
        <f t="shared" si="8"/>
        <v>22</v>
      </c>
    </row>
    <row r="24" spans="1:34" ht="20" customHeight="1" x14ac:dyDescent="0.2">
      <c r="A24" s="8">
        <f>IF(ISNUMBER(SEARCH($Z$1,B24)),MAX(A$1:$A23)+1,0)</f>
        <v>0</v>
      </c>
      <c r="B24" s="8" t="str">
        <f t="shared" si="5"/>
        <v/>
      </c>
      <c r="C24" s="39" t="s">
        <v>27</v>
      </c>
      <c r="D24" s="39" t="s">
        <v>28</v>
      </c>
      <c r="E24" s="39" t="s">
        <v>588</v>
      </c>
      <c r="F24" s="147"/>
      <c r="G24" s="39"/>
      <c r="H24" s="39"/>
      <c r="I24" s="39" t="s">
        <v>7</v>
      </c>
      <c r="J24" s="39" t="s">
        <v>8</v>
      </c>
      <c r="K24" s="39" t="s">
        <v>6</v>
      </c>
      <c r="L24" s="8" t="str">
        <f t="shared" si="6"/>
        <v>Downe House, Thatcham, Berkshire</v>
      </c>
      <c r="N24" s="8">
        <f>IF(ISNUMBER(SEARCH($T$1,O24)),MAX($N$1:N23)+1,0)</f>
        <v>0</v>
      </c>
      <c r="O24" s="8">
        <v>6</v>
      </c>
      <c r="P24" s="8" t="s">
        <v>595</v>
      </c>
      <c r="Q24" s="8" t="s">
        <v>654</v>
      </c>
      <c r="R24" s="8" t="s">
        <v>673</v>
      </c>
      <c r="U24" s="2"/>
      <c r="W24" s="2" t="str">
        <f>IFERROR(VLOOKUP(ROWS($W$2:W24),$N$2:$Q$47,3,FALSE),"")</f>
        <v/>
      </c>
      <c r="Z24" s="8">
        <v>23</v>
      </c>
      <c r="AA24" s="2" t="str">
        <f>IFERROR(VLOOKUP(ROWS($AA$2:AA24),$A$2:$L$700,12,FALSE),"")</f>
        <v/>
      </c>
      <c r="AB24" s="8" t="str">
        <f t="shared" si="7"/>
        <v/>
      </c>
      <c r="AC24" s="8" t="e">
        <f t="shared" si="0"/>
        <v>#N/A</v>
      </c>
      <c r="AD24" s="8" t="e">
        <f t="shared" si="1"/>
        <v>#N/A</v>
      </c>
      <c r="AE24" s="8" t="e">
        <f t="shared" si="2"/>
        <v>#N/A</v>
      </c>
      <c r="AF24" s="8" t="e">
        <f t="shared" si="3"/>
        <v>#N/A</v>
      </c>
      <c r="AG24" s="8" t="e">
        <f t="shared" si="4"/>
        <v>#N/A</v>
      </c>
      <c r="AH24" s="8">
        <f t="shared" si="8"/>
        <v>23</v>
      </c>
    </row>
    <row r="25" spans="1:34" ht="20" customHeight="1" x14ac:dyDescent="0.2">
      <c r="A25" s="8">
        <f>IF(ISNUMBER(SEARCH($Z$1,B25)),MAX(A$1:$A24)+1,0)</f>
        <v>0</v>
      </c>
      <c r="B25" s="8" t="str">
        <f t="shared" si="5"/>
        <v/>
      </c>
      <c r="C25" s="39" t="s">
        <v>23</v>
      </c>
      <c r="D25" s="39" t="s">
        <v>22</v>
      </c>
      <c r="E25" s="39" t="s">
        <v>588</v>
      </c>
      <c r="F25" s="147" t="s">
        <v>3</v>
      </c>
      <c r="G25" s="39" t="s">
        <v>4</v>
      </c>
      <c r="H25" s="39" t="s">
        <v>5</v>
      </c>
      <c r="I25" s="39"/>
      <c r="J25" s="39" t="s">
        <v>8</v>
      </c>
      <c r="K25" s="39"/>
      <c r="L25" s="8" t="str">
        <f t="shared" si="6"/>
        <v>Furze Platt Senior School, Maidenhead, Berkshire</v>
      </c>
      <c r="N25" s="8">
        <f>IF(ISNUMBER(SEARCH($T$1,O25)),MAX($N$1:N24)+1,0)</f>
        <v>0</v>
      </c>
      <c r="O25" s="8">
        <v>6</v>
      </c>
      <c r="P25" s="8" t="s">
        <v>601</v>
      </c>
      <c r="Q25" s="8" t="s">
        <v>655</v>
      </c>
      <c r="R25" s="8" t="s">
        <v>673</v>
      </c>
      <c r="U25" s="2"/>
      <c r="W25" s="2" t="str">
        <f>IFERROR(VLOOKUP(ROWS($W$2:W25),$N$2:$Q$47,3,FALSE),"")</f>
        <v/>
      </c>
      <c r="Z25" s="8">
        <v>24</v>
      </c>
      <c r="AA25" s="2" t="str">
        <f>IFERROR(VLOOKUP(ROWS($AA$2:AA25),$A$2:$L$700,12,FALSE),"")</f>
        <v/>
      </c>
      <c r="AB25" s="8" t="str">
        <f t="shared" si="7"/>
        <v/>
      </c>
      <c r="AC25" s="8" t="e">
        <f t="shared" si="0"/>
        <v>#N/A</v>
      </c>
      <c r="AD25" s="8" t="e">
        <f t="shared" si="1"/>
        <v>#N/A</v>
      </c>
      <c r="AE25" s="8" t="e">
        <f t="shared" si="2"/>
        <v>#N/A</v>
      </c>
      <c r="AF25" s="8" t="e">
        <f t="shared" si="3"/>
        <v>#N/A</v>
      </c>
      <c r="AG25" s="8" t="e">
        <f t="shared" si="4"/>
        <v>#N/A</v>
      </c>
      <c r="AH25" s="8">
        <f t="shared" si="8"/>
        <v>24</v>
      </c>
    </row>
    <row r="26" spans="1:34" ht="20" customHeight="1" x14ac:dyDescent="0.2">
      <c r="A26" s="8">
        <f>IF(ISNUMBER(SEARCH($Z$1,B26)),MAX(A$1:$A25)+1,0)</f>
        <v>0</v>
      </c>
      <c r="B26" s="8" t="str">
        <f t="shared" si="5"/>
        <v/>
      </c>
      <c r="C26" s="39" t="s">
        <v>857</v>
      </c>
      <c r="D26" s="39" t="s">
        <v>858</v>
      </c>
      <c r="E26" s="39" t="s">
        <v>588</v>
      </c>
      <c r="F26" s="147" t="s">
        <v>3</v>
      </c>
      <c r="G26" s="39"/>
      <c r="H26" s="39"/>
      <c r="I26" s="39" t="s">
        <v>7</v>
      </c>
      <c r="J26" s="39"/>
      <c r="K26" s="39"/>
      <c r="L26" s="8" t="str">
        <f t="shared" si="6"/>
        <v>John O'Gaunt School, Hungerford, Berkshire</v>
      </c>
      <c r="N26" s="8">
        <f>IF(ISNUMBER(SEARCH($T$1,O26)),MAX($N$1:N25)+1,0)</f>
        <v>0</v>
      </c>
      <c r="O26" s="8">
        <v>6</v>
      </c>
      <c r="P26" s="8" t="s">
        <v>629</v>
      </c>
      <c r="Q26" s="8" t="s">
        <v>660</v>
      </c>
      <c r="R26" s="8" t="s">
        <v>673</v>
      </c>
      <c r="U26" s="2"/>
      <c r="W26" s="2" t="str">
        <f>IFERROR(VLOOKUP(ROWS($W$2:W26),$N$2:$Q$47,3,FALSE),"")</f>
        <v/>
      </c>
      <c r="Z26" s="8">
        <v>25</v>
      </c>
      <c r="AA26" s="2" t="str">
        <f>IFERROR(VLOOKUP(ROWS($AA$2:AA26),$A$2:$L$700,12,FALSE),"")</f>
        <v/>
      </c>
      <c r="AB26" s="8" t="str">
        <f t="shared" si="7"/>
        <v/>
      </c>
      <c r="AC26" s="8" t="e">
        <f t="shared" si="0"/>
        <v>#N/A</v>
      </c>
      <c r="AD26" s="8" t="e">
        <f t="shared" si="1"/>
        <v>#N/A</v>
      </c>
      <c r="AE26" s="8" t="e">
        <f t="shared" si="2"/>
        <v>#N/A</v>
      </c>
      <c r="AF26" s="8" t="e">
        <f t="shared" si="3"/>
        <v>#N/A</v>
      </c>
      <c r="AG26" s="8" t="e">
        <f t="shared" si="4"/>
        <v>#N/A</v>
      </c>
      <c r="AH26" s="8">
        <f t="shared" si="8"/>
        <v>25</v>
      </c>
    </row>
    <row r="27" spans="1:34" ht="20" customHeight="1" x14ac:dyDescent="0.2">
      <c r="A27" s="8">
        <f>IF(ISNUMBER(SEARCH($Z$1,B27)),MAX(A$1:$A26)+1,0)</f>
        <v>0</v>
      </c>
      <c r="B27" s="8" t="str">
        <f t="shared" si="5"/>
        <v/>
      </c>
      <c r="C27" s="39" t="s">
        <v>31</v>
      </c>
      <c r="D27" s="39" t="s">
        <v>32</v>
      </c>
      <c r="E27" s="39" t="s">
        <v>588</v>
      </c>
      <c r="F27" s="147" t="s">
        <v>3</v>
      </c>
      <c r="G27" s="39" t="s">
        <v>4</v>
      </c>
      <c r="H27" s="39"/>
      <c r="I27" s="39" t="s">
        <v>7</v>
      </c>
      <c r="J27" s="39" t="s">
        <v>8</v>
      </c>
      <c r="K27" s="39"/>
      <c r="L27" s="8" t="str">
        <f t="shared" si="6"/>
        <v>Luckley House School, Wokingham, Berkshire</v>
      </c>
      <c r="N27" s="8">
        <f>IF(ISNUMBER(SEARCH($T$1,O27)),MAX($N$1:N26)+1,0)</f>
        <v>0</v>
      </c>
      <c r="O27" s="8">
        <v>6</v>
      </c>
      <c r="P27" s="8" t="s">
        <v>607</v>
      </c>
      <c r="Q27" s="8" t="s">
        <v>656</v>
      </c>
      <c r="R27" s="8" t="s">
        <v>673</v>
      </c>
      <c r="U27" s="2"/>
      <c r="Z27" s="8">
        <v>26</v>
      </c>
      <c r="AA27" s="2" t="str">
        <f>IFERROR(VLOOKUP(ROWS($AA$2:AA27),$A$2:$L$700,12,FALSE),"")</f>
        <v/>
      </c>
      <c r="AB27" s="8" t="str">
        <f t="shared" si="7"/>
        <v/>
      </c>
      <c r="AC27" s="8" t="e">
        <f t="shared" si="0"/>
        <v>#N/A</v>
      </c>
      <c r="AD27" s="8" t="e">
        <f t="shared" si="1"/>
        <v>#N/A</v>
      </c>
      <c r="AE27" s="8" t="e">
        <f t="shared" si="2"/>
        <v>#N/A</v>
      </c>
      <c r="AF27" s="8" t="e">
        <f t="shared" si="3"/>
        <v>#N/A</v>
      </c>
      <c r="AG27" s="8" t="e">
        <f t="shared" si="4"/>
        <v>#N/A</v>
      </c>
      <c r="AH27" s="8">
        <f t="shared" si="8"/>
        <v>26</v>
      </c>
    </row>
    <row r="28" spans="1:34" ht="20" customHeight="1" x14ac:dyDescent="0.2">
      <c r="A28" s="8">
        <f>IF(ISNUMBER(SEARCH($Z$1,B28)),MAX(A$1:$A27)+1,0)</f>
        <v>0</v>
      </c>
      <c r="B28" s="8" t="str">
        <f t="shared" si="5"/>
        <v/>
      </c>
      <c r="C28" s="39" t="s">
        <v>772</v>
      </c>
      <c r="D28" s="39" t="s">
        <v>859</v>
      </c>
      <c r="E28" s="39" t="s">
        <v>588</v>
      </c>
      <c r="F28" s="147" t="s">
        <v>3</v>
      </c>
      <c r="G28" s="39" t="s">
        <v>4</v>
      </c>
      <c r="H28" s="39"/>
      <c r="I28" s="39" t="s">
        <v>7</v>
      </c>
      <c r="J28" s="39" t="s">
        <v>8</v>
      </c>
      <c r="K28" s="39"/>
      <c r="L28" s="8" t="str">
        <f t="shared" si="6"/>
        <v>Ranelagh School, Bracknell, Berkshire</v>
      </c>
      <c r="N28" s="8">
        <f>IF(ISNUMBER(SEARCH($T$1,O28)),MAX($N$1:N27)+1,0)</f>
        <v>0</v>
      </c>
      <c r="O28" s="8">
        <v>6</v>
      </c>
      <c r="P28" s="8" t="s">
        <v>610</v>
      </c>
      <c r="Q28" s="8" t="s">
        <v>657</v>
      </c>
      <c r="R28" s="8" t="s">
        <v>673</v>
      </c>
      <c r="U28" s="2"/>
      <c r="Z28" s="8">
        <v>27</v>
      </c>
      <c r="AA28" s="2" t="str">
        <f>IFERROR(VLOOKUP(ROWS($AA$2:AA28),$A$2:$L$700,12,FALSE),"")</f>
        <v/>
      </c>
      <c r="AB28" s="8" t="str">
        <f t="shared" si="7"/>
        <v/>
      </c>
      <c r="AC28" s="8" t="e">
        <f t="shared" si="0"/>
        <v>#N/A</v>
      </c>
      <c r="AD28" s="8" t="e">
        <f t="shared" si="1"/>
        <v>#N/A</v>
      </c>
      <c r="AE28" s="8" t="e">
        <f t="shared" si="2"/>
        <v>#N/A</v>
      </c>
      <c r="AF28" s="8" t="e">
        <f t="shared" si="3"/>
        <v>#N/A</v>
      </c>
      <c r="AG28" s="8" t="e">
        <f t="shared" si="4"/>
        <v>#N/A</v>
      </c>
      <c r="AH28" s="8">
        <f t="shared" si="8"/>
        <v>27</v>
      </c>
    </row>
    <row r="29" spans="1:34" ht="20" customHeight="1" x14ac:dyDescent="0.2">
      <c r="A29" s="8">
        <f>IF(ISNUMBER(SEARCH($Z$1,B29)),MAX(A$1:$A28)+1,0)</f>
        <v>0</v>
      </c>
      <c r="B29" s="8" t="str">
        <f t="shared" si="5"/>
        <v/>
      </c>
      <c r="C29" s="39" t="s">
        <v>25</v>
      </c>
      <c r="D29" s="39" t="s">
        <v>24</v>
      </c>
      <c r="E29" s="39" t="s">
        <v>588</v>
      </c>
      <c r="F29" s="147" t="s">
        <v>3</v>
      </c>
      <c r="G29" s="39" t="s">
        <v>4</v>
      </c>
      <c r="H29" s="39" t="s">
        <v>5</v>
      </c>
      <c r="I29" s="39"/>
      <c r="J29" s="39"/>
      <c r="K29" s="39" t="s">
        <v>6</v>
      </c>
      <c r="L29" s="8" t="str">
        <f t="shared" si="6"/>
        <v>Reading Blue Coat School, Reading, Berkshire</v>
      </c>
      <c r="N29" s="8">
        <f>IF(ISNUMBER(SEARCH($T$1,O29)),MAX($N$1:N28)+1,0)</f>
        <v>1</v>
      </c>
      <c r="O29" s="8">
        <v>7</v>
      </c>
      <c r="P29" s="8" t="s">
        <v>591</v>
      </c>
      <c r="Q29" s="8" t="s">
        <v>665</v>
      </c>
      <c r="R29" s="8" t="s">
        <v>676</v>
      </c>
      <c r="U29" s="2"/>
      <c r="Z29" s="8">
        <v>28</v>
      </c>
      <c r="AA29" s="2" t="str">
        <f>IFERROR(VLOOKUP(ROWS($AA$2:AA29),$A$2:$L$700,12,FALSE),"")</f>
        <v/>
      </c>
      <c r="AB29" s="8" t="str">
        <f t="shared" si="7"/>
        <v/>
      </c>
      <c r="AC29" s="8" t="e">
        <f t="shared" si="0"/>
        <v>#N/A</v>
      </c>
      <c r="AD29" s="8" t="e">
        <f t="shared" si="1"/>
        <v>#N/A</v>
      </c>
      <c r="AE29" s="8" t="e">
        <f t="shared" si="2"/>
        <v>#N/A</v>
      </c>
      <c r="AF29" s="8" t="e">
        <f t="shared" si="3"/>
        <v>#N/A</v>
      </c>
      <c r="AG29" s="8" t="e">
        <f t="shared" si="4"/>
        <v>#N/A</v>
      </c>
      <c r="AH29" s="8">
        <f t="shared" si="8"/>
        <v>28</v>
      </c>
    </row>
    <row r="30" spans="1:34" ht="20" customHeight="1" x14ac:dyDescent="0.2">
      <c r="A30" s="8">
        <f>IF(ISNUMBER(SEARCH($Z$1,B30)),MAX(A$1:$A29)+1,0)</f>
        <v>0</v>
      </c>
      <c r="B30" s="8" t="str">
        <f t="shared" si="5"/>
        <v/>
      </c>
      <c r="C30" s="39" t="s">
        <v>26</v>
      </c>
      <c r="D30" s="39" t="s">
        <v>24</v>
      </c>
      <c r="E30" s="39" t="s">
        <v>588</v>
      </c>
      <c r="F30" s="147"/>
      <c r="G30" s="39"/>
      <c r="H30" s="39"/>
      <c r="I30" s="39" t="s">
        <v>7</v>
      </c>
      <c r="J30" s="39" t="s">
        <v>8</v>
      </c>
      <c r="K30" s="39" t="s">
        <v>6</v>
      </c>
      <c r="L30" s="8" t="str">
        <f t="shared" si="6"/>
        <v>The Abbey School Reading, Reading, Berkshire</v>
      </c>
      <c r="N30" s="8">
        <f>IF(ISNUMBER(SEARCH($T$1,O30)),MAX($N$1:N29)+1,0)</f>
        <v>2</v>
      </c>
      <c r="O30" s="8">
        <v>7</v>
      </c>
      <c r="P30" s="8" t="s">
        <v>602</v>
      </c>
      <c r="Q30" s="8" t="s">
        <v>662</v>
      </c>
      <c r="R30" s="8" t="s">
        <v>676</v>
      </c>
      <c r="U30" s="2"/>
      <c r="Z30" s="8">
        <v>29</v>
      </c>
      <c r="AA30" s="2" t="str">
        <f>IFERROR(VLOOKUP(ROWS($AA$2:AA30),$A$2:$L$700,12,FALSE),"")</f>
        <v/>
      </c>
      <c r="AB30" s="8" t="str">
        <f t="shared" si="7"/>
        <v/>
      </c>
      <c r="AC30" s="8" t="e">
        <f t="shared" si="0"/>
        <v>#N/A</v>
      </c>
      <c r="AD30" s="8" t="e">
        <f t="shared" si="1"/>
        <v>#N/A</v>
      </c>
      <c r="AE30" s="8" t="e">
        <f t="shared" si="2"/>
        <v>#N/A</v>
      </c>
      <c r="AF30" s="8" t="e">
        <f t="shared" si="3"/>
        <v>#N/A</v>
      </c>
      <c r="AG30" s="8" t="e">
        <f t="shared" si="4"/>
        <v>#N/A</v>
      </c>
      <c r="AH30" s="8">
        <f t="shared" si="8"/>
        <v>29</v>
      </c>
    </row>
    <row r="31" spans="1:34" ht="20" customHeight="1" x14ac:dyDescent="0.2">
      <c r="A31" s="8">
        <f>IF(ISNUMBER(SEARCH($Z$1,B31)),MAX(A$1:$A30)+1,0)</f>
        <v>0</v>
      </c>
      <c r="B31" s="8" t="str">
        <f t="shared" si="5"/>
        <v/>
      </c>
      <c r="C31" s="39" t="s">
        <v>33</v>
      </c>
      <c r="D31" s="39" t="s">
        <v>32</v>
      </c>
      <c r="E31" s="39" t="s">
        <v>588</v>
      </c>
      <c r="F31" s="147"/>
      <c r="G31" s="39"/>
      <c r="H31" s="39"/>
      <c r="I31" s="39" t="s">
        <v>7</v>
      </c>
      <c r="J31" s="39" t="s">
        <v>8</v>
      </c>
      <c r="K31" s="39"/>
      <c r="L31" s="8" t="str">
        <f t="shared" si="6"/>
        <v>The Holt School, Wokingham, Berkshire</v>
      </c>
      <c r="N31" s="8">
        <f>IF(ISNUMBER(SEARCH($T$1,O31)),MAX($N$1:N30)+1,0)</f>
        <v>3</v>
      </c>
      <c r="O31" s="8">
        <v>7</v>
      </c>
      <c r="P31" s="8" t="s">
        <v>606</v>
      </c>
      <c r="Q31" s="8" t="s">
        <v>606</v>
      </c>
      <c r="R31" s="8" t="s">
        <v>676</v>
      </c>
      <c r="U31" s="2"/>
      <c r="Z31" s="8">
        <v>30</v>
      </c>
      <c r="AA31" s="2" t="str">
        <f>IFERROR(VLOOKUP(ROWS($AA$2:AA31),$A$2:$L$700,12,FALSE),"")</f>
        <v/>
      </c>
      <c r="AB31" s="8" t="str">
        <f t="shared" si="7"/>
        <v/>
      </c>
      <c r="AC31" s="8" t="e">
        <f t="shared" si="0"/>
        <v>#N/A</v>
      </c>
      <c r="AD31" s="8" t="e">
        <f t="shared" si="1"/>
        <v>#N/A</v>
      </c>
      <c r="AE31" s="8" t="e">
        <f t="shared" si="2"/>
        <v>#N/A</v>
      </c>
      <c r="AF31" s="8" t="e">
        <f t="shared" si="3"/>
        <v>#N/A</v>
      </c>
      <c r="AG31" s="8" t="e">
        <f t="shared" si="4"/>
        <v>#N/A</v>
      </c>
      <c r="AH31" s="8">
        <f t="shared" si="8"/>
        <v>30</v>
      </c>
    </row>
    <row r="32" spans="1:34" ht="20" customHeight="1" x14ac:dyDescent="0.2">
      <c r="A32" s="8">
        <f>IF(ISNUMBER(SEARCH($Z$1,B32)),MAX(A$1:$A31)+1,0)</f>
        <v>0</v>
      </c>
      <c r="B32" s="8" t="str">
        <f t="shared" si="5"/>
        <v/>
      </c>
      <c r="C32" s="39" t="s">
        <v>29</v>
      </c>
      <c r="D32" s="39" t="s">
        <v>30</v>
      </c>
      <c r="E32" s="39" t="s">
        <v>588</v>
      </c>
      <c r="F32" s="147"/>
      <c r="G32" s="39" t="s">
        <v>4</v>
      </c>
      <c r="H32" s="39" t="s">
        <v>5</v>
      </c>
      <c r="I32" s="39"/>
      <c r="J32" s="39"/>
      <c r="K32" s="39"/>
      <c r="L32" s="8" t="str">
        <f t="shared" si="6"/>
        <v>The Windsor Boys' School, Windsor, Berkshire</v>
      </c>
      <c r="N32" s="8">
        <f>IF(ISNUMBER(SEARCH($T$1,O32)),MAX($N$1:N31)+1,0)</f>
        <v>4</v>
      </c>
      <c r="O32" s="8">
        <v>7</v>
      </c>
      <c r="P32" s="8" t="s">
        <v>623</v>
      </c>
      <c r="Q32" s="8" t="s">
        <v>623</v>
      </c>
      <c r="R32" s="8" t="s">
        <v>676</v>
      </c>
      <c r="U32" s="2"/>
      <c r="Z32" s="8">
        <v>31</v>
      </c>
      <c r="AA32" s="2" t="str">
        <f>IFERROR(VLOOKUP(ROWS($AA$2:AA32),$A$2:$L$700,12,FALSE),"")</f>
        <v/>
      </c>
      <c r="AB32" s="8" t="str">
        <f t="shared" si="7"/>
        <v/>
      </c>
      <c r="AC32" s="8" t="e">
        <f t="shared" si="0"/>
        <v>#N/A</v>
      </c>
      <c r="AD32" s="8" t="e">
        <f t="shared" si="1"/>
        <v>#N/A</v>
      </c>
      <c r="AE32" s="8" t="e">
        <f t="shared" si="2"/>
        <v>#N/A</v>
      </c>
      <c r="AF32" s="8" t="e">
        <f t="shared" si="3"/>
        <v>#N/A</v>
      </c>
      <c r="AG32" s="8" t="e">
        <f t="shared" si="4"/>
        <v>#N/A</v>
      </c>
      <c r="AH32" s="8">
        <f t="shared" si="8"/>
        <v>31</v>
      </c>
    </row>
    <row r="33" spans="1:34" ht="20" customHeight="1" x14ac:dyDescent="0.2">
      <c r="A33" s="8">
        <f>IF(ISNUMBER(SEARCH($Z$1,B33)),MAX(A$1:$A32)+1,0)</f>
        <v>0</v>
      </c>
      <c r="B33" s="8" t="str">
        <f t="shared" si="5"/>
        <v/>
      </c>
      <c r="C33" s="39"/>
      <c r="D33" s="39"/>
      <c r="E33" s="39"/>
      <c r="F33" s="147"/>
      <c r="G33" s="39"/>
      <c r="H33" s="39"/>
      <c r="I33" s="39"/>
      <c r="J33" s="39"/>
      <c r="K33" s="39"/>
      <c r="L33" s="8" t="str">
        <f t="shared" si="6"/>
        <v xml:space="preserve">, , </v>
      </c>
      <c r="N33" s="8">
        <f>IF(ISNUMBER(SEARCH($T$1,O33)),MAX($N$1:N32)+1,0)</f>
        <v>5</v>
      </c>
      <c r="O33" s="8">
        <v>7</v>
      </c>
      <c r="P33" s="8" t="s">
        <v>624</v>
      </c>
      <c r="Q33" s="8" t="s">
        <v>624</v>
      </c>
      <c r="R33" s="8" t="s">
        <v>676</v>
      </c>
      <c r="U33" s="2"/>
      <c r="Z33" s="8">
        <v>32</v>
      </c>
      <c r="AA33" s="2" t="str">
        <f>IFERROR(VLOOKUP(ROWS($AA$2:AA33),$A$2:$L$700,12,FALSE),"")</f>
        <v/>
      </c>
      <c r="AB33" s="8" t="str">
        <f t="shared" si="7"/>
        <v/>
      </c>
      <c r="AC33" s="8" t="e">
        <f t="shared" si="0"/>
        <v>#N/A</v>
      </c>
      <c r="AD33" s="8" t="e">
        <f t="shared" si="1"/>
        <v>#N/A</v>
      </c>
      <c r="AE33" s="8" t="e">
        <f t="shared" si="2"/>
        <v>#N/A</v>
      </c>
      <c r="AF33" s="8" t="e">
        <f t="shared" si="3"/>
        <v>#N/A</v>
      </c>
      <c r="AG33" s="8" t="e">
        <f t="shared" si="4"/>
        <v>#N/A</v>
      </c>
      <c r="AH33" s="8">
        <f t="shared" si="8"/>
        <v>32</v>
      </c>
    </row>
    <row r="34" spans="1:34" ht="20" customHeight="1" x14ac:dyDescent="0.2">
      <c r="A34" s="8">
        <f>IF(ISNUMBER(SEARCH($Z$1,B34)),MAX(A$1:$A33)+1,0)</f>
        <v>0</v>
      </c>
      <c r="B34" s="8" t="str">
        <f t="shared" si="5"/>
        <v/>
      </c>
      <c r="C34" s="39"/>
      <c r="D34" s="39"/>
      <c r="E34" s="39"/>
      <c r="F34" s="147"/>
      <c r="G34" s="39"/>
      <c r="H34" s="39"/>
      <c r="I34" s="39"/>
      <c r="J34" s="39"/>
      <c r="K34" s="39"/>
      <c r="L34" s="8" t="str">
        <f t="shared" si="6"/>
        <v xml:space="preserve">, , </v>
      </c>
      <c r="N34" s="8">
        <f>IF(ISNUMBER(SEARCH($T$1,O34)),MAX($N$1:N33)+1,0)</f>
        <v>0</v>
      </c>
      <c r="O34" s="8">
        <v>8</v>
      </c>
      <c r="P34" s="8" t="s">
        <v>586</v>
      </c>
      <c r="Q34" s="8" t="s">
        <v>586</v>
      </c>
      <c r="R34" s="8" t="s">
        <v>672</v>
      </c>
      <c r="U34" s="2"/>
      <c r="Z34" s="8">
        <v>33</v>
      </c>
      <c r="AA34" s="2" t="str">
        <f>IFERROR(VLOOKUP(ROWS($AA$2:AA34),$A$2:$L$700,12,FALSE),"")</f>
        <v/>
      </c>
      <c r="AB34" s="8" t="str">
        <f t="shared" ref="AB34:AB60" si="9">IFERROR(VLOOKUP(Z34,schools,6,0),"")</f>
        <v/>
      </c>
      <c r="AC34" s="8" t="e">
        <f t="shared" ref="AC34:AC60" si="10">VLOOKUP(Z34,schools,7,0)</f>
        <v>#N/A</v>
      </c>
      <c r="AD34" s="8" t="e">
        <f t="shared" ref="AD34:AD60" si="11">VLOOKUP(Z34,schools,8,0)</f>
        <v>#N/A</v>
      </c>
      <c r="AE34" s="8" t="e">
        <f t="shared" ref="AE34:AE60" si="12">VLOOKUP(Z34,schools,9,0)</f>
        <v>#N/A</v>
      </c>
      <c r="AF34" s="8" t="e">
        <f t="shared" ref="AF34:AF60" si="13">VLOOKUP(Z34,schools,10,0)</f>
        <v>#N/A</v>
      </c>
      <c r="AG34" s="8" t="e">
        <f t="shared" ref="AG34:AG60" si="14">VLOOKUP(Z34,schools,11,0)</f>
        <v>#N/A</v>
      </c>
      <c r="AH34" s="8">
        <f t="shared" si="8"/>
        <v>33</v>
      </c>
    </row>
    <row r="35" spans="1:34" ht="20" customHeight="1" x14ac:dyDescent="0.2">
      <c r="A35" s="8">
        <f>IF(ISNUMBER(SEARCH($Z$1,B35)),MAX(A$1:$A34)+1,0)</f>
        <v>0</v>
      </c>
      <c r="B35" s="8" t="str">
        <f t="shared" si="5"/>
        <v/>
      </c>
      <c r="C35" s="39"/>
      <c r="D35" s="39"/>
      <c r="E35" s="39"/>
      <c r="F35" s="147"/>
      <c r="G35" s="39"/>
      <c r="H35" s="39"/>
      <c r="I35" s="39"/>
      <c r="J35" s="39"/>
      <c r="K35" s="39"/>
      <c r="L35" s="8" t="str">
        <f t="shared" si="6"/>
        <v xml:space="preserve">, , </v>
      </c>
      <c r="N35" s="8">
        <f>IF(ISNUMBER(SEARCH($T$1,O35)),MAX($N$1:N34)+1,0)</f>
        <v>0</v>
      </c>
      <c r="O35" s="8">
        <v>8</v>
      </c>
      <c r="P35" s="8" t="s">
        <v>588</v>
      </c>
      <c r="Q35" s="8" t="s">
        <v>661</v>
      </c>
      <c r="R35" s="8" t="s">
        <v>672</v>
      </c>
      <c r="U35" s="2"/>
      <c r="Z35" s="8">
        <v>34</v>
      </c>
      <c r="AA35" s="2" t="str">
        <f>IFERROR(VLOOKUP(ROWS($AA$2:AA35),$A$2:$L$700,12,FALSE),"")</f>
        <v/>
      </c>
      <c r="AB35" s="8" t="str">
        <f t="shared" si="9"/>
        <v/>
      </c>
      <c r="AC35" s="8" t="e">
        <f t="shared" si="10"/>
        <v>#N/A</v>
      </c>
      <c r="AD35" s="8" t="e">
        <f t="shared" si="11"/>
        <v>#N/A</v>
      </c>
      <c r="AE35" s="8" t="e">
        <f t="shared" si="12"/>
        <v>#N/A</v>
      </c>
      <c r="AF35" s="8" t="e">
        <f t="shared" si="13"/>
        <v>#N/A</v>
      </c>
      <c r="AG35" s="8" t="e">
        <f t="shared" si="14"/>
        <v>#N/A</v>
      </c>
      <c r="AH35" s="8">
        <f t="shared" si="8"/>
        <v>34</v>
      </c>
    </row>
    <row r="36" spans="1:34" ht="20" customHeight="1" x14ac:dyDescent="0.2">
      <c r="A36" s="8">
        <f>IF(ISNUMBER(SEARCH($Z$1,B36)),MAX(A$1:$A35)+1,0)</f>
        <v>0</v>
      </c>
      <c r="B36" s="8" t="str">
        <f t="shared" si="5"/>
        <v/>
      </c>
      <c r="C36" s="39"/>
      <c r="D36" s="39"/>
      <c r="E36" s="39"/>
      <c r="F36" s="147"/>
      <c r="G36" s="39"/>
      <c r="H36" s="39"/>
      <c r="I36" s="39"/>
      <c r="J36" s="39"/>
      <c r="K36" s="39"/>
      <c r="L36" s="8" t="str">
        <f t="shared" si="6"/>
        <v xml:space="preserve">, , </v>
      </c>
      <c r="N36" s="8">
        <f>IF(ISNUMBER(SEARCH($T$1,O36)),MAX($N$1:N35)+1,0)</f>
        <v>0</v>
      </c>
      <c r="O36" s="8">
        <v>8</v>
      </c>
      <c r="P36" s="8" t="s">
        <v>594</v>
      </c>
      <c r="Q36" s="8" t="s">
        <v>666</v>
      </c>
      <c r="R36" s="8" t="s">
        <v>672</v>
      </c>
      <c r="U36" s="2"/>
      <c r="Z36" s="8">
        <v>35</v>
      </c>
      <c r="AA36" s="2" t="str">
        <f>IFERROR(VLOOKUP(ROWS($AA$2:AA36),$A$2:$L$700,12,FALSE),"")</f>
        <v/>
      </c>
      <c r="AB36" s="8" t="str">
        <f t="shared" si="9"/>
        <v/>
      </c>
      <c r="AC36" s="8" t="e">
        <f t="shared" si="10"/>
        <v>#N/A</v>
      </c>
      <c r="AD36" s="8" t="e">
        <f t="shared" si="11"/>
        <v>#N/A</v>
      </c>
      <c r="AE36" s="8" t="e">
        <f t="shared" si="12"/>
        <v>#N/A</v>
      </c>
      <c r="AF36" s="8" t="e">
        <f t="shared" si="13"/>
        <v>#N/A</v>
      </c>
      <c r="AG36" s="8" t="e">
        <f t="shared" si="14"/>
        <v>#N/A</v>
      </c>
      <c r="AH36" s="8">
        <f t="shared" si="8"/>
        <v>35</v>
      </c>
    </row>
    <row r="37" spans="1:34" ht="20" customHeight="1" x14ac:dyDescent="0.2">
      <c r="A37" s="8">
        <f>IF(ISNUMBER(SEARCH($Z$1,B37)),MAX(A$1:$A36)+1,0)</f>
        <v>0</v>
      </c>
      <c r="B37" s="8" t="str">
        <f t="shared" si="5"/>
        <v/>
      </c>
      <c r="C37" s="39"/>
      <c r="D37" s="39"/>
      <c r="E37" s="39"/>
      <c r="F37" s="147"/>
      <c r="G37" s="39"/>
      <c r="H37" s="39"/>
      <c r="I37" s="39"/>
      <c r="J37" s="39"/>
      <c r="K37" s="39"/>
      <c r="L37" s="8" t="str">
        <f t="shared" si="6"/>
        <v xml:space="preserve">, , </v>
      </c>
      <c r="N37" s="8">
        <f>IF(ISNUMBER(SEARCH($T$1,O37)),MAX($N$1:N36)+1,0)</f>
        <v>0</v>
      </c>
      <c r="O37" s="8">
        <v>8</v>
      </c>
      <c r="P37" s="8" t="s">
        <v>597</v>
      </c>
      <c r="Q37" s="8" t="s">
        <v>597</v>
      </c>
      <c r="R37" s="8" t="s">
        <v>672</v>
      </c>
      <c r="U37" s="2"/>
      <c r="Z37" s="8">
        <v>36</v>
      </c>
      <c r="AA37" s="2" t="str">
        <f>IFERROR(VLOOKUP(ROWS($AA$2:AA37),$A$2:$L$700,12,FALSE),"")</f>
        <v/>
      </c>
      <c r="AB37" s="8" t="str">
        <f t="shared" si="9"/>
        <v/>
      </c>
      <c r="AC37" s="8" t="e">
        <f t="shared" si="10"/>
        <v>#N/A</v>
      </c>
      <c r="AD37" s="8" t="e">
        <f t="shared" si="11"/>
        <v>#N/A</v>
      </c>
      <c r="AE37" s="8" t="e">
        <f t="shared" si="12"/>
        <v>#N/A</v>
      </c>
      <c r="AF37" s="8" t="e">
        <f t="shared" si="13"/>
        <v>#N/A</v>
      </c>
      <c r="AG37" s="8" t="e">
        <f t="shared" si="14"/>
        <v>#N/A</v>
      </c>
      <c r="AH37" s="8">
        <f t="shared" si="8"/>
        <v>36</v>
      </c>
    </row>
    <row r="38" spans="1:34" ht="20" customHeight="1" x14ac:dyDescent="0.2">
      <c r="A38" s="8">
        <f>IF(ISNUMBER(SEARCH($Z$1,B38)),MAX(A$1:$A37)+1,0)</f>
        <v>0</v>
      </c>
      <c r="B38" s="8" t="str">
        <f t="shared" si="5"/>
        <v/>
      </c>
      <c r="C38" s="39"/>
      <c r="D38" s="39"/>
      <c r="E38" s="39"/>
      <c r="F38" s="147"/>
      <c r="G38" s="39"/>
      <c r="H38" s="39"/>
      <c r="I38" s="39"/>
      <c r="J38" s="39"/>
      <c r="K38" s="39"/>
      <c r="L38" s="8" t="str">
        <f t="shared" si="6"/>
        <v xml:space="preserve">, , </v>
      </c>
      <c r="N38" s="8">
        <f>IF(ISNUMBER(SEARCH($T$1,O38)),MAX($N$1:N37)+1,0)</f>
        <v>0</v>
      </c>
      <c r="O38" s="8">
        <v>8</v>
      </c>
      <c r="P38" s="8" t="s">
        <v>598</v>
      </c>
      <c r="Q38" s="8" t="s">
        <v>598</v>
      </c>
      <c r="R38" s="8" t="s">
        <v>672</v>
      </c>
      <c r="U38" s="2"/>
      <c r="Z38" s="8">
        <v>37</v>
      </c>
      <c r="AA38" s="2" t="str">
        <f>IFERROR(VLOOKUP(ROWS($AA$2:AA38),$A$2:$L$700,12,FALSE),"")</f>
        <v/>
      </c>
      <c r="AB38" s="8" t="str">
        <f t="shared" si="9"/>
        <v/>
      </c>
      <c r="AC38" s="8" t="e">
        <f t="shared" si="10"/>
        <v>#N/A</v>
      </c>
      <c r="AD38" s="8" t="e">
        <f t="shared" si="11"/>
        <v>#N/A</v>
      </c>
      <c r="AE38" s="8" t="e">
        <f t="shared" si="12"/>
        <v>#N/A</v>
      </c>
      <c r="AF38" s="8" t="e">
        <f t="shared" si="13"/>
        <v>#N/A</v>
      </c>
      <c r="AG38" s="8" t="e">
        <f t="shared" si="14"/>
        <v>#N/A</v>
      </c>
      <c r="AH38" s="8">
        <f t="shared" si="8"/>
        <v>37</v>
      </c>
    </row>
    <row r="39" spans="1:34" ht="20" customHeight="1" x14ac:dyDescent="0.2">
      <c r="A39" s="8">
        <f>IF(ISNUMBER(SEARCH($Z$1,B39)),MAX(A$1:$A38)+1,0)</f>
        <v>0</v>
      </c>
      <c r="B39" s="8" t="str">
        <f t="shared" si="5"/>
        <v/>
      </c>
      <c r="C39" s="39"/>
      <c r="D39" s="39"/>
      <c r="E39" s="39"/>
      <c r="F39" s="147"/>
      <c r="G39" s="39"/>
      <c r="H39" s="39"/>
      <c r="I39" s="39"/>
      <c r="J39" s="39"/>
      <c r="K39" s="39"/>
      <c r="L39" s="8" t="str">
        <f t="shared" si="6"/>
        <v xml:space="preserve">, , </v>
      </c>
      <c r="N39" s="8">
        <f>IF(ISNUMBER(SEARCH($T$1,O39)),MAX($N$1:N38)+1,0)</f>
        <v>0</v>
      </c>
      <c r="O39" s="8">
        <v>8</v>
      </c>
      <c r="P39" s="8" t="s">
        <v>619</v>
      </c>
      <c r="Q39" s="8" t="s">
        <v>668</v>
      </c>
      <c r="R39" s="8" t="s">
        <v>672</v>
      </c>
      <c r="U39" s="2"/>
      <c r="Z39" s="8">
        <v>38</v>
      </c>
      <c r="AA39" s="2" t="str">
        <f>IFERROR(VLOOKUP(ROWS($AA$2:AA39),$A$2:$L$700,12,FALSE),"")</f>
        <v/>
      </c>
      <c r="AB39" s="8" t="str">
        <f t="shared" si="9"/>
        <v/>
      </c>
      <c r="AC39" s="8" t="e">
        <f t="shared" si="10"/>
        <v>#N/A</v>
      </c>
      <c r="AD39" s="8" t="e">
        <f t="shared" si="11"/>
        <v>#N/A</v>
      </c>
      <c r="AE39" s="8" t="e">
        <f t="shared" si="12"/>
        <v>#N/A</v>
      </c>
      <c r="AF39" s="8" t="e">
        <f t="shared" si="13"/>
        <v>#N/A</v>
      </c>
      <c r="AG39" s="8" t="e">
        <f t="shared" si="14"/>
        <v>#N/A</v>
      </c>
      <c r="AH39" s="8">
        <f t="shared" si="8"/>
        <v>38</v>
      </c>
    </row>
    <row r="40" spans="1:34" ht="20" customHeight="1" x14ac:dyDescent="0.2">
      <c r="A40" s="8">
        <f>IF(ISNUMBER(SEARCH($Z$1,B40)),MAX(A$1:$A39)+1,0)</f>
        <v>0</v>
      </c>
      <c r="B40" s="8" t="str">
        <f t="shared" si="5"/>
        <v/>
      </c>
      <c r="C40" s="38" t="s">
        <v>589</v>
      </c>
      <c r="D40" s="38" t="s">
        <v>0</v>
      </c>
      <c r="E40" s="38" t="str">
        <f>C40</f>
        <v>Buckinghamshire</v>
      </c>
      <c r="F40" s="146" t="s">
        <v>1</v>
      </c>
      <c r="G40" s="38"/>
      <c r="H40" s="38"/>
      <c r="I40" s="38"/>
      <c r="J40" s="38"/>
      <c r="K40" s="38"/>
      <c r="L40" s="8" t="str">
        <f t="shared" si="6"/>
        <v>Buckinghamshire, Town, Buckinghamshire</v>
      </c>
      <c r="N40" s="8">
        <f>IF(ISNUMBER(SEARCH($T$1,O40)),MAX($N$1:N39)+1,0)</f>
        <v>0</v>
      </c>
      <c r="O40" s="8">
        <v>8</v>
      </c>
      <c r="P40" s="8" t="s">
        <v>628</v>
      </c>
      <c r="Q40" s="8" t="s">
        <v>669</v>
      </c>
      <c r="R40" s="8" t="s">
        <v>672</v>
      </c>
      <c r="U40" s="2"/>
      <c r="Z40" s="8">
        <v>39</v>
      </c>
      <c r="AA40" s="2" t="str">
        <f>IFERROR(VLOOKUP(ROWS($AA$2:AA40),$A$2:$L$700,12,FALSE),"")</f>
        <v/>
      </c>
      <c r="AB40" s="8" t="str">
        <f t="shared" si="9"/>
        <v/>
      </c>
      <c r="AC40" s="8" t="e">
        <f t="shared" si="10"/>
        <v>#N/A</v>
      </c>
      <c r="AD40" s="8" t="e">
        <f t="shared" si="11"/>
        <v>#N/A</v>
      </c>
      <c r="AE40" s="8" t="e">
        <f t="shared" si="12"/>
        <v>#N/A</v>
      </c>
      <c r="AF40" s="8" t="e">
        <f t="shared" si="13"/>
        <v>#N/A</v>
      </c>
      <c r="AG40" s="8" t="e">
        <f t="shared" si="14"/>
        <v>#N/A</v>
      </c>
      <c r="AH40" s="8">
        <f t="shared" si="8"/>
        <v>39</v>
      </c>
    </row>
    <row r="41" spans="1:34" ht="20" customHeight="1" x14ac:dyDescent="0.2">
      <c r="A41" s="8">
        <f>IF(ISNUMBER(SEARCH($Z$1,B41)),MAX(A$1:$A40)+1,0)</f>
        <v>0</v>
      </c>
      <c r="B41" s="8" t="str">
        <f t="shared" si="5"/>
        <v/>
      </c>
      <c r="C41" s="39" t="s">
        <v>36</v>
      </c>
      <c r="D41" s="39" t="s">
        <v>37</v>
      </c>
      <c r="E41" s="39" t="s">
        <v>589</v>
      </c>
      <c r="F41" s="147" t="s">
        <v>3</v>
      </c>
      <c r="G41" s="39" t="s">
        <v>4</v>
      </c>
      <c r="H41" s="39" t="s">
        <v>5</v>
      </c>
      <c r="I41" s="39"/>
      <c r="J41" s="39"/>
      <c r="K41" s="39"/>
      <c r="L41" s="8" t="str">
        <f t="shared" si="6"/>
        <v>Aylesbury Grammar School, Aylesbury, Buckinghamshire</v>
      </c>
      <c r="N41" s="8">
        <f>IF(ISNUMBER(SEARCH($T$1,O41)),MAX($N$1:N40)+1,0)</f>
        <v>0</v>
      </c>
      <c r="O41" s="8">
        <v>9</v>
      </c>
      <c r="P41" s="8" t="s">
        <v>592</v>
      </c>
      <c r="Q41" s="8" t="s">
        <v>653</v>
      </c>
      <c r="R41" s="8" t="s">
        <v>674</v>
      </c>
      <c r="U41" s="2"/>
      <c r="Z41" s="8">
        <v>40</v>
      </c>
      <c r="AA41" s="2" t="str">
        <f>IFERROR(VLOOKUP(ROWS($AA$2:AA41),$A$2:$L$700,12,FALSE),"")</f>
        <v/>
      </c>
      <c r="AB41" s="8" t="str">
        <f t="shared" si="9"/>
        <v/>
      </c>
      <c r="AC41" s="8" t="e">
        <f t="shared" si="10"/>
        <v>#N/A</v>
      </c>
      <c r="AD41" s="8" t="e">
        <f t="shared" si="11"/>
        <v>#N/A</v>
      </c>
      <c r="AE41" s="8" t="e">
        <f t="shared" si="12"/>
        <v>#N/A</v>
      </c>
      <c r="AF41" s="8" t="e">
        <f t="shared" si="13"/>
        <v>#N/A</v>
      </c>
      <c r="AG41" s="8" t="e">
        <f t="shared" si="14"/>
        <v>#N/A</v>
      </c>
      <c r="AH41" s="8">
        <f t="shared" si="8"/>
        <v>40</v>
      </c>
    </row>
    <row r="42" spans="1:34" ht="20" customHeight="1" x14ac:dyDescent="0.2">
      <c r="A42" s="8">
        <f>IF(ISNUMBER(SEARCH($Z$1,B42)),MAX(A$1:$A41)+1,0)</f>
        <v>0</v>
      </c>
      <c r="B42" s="8" t="str">
        <f t="shared" si="5"/>
        <v/>
      </c>
      <c r="C42" s="39" t="s">
        <v>38</v>
      </c>
      <c r="D42" s="39" t="s">
        <v>37</v>
      </c>
      <c r="E42" s="39" t="s">
        <v>589</v>
      </c>
      <c r="F42" s="147"/>
      <c r="G42" s="39"/>
      <c r="H42" s="39"/>
      <c r="I42" s="39" t="s">
        <v>7</v>
      </c>
      <c r="J42" s="39" t="s">
        <v>8</v>
      </c>
      <c r="K42" s="39" t="s">
        <v>6</v>
      </c>
      <c r="L42" s="8" t="str">
        <f t="shared" si="6"/>
        <v>Aylesbury High School, Aylesbury, Buckinghamshire</v>
      </c>
      <c r="N42" s="8">
        <f>IF(ISNUMBER(SEARCH($T$1,O42)),MAX($N$1:N41)+1,0)</f>
        <v>0</v>
      </c>
      <c r="O42" s="8">
        <v>9</v>
      </c>
      <c r="P42" s="8" t="s">
        <v>600</v>
      </c>
      <c r="Q42" s="8" t="s">
        <v>667</v>
      </c>
      <c r="R42" s="8" t="s">
        <v>674</v>
      </c>
      <c r="U42" s="2"/>
      <c r="Z42" s="8">
        <v>41</v>
      </c>
      <c r="AA42" s="2" t="str">
        <f>IFERROR(VLOOKUP(ROWS($AA$2:AA42),$A$2:$L$700,12,FALSE),"")</f>
        <v/>
      </c>
      <c r="AB42" s="8" t="str">
        <f t="shared" si="9"/>
        <v/>
      </c>
      <c r="AC42" s="8" t="e">
        <f t="shared" si="10"/>
        <v>#N/A</v>
      </c>
      <c r="AD42" s="8" t="e">
        <f t="shared" si="11"/>
        <v>#N/A</v>
      </c>
      <c r="AE42" s="8" t="e">
        <f t="shared" si="12"/>
        <v>#N/A</v>
      </c>
      <c r="AF42" s="8" t="e">
        <f t="shared" si="13"/>
        <v>#N/A</v>
      </c>
      <c r="AG42" s="8" t="e">
        <f t="shared" si="14"/>
        <v>#N/A</v>
      </c>
      <c r="AH42" s="8">
        <f t="shared" si="8"/>
        <v>41</v>
      </c>
    </row>
    <row r="43" spans="1:34" ht="20" customHeight="1" x14ac:dyDescent="0.2">
      <c r="A43" s="8">
        <f>IF(ISNUMBER(SEARCH($Z$1,B43)),MAX(A$1:$A42)+1,0)</f>
        <v>0</v>
      </c>
      <c r="B43" s="8" t="str">
        <f t="shared" si="5"/>
        <v/>
      </c>
      <c r="C43" s="39" t="s">
        <v>40</v>
      </c>
      <c r="D43" s="39" t="s">
        <v>41</v>
      </c>
      <c r="E43" s="39" t="s">
        <v>589</v>
      </c>
      <c r="F43" s="147"/>
      <c r="G43" s="39"/>
      <c r="H43" s="39"/>
      <c r="I43" s="39" t="s">
        <v>7</v>
      </c>
      <c r="J43" s="39" t="s">
        <v>8</v>
      </c>
      <c r="K43" s="39"/>
      <c r="L43" s="8" t="str">
        <f t="shared" si="6"/>
        <v>Beaconsfield High School, Beaconsfield, Buckinghamshire</v>
      </c>
      <c r="N43" s="8">
        <f>IF(ISNUMBER(SEARCH($T$1,O43)),MAX($N$1:N42)+1,0)</f>
        <v>0</v>
      </c>
      <c r="O43" s="8">
        <v>9</v>
      </c>
      <c r="P43" s="8" t="s">
        <v>603</v>
      </c>
      <c r="Q43" s="8" t="s">
        <v>643</v>
      </c>
      <c r="R43" s="8" t="s">
        <v>674</v>
      </c>
      <c r="U43" s="2"/>
      <c r="Z43" s="8">
        <v>42</v>
      </c>
      <c r="AA43" s="2" t="str">
        <f>IFERROR(VLOOKUP(ROWS($AA$2:AA43),$A$2:$L$700,12,FALSE),"")</f>
        <v/>
      </c>
      <c r="AB43" s="8" t="str">
        <f t="shared" si="9"/>
        <v/>
      </c>
      <c r="AC43" s="8" t="e">
        <f t="shared" si="10"/>
        <v>#N/A</v>
      </c>
      <c r="AD43" s="8" t="e">
        <f t="shared" si="11"/>
        <v>#N/A</v>
      </c>
      <c r="AE43" s="8" t="e">
        <f t="shared" si="12"/>
        <v>#N/A</v>
      </c>
      <c r="AF43" s="8" t="e">
        <f t="shared" si="13"/>
        <v>#N/A</v>
      </c>
      <c r="AG43" s="8" t="e">
        <f t="shared" si="14"/>
        <v>#N/A</v>
      </c>
      <c r="AH43" s="8">
        <f t="shared" si="8"/>
        <v>42</v>
      </c>
    </row>
    <row r="44" spans="1:34" ht="20" customHeight="1" x14ac:dyDescent="0.2">
      <c r="A44" s="8">
        <f>IF(ISNUMBER(SEARCH($Z$1,B44)),MAX(A$1:$A43)+1,0)</f>
        <v>0</v>
      </c>
      <c r="B44" s="8" t="str">
        <f t="shared" si="5"/>
        <v/>
      </c>
      <c r="C44" s="39" t="s">
        <v>970</v>
      </c>
      <c r="D44" s="39" t="s">
        <v>860</v>
      </c>
      <c r="E44" s="39" t="s">
        <v>589</v>
      </c>
      <c r="F44" s="147" t="s">
        <v>3</v>
      </c>
      <c r="G44" s="39" t="s">
        <v>4</v>
      </c>
      <c r="H44" s="39" t="s">
        <v>5</v>
      </c>
      <c r="I44" s="39" t="s">
        <v>7</v>
      </c>
      <c r="J44" s="39" t="s">
        <v>8</v>
      </c>
      <c r="K44" s="39" t="s">
        <v>6</v>
      </c>
      <c r="L44" s="8" t="str">
        <f t="shared" si="6"/>
        <v>Chesham Grammar School, Chesham, Buckinghamshire</v>
      </c>
      <c r="N44" s="8">
        <f>IF(ISNUMBER(SEARCH($T$1,O44)),MAX($N$1:N43)+1,0)</f>
        <v>0</v>
      </c>
      <c r="O44" s="8">
        <v>9</v>
      </c>
      <c r="P44" s="8" t="s">
        <v>618</v>
      </c>
      <c r="Q44" s="8" t="s">
        <v>658</v>
      </c>
      <c r="R44" s="8" t="s">
        <v>674</v>
      </c>
      <c r="U44" s="2"/>
      <c r="Z44" s="8">
        <v>43</v>
      </c>
      <c r="AA44" s="2" t="str">
        <f>IFERROR(VLOOKUP(ROWS($AA$2:AA44),$A$2:$L$700,12,FALSE),"")</f>
        <v/>
      </c>
      <c r="AB44" s="8" t="str">
        <f t="shared" si="9"/>
        <v/>
      </c>
      <c r="AC44" s="8" t="e">
        <f t="shared" si="10"/>
        <v>#N/A</v>
      </c>
      <c r="AD44" s="8" t="e">
        <f t="shared" si="11"/>
        <v>#N/A</v>
      </c>
      <c r="AE44" s="8" t="e">
        <f t="shared" si="12"/>
        <v>#N/A</v>
      </c>
      <c r="AF44" s="8" t="e">
        <f t="shared" si="13"/>
        <v>#N/A</v>
      </c>
      <c r="AG44" s="8" t="e">
        <f t="shared" si="14"/>
        <v>#N/A</v>
      </c>
      <c r="AH44" s="8">
        <f t="shared" si="8"/>
        <v>43</v>
      </c>
    </row>
    <row r="45" spans="1:34" ht="20" customHeight="1" x14ac:dyDescent="0.2">
      <c r="A45" s="8">
        <f>IF(ISNUMBER(SEARCH($Z$1,B45)),MAX(A$1:$A44)+1,0)</f>
        <v>0</v>
      </c>
      <c r="B45" s="8" t="str">
        <f t="shared" si="5"/>
        <v/>
      </c>
      <c r="C45" s="39" t="s">
        <v>773</v>
      </c>
      <c r="D45" s="39" t="s">
        <v>860</v>
      </c>
      <c r="E45" s="39" t="s">
        <v>589</v>
      </c>
      <c r="F45" s="147"/>
      <c r="G45" s="39"/>
      <c r="H45" s="39"/>
      <c r="I45" s="39"/>
      <c r="J45" s="39" t="s">
        <v>8</v>
      </c>
      <c r="K45" s="39"/>
      <c r="L45" s="8" t="str">
        <f t="shared" si="6"/>
        <v>Chiltern Hills Academy, Chesham, Buckinghamshire</v>
      </c>
      <c r="N45" s="8">
        <f>IF(ISNUMBER(SEARCH($T$1,O45)),MAX($N$1:N44)+1,0)</f>
        <v>0</v>
      </c>
      <c r="O45" s="8">
        <v>9</v>
      </c>
      <c r="P45" s="8" t="s">
        <v>621</v>
      </c>
      <c r="Q45" s="8" t="s">
        <v>659</v>
      </c>
      <c r="R45" s="8" t="s">
        <v>674</v>
      </c>
      <c r="U45" s="2"/>
      <c r="Z45" s="8">
        <v>44</v>
      </c>
      <c r="AA45" s="2" t="str">
        <f>IFERROR(VLOOKUP(ROWS($AA$2:AA45),$A$2:$L$700,12,FALSE),"")</f>
        <v/>
      </c>
      <c r="AB45" s="8" t="str">
        <f t="shared" si="9"/>
        <v/>
      </c>
      <c r="AC45" s="8" t="e">
        <f t="shared" si="10"/>
        <v>#N/A</v>
      </c>
      <c r="AD45" s="8" t="e">
        <f t="shared" si="11"/>
        <v>#N/A</v>
      </c>
      <c r="AE45" s="8" t="e">
        <f t="shared" si="12"/>
        <v>#N/A</v>
      </c>
      <c r="AF45" s="8" t="e">
        <f t="shared" si="13"/>
        <v>#N/A</v>
      </c>
      <c r="AG45" s="8" t="e">
        <f t="shared" si="14"/>
        <v>#N/A</v>
      </c>
      <c r="AH45" s="8">
        <f t="shared" si="8"/>
        <v>44</v>
      </c>
    </row>
    <row r="46" spans="1:34" ht="20" customHeight="1" x14ac:dyDescent="0.2">
      <c r="A46" s="8">
        <f>IF(ISNUMBER(SEARCH($Z$1,B46)),MAX(A$1:$A45)+1,0)</f>
        <v>0</v>
      </c>
      <c r="B46" s="8" t="str">
        <f t="shared" si="5"/>
        <v/>
      </c>
      <c r="C46" s="39" t="s">
        <v>971</v>
      </c>
      <c r="D46" s="39" t="s">
        <v>34</v>
      </c>
      <c r="E46" s="39" t="s">
        <v>589</v>
      </c>
      <c r="F46" s="147" t="s">
        <v>3</v>
      </c>
      <c r="G46" s="39" t="s">
        <v>4</v>
      </c>
      <c r="H46" s="39" t="s">
        <v>5</v>
      </c>
      <c r="I46" s="39"/>
      <c r="J46" s="39"/>
      <c r="K46" s="39"/>
      <c r="L46" s="8" t="str">
        <f t="shared" si="6"/>
        <v>Dr Challoner's Grammar School, Amersham, Buckinghamshire</v>
      </c>
      <c r="N46" s="8">
        <f>IF(ISNUMBER(SEARCH($T$1,O46)),MAX($N$1:N45)+1,0)</f>
        <v>0</v>
      </c>
      <c r="O46" s="8">
        <v>9</v>
      </c>
      <c r="P46" s="8" t="s">
        <v>625</v>
      </c>
      <c r="Q46" s="8" t="s">
        <v>645</v>
      </c>
      <c r="R46" s="8" t="s">
        <v>674</v>
      </c>
      <c r="U46" s="2"/>
      <c r="Z46" s="8">
        <v>45</v>
      </c>
      <c r="AA46" s="2" t="str">
        <f>IFERROR(VLOOKUP(ROWS($AA$2:AA46),$A$2:$L$700,12,FALSE),"")</f>
        <v/>
      </c>
      <c r="AB46" s="8" t="str">
        <f t="shared" si="9"/>
        <v/>
      </c>
      <c r="AC46" s="8" t="e">
        <f t="shared" si="10"/>
        <v>#N/A</v>
      </c>
      <c r="AD46" s="8" t="e">
        <f t="shared" si="11"/>
        <v>#N/A</v>
      </c>
      <c r="AE46" s="8" t="e">
        <f t="shared" si="12"/>
        <v>#N/A</v>
      </c>
      <c r="AF46" s="8" t="e">
        <f t="shared" si="13"/>
        <v>#N/A</v>
      </c>
      <c r="AG46" s="8" t="e">
        <f t="shared" si="14"/>
        <v>#N/A</v>
      </c>
      <c r="AH46" s="8">
        <f t="shared" si="8"/>
        <v>45</v>
      </c>
    </row>
    <row r="47" spans="1:34" ht="20" customHeight="1" x14ac:dyDescent="0.2">
      <c r="A47" s="8">
        <f>IF(ISNUMBER(SEARCH($Z$1,B47)),MAX(A$1:$A46)+1,0)</f>
        <v>0</v>
      </c>
      <c r="B47" s="8" t="str">
        <f t="shared" si="5"/>
        <v/>
      </c>
      <c r="C47" s="39" t="s">
        <v>35</v>
      </c>
      <c r="D47" s="39" t="s">
        <v>34</v>
      </c>
      <c r="E47" s="39" t="s">
        <v>589</v>
      </c>
      <c r="F47" s="147"/>
      <c r="G47" s="39"/>
      <c r="H47" s="39"/>
      <c r="I47" s="39" t="s">
        <v>7</v>
      </c>
      <c r="J47" s="39" t="s">
        <v>8</v>
      </c>
      <c r="K47" s="39" t="s">
        <v>6</v>
      </c>
      <c r="L47" s="8" t="str">
        <f t="shared" si="6"/>
        <v>Dr Challoner's High School, Amersham, Buckinghamshire</v>
      </c>
      <c r="N47" s="8">
        <f>IF(ISNUMBER(SEARCH($T$1,O47)),MAX($N$1:N46)+1,0)</f>
        <v>0</v>
      </c>
      <c r="O47" s="8">
        <v>9</v>
      </c>
      <c r="P47" s="8" t="s">
        <v>626</v>
      </c>
      <c r="Q47" s="8" t="s">
        <v>646</v>
      </c>
      <c r="R47" s="8" t="s">
        <v>674</v>
      </c>
      <c r="Z47" s="8">
        <v>46</v>
      </c>
      <c r="AA47" s="2" t="str">
        <f>IFERROR(VLOOKUP(ROWS($AA$2:AA47),$A$2:$L$700,12,FALSE),"")</f>
        <v/>
      </c>
      <c r="AB47" s="8" t="str">
        <f t="shared" si="9"/>
        <v/>
      </c>
      <c r="AC47" s="8" t="e">
        <f t="shared" si="10"/>
        <v>#N/A</v>
      </c>
      <c r="AD47" s="8" t="e">
        <f t="shared" si="11"/>
        <v>#N/A</v>
      </c>
      <c r="AE47" s="8" t="e">
        <f t="shared" si="12"/>
        <v>#N/A</v>
      </c>
      <c r="AF47" s="8" t="e">
        <f t="shared" si="13"/>
        <v>#N/A</v>
      </c>
      <c r="AG47" s="8" t="e">
        <f t="shared" si="14"/>
        <v>#N/A</v>
      </c>
      <c r="AH47" s="8">
        <f t="shared" si="8"/>
        <v>46</v>
      </c>
    </row>
    <row r="48" spans="1:34" ht="20" customHeight="1" x14ac:dyDescent="0.2">
      <c r="A48" s="8">
        <f>IF(ISNUMBER(SEARCH($Z$1,B48)),MAX(A$1:$A47)+1,0)</f>
        <v>0</v>
      </c>
      <c r="B48" s="8" t="str">
        <f t="shared" si="5"/>
        <v/>
      </c>
      <c r="C48" s="39" t="s">
        <v>44</v>
      </c>
      <c r="D48" s="39" t="s">
        <v>45</v>
      </c>
      <c r="E48" s="39" t="s">
        <v>589</v>
      </c>
      <c r="F48" s="147" t="s">
        <v>3</v>
      </c>
      <c r="G48" s="39" t="s">
        <v>4</v>
      </c>
      <c r="H48" s="39" t="s">
        <v>5</v>
      </c>
      <c r="I48" s="39"/>
      <c r="J48" s="39"/>
      <c r="K48" s="39"/>
      <c r="L48" s="8" t="str">
        <f t="shared" si="6"/>
        <v>John Hampden Grammar School, High Wycombe, Buckinghamshire</v>
      </c>
      <c r="Z48" s="8">
        <v>47</v>
      </c>
      <c r="AA48" s="2" t="str">
        <f>IFERROR(VLOOKUP(ROWS($AA$2:AA48),$A$2:$L$700,12,FALSE),"")</f>
        <v/>
      </c>
      <c r="AB48" s="8" t="str">
        <f t="shared" si="9"/>
        <v/>
      </c>
      <c r="AC48" s="8" t="e">
        <f t="shared" si="10"/>
        <v>#N/A</v>
      </c>
      <c r="AD48" s="8" t="e">
        <f t="shared" si="11"/>
        <v>#N/A</v>
      </c>
      <c r="AE48" s="8" t="e">
        <f t="shared" si="12"/>
        <v>#N/A</v>
      </c>
      <c r="AF48" s="8" t="e">
        <f t="shared" si="13"/>
        <v>#N/A</v>
      </c>
      <c r="AG48" s="8" t="e">
        <f t="shared" si="14"/>
        <v>#N/A</v>
      </c>
      <c r="AH48" s="8">
        <f t="shared" si="8"/>
        <v>47</v>
      </c>
    </row>
    <row r="49" spans="1:34" ht="20" customHeight="1" x14ac:dyDescent="0.2">
      <c r="A49" s="8">
        <f>IF(ISNUMBER(SEARCH($Z$1,B49)),MAX(A$1:$A48)+1,0)</f>
        <v>0</v>
      </c>
      <c r="B49" s="8" t="str">
        <f t="shared" si="5"/>
        <v/>
      </c>
      <c r="C49" s="39" t="s">
        <v>46</v>
      </c>
      <c r="D49" s="39" t="s">
        <v>45</v>
      </c>
      <c r="E49" s="39" t="s">
        <v>589</v>
      </c>
      <c r="F49" s="147"/>
      <c r="G49" s="39"/>
      <c r="H49" s="39"/>
      <c r="I49" s="39" t="s">
        <v>7</v>
      </c>
      <c r="J49" s="39" t="s">
        <v>8</v>
      </c>
      <c r="K49" s="39" t="s">
        <v>6</v>
      </c>
      <c r="L49" s="8" t="str">
        <f t="shared" si="6"/>
        <v>Pipers Corner School, High Wycombe, Buckinghamshire</v>
      </c>
      <c r="Z49" s="8">
        <v>48</v>
      </c>
      <c r="AA49" s="2" t="str">
        <f>IFERROR(VLOOKUP(ROWS($AA$2:AA49),$A$2:$L$700,12,FALSE),"")</f>
        <v/>
      </c>
      <c r="AB49" s="8" t="str">
        <f t="shared" si="9"/>
        <v/>
      </c>
      <c r="AC49" s="8" t="e">
        <f t="shared" si="10"/>
        <v>#N/A</v>
      </c>
      <c r="AD49" s="8" t="e">
        <f t="shared" si="11"/>
        <v>#N/A</v>
      </c>
      <c r="AE49" s="8" t="e">
        <f t="shared" si="12"/>
        <v>#N/A</v>
      </c>
      <c r="AF49" s="8" t="e">
        <f t="shared" si="13"/>
        <v>#N/A</v>
      </c>
      <c r="AG49" s="8" t="e">
        <f t="shared" si="14"/>
        <v>#N/A</v>
      </c>
      <c r="AH49" s="8">
        <f t="shared" si="8"/>
        <v>48</v>
      </c>
    </row>
    <row r="50" spans="1:34" ht="20" customHeight="1" x14ac:dyDescent="0.2">
      <c r="A50" s="8">
        <f>IF(ISNUMBER(SEARCH($Z$1,B50)),MAX(A$1:$A49)+1,0)</f>
        <v>0</v>
      </c>
      <c r="B50" s="8" t="str">
        <f t="shared" si="5"/>
        <v/>
      </c>
      <c r="C50" s="39" t="s">
        <v>39</v>
      </c>
      <c r="D50" s="39" t="s">
        <v>37</v>
      </c>
      <c r="E50" s="39" t="s">
        <v>589</v>
      </c>
      <c r="F50" s="147" t="s">
        <v>3</v>
      </c>
      <c r="G50" s="39" t="s">
        <v>4</v>
      </c>
      <c r="H50" s="39"/>
      <c r="I50" s="39" t="s">
        <v>7</v>
      </c>
      <c r="J50" s="39" t="s">
        <v>8</v>
      </c>
      <c r="K50" s="39" t="s">
        <v>6</v>
      </c>
      <c r="L50" s="8" t="str">
        <f t="shared" si="6"/>
        <v>Sir Henry Floyd Grammar School, Aylesbury, Buckinghamshire</v>
      </c>
      <c r="Z50" s="8">
        <v>49</v>
      </c>
      <c r="AA50" s="2" t="str">
        <f>IFERROR(VLOOKUP(ROWS($AA$2:AA50),$A$2:$L$700,12,FALSE),"")</f>
        <v/>
      </c>
      <c r="AB50" s="8" t="str">
        <f t="shared" si="9"/>
        <v/>
      </c>
      <c r="AC50" s="8" t="e">
        <f t="shared" si="10"/>
        <v>#N/A</v>
      </c>
      <c r="AD50" s="8" t="e">
        <f t="shared" si="11"/>
        <v>#N/A</v>
      </c>
      <c r="AE50" s="8" t="e">
        <f t="shared" si="12"/>
        <v>#N/A</v>
      </c>
      <c r="AF50" s="8" t="e">
        <f t="shared" si="13"/>
        <v>#N/A</v>
      </c>
      <c r="AG50" s="8" t="e">
        <f t="shared" si="14"/>
        <v>#N/A</v>
      </c>
      <c r="AH50" s="8">
        <f t="shared" si="8"/>
        <v>49</v>
      </c>
    </row>
    <row r="51" spans="1:34" ht="20" customHeight="1" x14ac:dyDescent="0.2">
      <c r="A51" s="8">
        <f>IF(ISNUMBER(SEARCH($Z$1,B51)),MAX(A$1:$A50)+1,0)</f>
        <v>0</v>
      </c>
      <c r="B51" s="8" t="str">
        <f t="shared" si="5"/>
        <v/>
      </c>
      <c r="C51" s="39" t="s">
        <v>51</v>
      </c>
      <c r="D51" s="39" t="s">
        <v>52</v>
      </c>
      <c r="E51" s="39" t="s">
        <v>589</v>
      </c>
      <c r="F51" s="147" t="s">
        <v>3</v>
      </c>
      <c r="G51" s="39" t="s">
        <v>4</v>
      </c>
      <c r="H51" s="39" t="s">
        <v>5</v>
      </c>
      <c r="I51" s="39" t="s">
        <v>7</v>
      </c>
      <c r="J51" s="39" t="s">
        <v>8</v>
      </c>
      <c r="K51" s="39" t="s">
        <v>6</v>
      </c>
      <c r="L51" s="8" t="str">
        <f t="shared" si="6"/>
        <v>Sir William Borlase's Grammar School, Marlow, Buckinghamshire</v>
      </c>
      <c r="Z51" s="8">
        <v>50</v>
      </c>
      <c r="AA51" s="2" t="str">
        <f>IFERROR(VLOOKUP(ROWS($AA$2:AA51),$A$2:$L$700,12,FALSE),"")</f>
        <v/>
      </c>
      <c r="AB51" s="8" t="str">
        <f t="shared" si="9"/>
        <v/>
      </c>
      <c r="AC51" s="8" t="e">
        <f t="shared" si="10"/>
        <v>#N/A</v>
      </c>
      <c r="AD51" s="8" t="e">
        <f t="shared" si="11"/>
        <v>#N/A</v>
      </c>
      <c r="AE51" s="8" t="e">
        <f t="shared" si="12"/>
        <v>#N/A</v>
      </c>
      <c r="AF51" s="8" t="e">
        <f t="shared" si="13"/>
        <v>#N/A</v>
      </c>
      <c r="AG51" s="8" t="e">
        <f t="shared" si="14"/>
        <v>#N/A</v>
      </c>
      <c r="AH51" s="8">
        <f t="shared" si="8"/>
        <v>50</v>
      </c>
    </row>
    <row r="52" spans="1:34" ht="20" customHeight="1" x14ac:dyDescent="0.2">
      <c r="A52" s="8">
        <f>IF(ISNUMBER(SEARCH($Z$1,B52)),MAX(A$1:$A51)+1,0)</f>
        <v>0</v>
      </c>
      <c r="B52" s="8" t="str">
        <f t="shared" si="5"/>
        <v/>
      </c>
      <c r="C52" s="39" t="s">
        <v>774</v>
      </c>
      <c r="D52" s="39" t="s">
        <v>861</v>
      </c>
      <c r="E52" s="39" t="s">
        <v>589</v>
      </c>
      <c r="F52" s="147"/>
      <c r="G52" s="39"/>
      <c r="H52" s="39"/>
      <c r="I52" s="39"/>
      <c r="J52" s="39" t="s">
        <v>8</v>
      </c>
      <c r="K52" s="39"/>
      <c r="L52" s="8" t="str">
        <f t="shared" si="6"/>
        <v>Stowe School, Stowe, Buckinghamshire</v>
      </c>
      <c r="Z52" s="8">
        <v>51</v>
      </c>
      <c r="AA52" s="2" t="str">
        <f>IFERROR(VLOOKUP(ROWS($AA$2:AA52),$A$2:$L$700,12,FALSE),"")</f>
        <v/>
      </c>
      <c r="AB52" s="8" t="str">
        <f t="shared" si="9"/>
        <v/>
      </c>
      <c r="AC52" s="8" t="e">
        <f t="shared" si="10"/>
        <v>#N/A</v>
      </c>
      <c r="AD52" s="8" t="e">
        <f t="shared" si="11"/>
        <v>#N/A</v>
      </c>
      <c r="AE52" s="8" t="e">
        <f t="shared" si="12"/>
        <v>#N/A</v>
      </c>
      <c r="AF52" s="8" t="e">
        <f t="shared" si="13"/>
        <v>#N/A</v>
      </c>
      <c r="AG52" s="8" t="e">
        <f t="shared" si="14"/>
        <v>#N/A</v>
      </c>
      <c r="AH52" s="8">
        <f t="shared" si="8"/>
        <v>51</v>
      </c>
    </row>
    <row r="53" spans="1:34" ht="20" customHeight="1" x14ac:dyDescent="0.2">
      <c r="A53" s="8">
        <f>IF(ISNUMBER(SEARCH($Z$1,B53)),MAX(A$1:$A52)+1,0)</f>
        <v>0</v>
      </c>
      <c r="B53" s="8" t="str">
        <f t="shared" si="5"/>
        <v/>
      </c>
      <c r="C53" s="39" t="s">
        <v>775</v>
      </c>
      <c r="D53" s="39" t="s">
        <v>862</v>
      </c>
      <c r="E53" s="39" t="s">
        <v>589</v>
      </c>
      <c r="F53" s="147" t="s">
        <v>3</v>
      </c>
      <c r="G53" s="39" t="s">
        <v>4</v>
      </c>
      <c r="H53" s="39"/>
      <c r="I53" s="39" t="s">
        <v>7</v>
      </c>
      <c r="J53" s="39" t="s">
        <v>8</v>
      </c>
      <c r="K53" s="39"/>
      <c r="L53" s="8" t="str">
        <f t="shared" si="6"/>
        <v>The Chalfonts Community College, Chalfont St Peter, Buckinghamshire</v>
      </c>
      <c r="Z53" s="8">
        <v>52</v>
      </c>
      <c r="AA53" s="2" t="str">
        <f>IFERROR(VLOOKUP(ROWS($AA$2:AA53),$A$2:$L$700,12,FALSE),"")</f>
        <v/>
      </c>
      <c r="AB53" s="8" t="str">
        <f t="shared" si="9"/>
        <v/>
      </c>
      <c r="AC53" s="8" t="e">
        <f t="shared" si="10"/>
        <v>#N/A</v>
      </c>
      <c r="AD53" s="8" t="e">
        <f t="shared" si="11"/>
        <v>#N/A</v>
      </c>
      <c r="AE53" s="8" t="e">
        <f t="shared" si="12"/>
        <v>#N/A</v>
      </c>
      <c r="AF53" s="8" t="e">
        <f t="shared" si="13"/>
        <v>#N/A</v>
      </c>
      <c r="AG53" s="8" t="e">
        <f t="shared" si="14"/>
        <v>#N/A</v>
      </c>
      <c r="AH53" s="8">
        <f t="shared" si="8"/>
        <v>52</v>
      </c>
    </row>
    <row r="54" spans="1:34" ht="20" customHeight="1" x14ac:dyDescent="0.2">
      <c r="A54" s="8">
        <f>IF(ISNUMBER(SEARCH($Z$1,B54)),MAX(A$1:$A53)+1,0)</f>
        <v>0</v>
      </c>
      <c r="B54" s="8" t="str">
        <f t="shared" si="5"/>
        <v/>
      </c>
      <c r="C54" s="39" t="s">
        <v>50</v>
      </c>
      <c r="D54" s="39" t="s">
        <v>17</v>
      </c>
      <c r="E54" s="39" t="s">
        <v>589</v>
      </c>
      <c r="F54" s="147" t="s">
        <v>3</v>
      </c>
      <c r="G54" s="39" t="s">
        <v>4</v>
      </c>
      <c r="H54" s="39" t="s">
        <v>5</v>
      </c>
      <c r="I54" s="39" t="s">
        <v>7</v>
      </c>
      <c r="J54" s="39" t="s">
        <v>8</v>
      </c>
      <c r="K54" s="39"/>
      <c r="L54" s="8" t="str">
        <f t="shared" si="6"/>
        <v>The Cottesloe School, Leighton Buzzard, Buckinghamshire</v>
      </c>
      <c r="Z54" s="8">
        <v>53</v>
      </c>
      <c r="AA54" s="2" t="str">
        <f>IFERROR(VLOOKUP(ROWS($AA$2:AA54),$A$2:$L$700,12,FALSE),"")</f>
        <v/>
      </c>
      <c r="AB54" s="8" t="str">
        <f t="shared" si="9"/>
        <v/>
      </c>
      <c r="AC54" s="8" t="e">
        <f t="shared" si="10"/>
        <v>#N/A</v>
      </c>
      <c r="AD54" s="8" t="e">
        <f t="shared" si="11"/>
        <v>#N/A</v>
      </c>
      <c r="AE54" s="8" t="e">
        <f t="shared" si="12"/>
        <v>#N/A</v>
      </c>
      <c r="AF54" s="8" t="e">
        <f t="shared" si="13"/>
        <v>#N/A</v>
      </c>
      <c r="AG54" s="8" t="e">
        <f t="shared" si="14"/>
        <v>#N/A</v>
      </c>
      <c r="AH54" s="8">
        <f t="shared" si="8"/>
        <v>53</v>
      </c>
    </row>
    <row r="55" spans="1:34" ht="20" customHeight="1" x14ac:dyDescent="0.2">
      <c r="A55" s="8">
        <f>IF(ISNUMBER(SEARCH($Z$1,B55)),MAX(A$1:$A54)+1,0)</f>
        <v>0</v>
      </c>
      <c r="B55" s="8" t="str">
        <f t="shared" si="5"/>
        <v/>
      </c>
      <c r="C55" s="39" t="s">
        <v>42</v>
      </c>
      <c r="D55" s="39" t="s">
        <v>43</v>
      </c>
      <c r="E55" s="39" t="s">
        <v>589</v>
      </c>
      <c r="F55" s="147" t="s">
        <v>3</v>
      </c>
      <c r="G55" s="39"/>
      <c r="H55" s="39"/>
      <c r="I55" s="39" t="s">
        <v>7</v>
      </c>
      <c r="J55" s="39" t="s">
        <v>8</v>
      </c>
      <c r="K55" s="39"/>
      <c r="L55" s="8" t="str">
        <f t="shared" si="6"/>
        <v>The Misbourne School, Great Missenden, Buckinghamshire</v>
      </c>
      <c r="Z55" s="8">
        <v>54</v>
      </c>
      <c r="AA55" s="2" t="str">
        <f>IFERROR(VLOOKUP(ROWS($AA$2:AA55),$A$2:$L$700,12,FALSE),"")</f>
        <v/>
      </c>
      <c r="AB55" s="8" t="str">
        <f t="shared" si="9"/>
        <v/>
      </c>
      <c r="AC55" s="8" t="e">
        <f t="shared" si="10"/>
        <v>#N/A</v>
      </c>
      <c r="AD55" s="8" t="e">
        <f t="shared" si="11"/>
        <v>#N/A</v>
      </c>
      <c r="AE55" s="8" t="e">
        <f t="shared" si="12"/>
        <v>#N/A</v>
      </c>
      <c r="AF55" s="8" t="e">
        <f t="shared" si="13"/>
        <v>#N/A</v>
      </c>
      <c r="AG55" s="8" t="e">
        <f t="shared" si="14"/>
        <v>#N/A</v>
      </c>
      <c r="AH55" s="8">
        <f t="shared" si="8"/>
        <v>54</v>
      </c>
    </row>
    <row r="56" spans="1:34" ht="20" customHeight="1" x14ac:dyDescent="0.2">
      <c r="A56" s="8">
        <f>IF(ISNUMBER(SEARCH($Z$1,B56)),MAX(A$1:$A55)+1,0)</f>
        <v>0</v>
      </c>
      <c r="B56" s="8" t="str">
        <f t="shared" si="5"/>
        <v/>
      </c>
      <c r="C56" s="39" t="s">
        <v>47</v>
      </c>
      <c r="D56" s="39" t="s">
        <v>45</v>
      </c>
      <c r="E56" s="39" t="s">
        <v>589</v>
      </c>
      <c r="F56" s="147" t="s">
        <v>3</v>
      </c>
      <c r="G56" s="39" t="s">
        <v>4</v>
      </c>
      <c r="H56" s="39" t="s">
        <v>5</v>
      </c>
      <c r="I56" s="39"/>
      <c r="J56" s="39"/>
      <c r="K56" s="39"/>
      <c r="L56" s="8" t="str">
        <f t="shared" si="6"/>
        <v>The Royal Grammar School High Wycombe, High Wycombe, Buckinghamshire</v>
      </c>
      <c r="Z56" s="8">
        <v>55</v>
      </c>
      <c r="AA56" s="2" t="str">
        <f>IFERROR(VLOOKUP(ROWS($AA$2:AA56),$A$2:$L$700,12,FALSE),"")</f>
        <v/>
      </c>
      <c r="AB56" s="8" t="str">
        <f t="shared" si="9"/>
        <v/>
      </c>
      <c r="AC56" s="8" t="e">
        <f t="shared" si="10"/>
        <v>#N/A</v>
      </c>
      <c r="AD56" s="8" t="e">
        <f t="shared" si="11"/>
        <v>#N/A</v>
      </c>
      <c r="AE56" s="8" t="e">
        <f t="shared" si="12"/>
        <v>#N/A</v>
      </c>
      <c r="AF56" s="8" t="e">
        <f t="shared" si="13"/>
        <v>#N/A</v>
      </c>
      <c r="AG56" s="8" t="e">
        <f t="shared" si="14"/>
        <v>#N/A</v>
      </c>
      <c r="AH56" s="8">
        <f t="shared" si="8"/>
        <v>55</v>
      </c>
    </row>
    <row r="57" spans="1:34" ht="20" customHeight="1" x14ac:dyDescent="0.2">
      <c r="A57" s="8">
        <f>IF(ISNUMBER(SEARCH($Z$1,B57)),MAX(A$1:$A56)+1,0)</f>
        <v>0</v>
      </c>
      <c r="B57" s="8" t="str">
        <f t="shared" si="5"/>
        <v/>
      </c>
      <c r="C57" s="39" t="s">
        <v>53</v>
      </c>
      <c r="D57" s="39" t="s">
        <v>54</v>
      </c>
      <c r="E57" s="39" t="s">
        <v>589</v>
      </c>
      <c r="F57" s="147"/>
      <c r="G57" s="39"/>
      <c r="H57" s="39"/>
      <c r="I57" s="39" t="s">
        <v>7</v>
      </c>
      <c r="J57" s="39" t="s">
        <v>8</v>
      </c>
      <c r="K57" s="39"/>
      <c r="L57" s="8" t="str">
        <f t="shared" si="6"/>
        <v>Thornton College, Milton Keynes, Buckinghamshire</v>
      </c>
      <c r="Z57" s="8">
        <v>56</v>
      </c>
      <c r="AA57" s="2" t="str">
        <f>IFERROR(VLOOKUP(ROWS($AA$2:AA57),$A$2:$L$700,12,FALSE),"")</f>
        <v/>
      </c>
      <c r="AB57" s="8" t="str">
        <f t="shared" si="9"/>
        <v/>
      </c>
      <c r="AC57" s="8" t="e">
        <f t="shared" si="10"/>
        <v>#N/A</v>
      </c>
      <c r="AD57" s="8" t="e">
        <f t="shared" si="11"/>
        <v>#N/A</v>
      </c>
      <c r="AE57" s="8" t="e">
        <f t="shared" si="12"/>
        <v>#N/A</v>
      </c>
      <c r="AF57" s="8" t="e">
        <f t="shared" si="13"/>
        <v>#N/A</v>
      </c>
      <c r="AG57" s="8" t="e">
        <f t="shared" si="14"/>
        <v>#N/A</v>
      </c>
      <c r="AH57" s="8">
        <f t="shared" si="8"/>
        <v>56</v>
      </c>
    </row>
    <row r="58" spans="1:34" ht="20" customHeight="1" x14ac:dyDescent="0.2">
      <c r="A58" s="8">
        <f>IF(ISNUMBER(SEARCH($Z$1,B58)),MAX(A$1:$A57)+1,0)</f>
        <v>0</v>
      </c>
      <c r="B58" s="8" t="str">
        <f t="shared" si="5"/>
        <v/>
      </c>
      <c r="C58" s="39" t="s">
        <v>48</v>
      </c>
      <c r="D58" s="39" t="s">
        <v>45</v>
      </c>
      <c r="E58" s="39" t="s">
        <v>589</v>
      </c>
      <c r="F58" s="147"/>
      <c r="G58" s="39"/>
      <c r="H58" s="39"/>
      <c r="I58" s="39" t="s">
        <v>7</v>
      </c>
      <c r="J58" s="39" t="s">
        <v>8</v>
      </c>
      <c r="K58" s="39" t="s">
        <v>6</v>
      </c>
      <c r="L58" s="8" t="str">
        <f t="shared" si="6"/>
        <v>Wycombe Abbey School, High Wycombe, Buckinghamshire</v>
      </c>
      <c r="Z58" s="8">
        <v>57</v>
      </c>
      <c r="AA58" s="2" t="str">
        <f>IFERROR(VLOOKUP(ROWS($AA$2:AA58),$A$2:$L$700,12,FALSE),"")</f>
        <v/>
      </c>
      <c r="AB58" s="8" t="str">
        <f t="shared" si="9"/>
        <v/>
      </c>
      <c r="AC58" s="8" t="e">
        <f t="shared" si="10"/>
        <v>#N/A</v>
      </c>
      <c r="AD58" s="8" t="e">
        <f t="shared" si="11"/>
        <v>#N/A</v>
      </c>
      <c r="AE58" s="8" t="e">
        <f t="shared" si="12"/>
        <v>#N/A</v>
      </c>
      <c r="AF58" s="8" t="e">
        <f t="shared" si="13"/>
        <v>#N/A</v>
      </c>
      <c r="AG58" s="8" t="e">
        <f t="shared" si="14"/>
        <v>#N/A</v>
      </c>
      <c r="AH58" s="8">
        <f t="shared" si="8"/>
        <v>57</v>
      </c>
    </row>
    <row r="59" spans="1:34" ht="20" customHeight="1" x14ac:dyDescent="0.2">
      <c r="A59" s="8">
        <f>IF(ISNUMBER(SEARCH($Z$1,B59)),MAX(A$1:$A58)+1,0)</f>
        <v>0</v>
      </c>
      <c r="B59" s="8" t="str">
        <f t="shared" si="5"/>
        <v/>
      </c>
      <c r="C59" s="39" t="s">
        <v>49</v>
      </c>
      <c r="D59" s="39" t="s">
        <v>45</v>
      </c>
      <c r="E59" s="39" t="s">
        <v>589</v>
      </c>
      <c r="F59" s="147"/>
      <c r="G59" s="39"/>
      <c r="H59" s="39"/>
      <c r="I59" s="39" t="s">
        <v>7</v>
      </c>
      <c r="J59" s="39" t="s">
        <v>8</v>
      </c>
      <c r="K59" s="39" t="s">
        <v>6</v>
      </c>
      <c r="L59" s="8" t="str">
        <f t="shared" si="6"/>
        <v>Wycombe High School, High Wycombe, Buckinghamshire</v>
      </c>
      <c r="Z59" s="8">
        <v>58</v>
      </c>
      <c r="AA59" s="2" t="str">
        <f>IFERROR(VLOOKUP(ROWS($AA$2:AA59),$A$2:$L$700,12,FALSE),"")</f>
        <v/>
      </c>
      <c r="AB59" s="8" t="str">
        <f t="shared" si="9"/>
        <v/>
      </c>
      <c r="AC59" s="8" t="e">
        <f t="shared" si="10"/>
        <v>#N/A</v>
      </c>
      <c r="AD59" s="8" t="e">
        <f t="shared" si="11"/>
        <v>#N/A</v>
      </c>
      <c r="AE59" s="8" t="e">
        <f t="shared" si="12"/>
        <v>#N/A</v>
      </c>
      <c r="AF59" s="8" t="e">
        <f t="shared" si="13"/>
        <v>#N/A</v>
      </c>
      <c r="AG59" s="8" t="e">
        <f t="shared" si="14"/>
        <v>#N/A</v>
      </c>
      <c r="AH59" s="8">
        <f t="shared" si="8"/>
        <v>58</v>
      </c>
    </row>
    <row r="60" spans="1:34" ht="20" customHeight="1" x14ac:dyDescent="0.2">
      <c r="A60" s="8">
        <f>IF(ISNUMBER(SEARCH($Z$1,B60)),MAX(A$1:$A59)+1,0)</f>
        <v>0</v>
      </c>
      <c r="B60" s="8" t="str">
        <f t="shared" si="5"/>
        <v/>
      </c>
      <c r="C60" s="39"/>
      <c r="D60" s="39"/>
      <c r="E60" s="39"/>
      <c r="F60" s="147"/>
      <c r="G60" s="39"/>
      <c r="H60" s="39"/>
      <c r="I60" s="39"/>
      <c r="J60" s="39"/>
      <c r="K60" s="39"/>
      <c r="L60" s="8" t="str">
        <f t="shared" si="6"/>
        <v xml:space="preserve">, , </v>
      </c>
      <c r="Z60" s="8">
        <v>59</v>
      </c>
      <c r="AA60" s="4" t="str">
        <f>IFERROR(VLOOKUP(ROWS($AA$2:AA60),$A$2:$L$700,12,FALSE),"")</f>
        <v/>
      </c>
      <c r="AB60" s="40" t="str">
        <f t="shared" si="9"/>
        <v/>
      </c>
      <c r="AC60" s="8" t="e">
        <f t="shared" si="10"/>
        <v>#N/A</v>
      </c>
      <c r="AD60" s="8" t="e">
        <f t="shared" si="11"/>
        <v>#N/A</v>
      </c>
      <c r="AE60" s="8" t="e">
        <f t="shared" si="12"/>
        <v>#N/A</v>
      </c>
      <c r="AF60" s="8" t="e">
        <f t="shared" si="13"/>
        <v>#N/A</v>
      </c>
      <c r="AG60" s="8" t="e">
        <f t="shared" si="14"/>
        <v>#N/A</v>
      </c>
      <c r="AH60" s="8">
        <f t="shared" si="8"/>
        <v>59</v>
      </c>
    </row>
    <row r="61" spans="1:34" ht="20" customHeight="1" x14ac:dyDescent="0.2">
      <c r="A61" s="8">
        <f>IF(ISNUMBER(SEARCH($Z$1,B61)),MAX(A$1:$A60)+1,0)</f>
        <v>0</v>
      </c>
      <c r="B61" s="8" t="str">
        <f t="shared" si="5"/>
        <v/>
      </c>
      <c r="C61" s="38" t="s">
        <v>590</v>
      </c>
      <c r="D61" s="38" t="s">
        <v>0</v>
      </c>
      <c r="E61" s="38" t="str">
        <f>C61</f>
        <v>Cambridgeshire</v>
      </c>
      <c r="F61" s="146" t="s">
        <v>1</v>
      </c>
      <c r="G61" s="38"/>
      <c r="H61" s="38"/>
      <c r="I61" s="38"/>
      <c r="J61" s="38"/>
      <c r="K61" s="38"/>
      <c r="L61" s="8" t="str">
        <f t="shared" si="6"/>
        <v>Cambridgeshire, Town, Cambridgeshire</v>
      </c>
    </row>
    <row r="62" spans="1:34" ht="20" customHeight="1" x14ac:dyDescent="0.2">
      <c r="A62" s="8">
        <f>IF(ISNUMBER(SEARCH($Z$1,B62)),MAX(A$1:$A61)+1,0)</f>
        <v>0</v>
      </c>
      <c r="B62" s="8" t="str">
        <f t="shared" si="5"/>
        <v/>
      </c>
      <c r="C62" s="39" t="s">
        <v>58</v>
      </c>
      <c r="D62" s="39" t="s">
        <v>59</v>
      </c>
      <c r="E62" s="39" t="s">
        <v>590</v>
      </c>
      <c r="F62" s="147" t="s">
        <v>3</v>
      </c>
      <c r="G62" s="39" t="s">
        <v>4</v>
      </c>
      <c r="H62" s="39"/>
      <c r="I62" s="39" t="s">
        <v>7</v>
      </c>
      <c r="J62" s="39" t="s">
        <v>8</v>
      </c>
      <c r="K62" s="39"/>
      <c r="L62" s="8" t="str">
        <f t="shared" si="6"/>
        <v>Kimbolton School, Huntingdon, Cambridgeshire</v>
      </c>
    </row>
    <row r="63" spans="1:34" ht="20" customHeight="1" x14ac:dyDescent="0.2">
      <c r="A63" s="8">
        <f>IF(ISNUMBER(SEARCH($Z$1,B63)),MAX(A$1:$A62)+1,0)</f>
        <v>0</v>
      </c>
      <c r="B63" s="8" t="str">
        <f t="shared" si="5"/>
        <v/>
      </c>
      <c r="C63" s="39" t="s">
        <v>776</v>
      </c>
      <c r="D63" s="39" t="s">
        <v>863</v>
      </c>
      <c r="E63" s="39" t="s">
        <v>590</v>
      </c>
      <c r="F63" s="147" t="s">
        <v>3</v>
      </c>
      <c r="G63" s="39"/>
      <c r="H63" s="39"/>
      <c r="I63" s="39" t="s">
        <v>7</v>
      </c>
      <c r="J63" s="39"/>
      <c r="K63" s="39"/>
      <c r="L63" s="8" t="str">
        <f t="shared" si="6"/>
        <v>King's Ely, Ely, Cambridgeshire</v>
      </c>
    </row>
    <row r="64" spans="1:34" ht="20" customHeight="1" x14ac:dyDescent="0.2">
      <c r="A64" s="8">
        <f>IF(ISNUMBER(SEARCH($Z$1,B64)),MAX(A$1:$A63)+1,0)</f>
        <v>0</v>
      </c>
      <c r="B64" s="8" t="str">
        <f t="shared" si="5"/>
        <v/>
      </c>
      <c r="C64" s="39" t="s">
        <v>60</v>
      </c>
      <c r="D64" s="39" t="s">
        <v>61</v>
      </c>
      <c r="E64" s="39" t="s">
        <v>590</v>
      </c>
      <c r="F64" s="147" t="s">
        <v>3</v>
      </c>
      <c r="G64" s="39" t="s">
        <v>4</v>
      </c>
      <c r="H64" s="39" t="s">
        <v>5</v>
      </c>
      <c r="I64" s="39" t="s">
        <v>7</v>
      </c>
      <c r="J64" s="39" t="s">
        <v>8</v>
      </c>
      <c r="K64" s="39" t="s">
        <v>6</v>
      </c>
      <c r="L64" s="8" t="str">
        <f t="shared" si="6"/>
        <v>The King's (the Cathedral) School, Peterborough, Cambridgeshire</v>
      </c>
    </row>
    <row r="65" spans="1:12" ht="20" customHeight="1" x14ac:dyDescent="0.2">
      <c r="A65" s="8">
        <f>IF(ISNUMBER(SEARCH($Z$1,B65)),MAX(A$1:$A64)+1,0)</f>
        <v>0</v>
      </c>
      <c r="B65" s="8" t="str">
        <f t="shared" si="5"/>
        <v/>
      </c>
      <c r="C65" s="39" t="s">
        <v>56</v>
      </c>
      <c r="D65" s="39" t="s">
        <v>55</v>
      </c>
      <c r="E65" s="39" t="s">
        <v>590</v>
      </c>
      <c r="F65" s="147" t="s">
        <v>3</v>
      </c>
      <c r="G65" s="39" t="s">
        <v>4</v>
      </c>
      <c r="H65" s="39" t="s">
        <v>5</v>
      </c>
      <c r="I65" s="39" t="s">
        <v>7</v>
      </c>
      <c r="J65" s="39" t="s">
        <v>8</v>
      </c>
      <c r="K65" s="39" t="s">
        <v>6</v>
      </c>
      <c r="L65" s="8" t="str">
        <f t="shared" si="6"/>
        <v>The Perse School, Cambridge, Cambridgeshire</v>
      </c>
    </row>
    <row r="66" spans="1:12" ht="20" customHeight="1" x14ac:dyDescent="0.2">
      <c r="A66" s="8">
        <f>IF(ISNUMBER(SEARCH($Z$1,B66)),MAX(A$1:$A65)+1,0)</f>
        <v>0</v>
      </c>
      <c r="B66" s="8" t="str">
        <f t="shared" si="5"/>
        <v/>
      </c>
      <c r="C66" s="39" t="s">
        <v>57</v>
      </c>
      <c r="D66" s="39" t="s">
        <v>55</v>
      </c>
      <c r="E66" s="39" t="s">
        <v>590</v>
      </c>
      <c r="F66" s="147" t="s">
        <v>3</v>
      </c>
      <c r="G66" s="39" t="s">
        <v>4</v>
      </c>
      <c r="H66" s="39"/>
      <c r="I66" s="39" t="s">
        <v>7</v>
      </c>
      <c r="J66" s="39" t="s">
        <v>8</v>
      </c>
      <c r="K66" s="39"/>
      <c r="L66" s="8" t="str">
        <f t="shared" si="6"/>
        <v>The Stephen Perse Foundation, Cambridge, Cambridgeshire</v>
      </c>
    </row>
    <row r="67" spans="1:12" ht="20" customHeight="1" x14ac:dyDescent="0.2">
      <c r="A67" s="8">
        <f>IF(ISNUMBER(SEARCH($Z$1,B67)),MAX(A$1:$A66)+1,0)</f>
        <v>0</v>
      </c>
      <c r="B67" s="8" t="str">
        <f t="shared" ref="B67:B130" si="15">IFERROR(IF(F67="Teams","",VLOOKUP(E67,$W$2:$X$16,2,0)),"")</f>
        <v/>
      </c>
      <c r="C67" s="38" t="s">
        <v>591</v>
      </c>
      <c r="D67" s="38" t="s">
        <v>0</v>
      </c>
      <c r="E67" s="38" t="str">
        <f>C67</f>
        <v>Channel Islands</v>
      </c>
      <c r="F67" s="146" t="s">
        <v>1</v>
      </c>
      <c r="G67" s="38"/>
      <c r="H67" s="38"/>
      <c r="I67" s="38"/>
      <c r="J67" s="38"/>
      <c r="K67" s="38"/>
      <c r="L67" s="8" t="str">
        <f t="shared" ref="L67:L130" si="16">C67&amp;", "&amp;D67&amp;", "&amp;E67</f>
        <v>Channel Islands, Town, Channel Islands</v>
      </c>
    </row>
    <row r="68" spans="1:12" ht="20" customHeight="1" x14ac:dyDescent="0.2">
      <c r="A68" s="8">
        <f>IF(ISNUMBER(SEARCH($Z$1,B68)),MAX(A$1:$A67)+1,0)</f>
        <v>0</v>
      </c>
      <c r="B68" s="8" t="str">
        <f t="shared" si="15"/>
        <v/>
      </c>
      <c r="C68" s="39"/>
      <c r="D68" s="39"/>
      <c r="E68" s="39"/>
      <c r="F68" s="147"/>
      <c r="G68" s="39"/>
      <c r="H68" s="39"/>
      <c r="I68" s="39"/>
      <c r="J68" s="39"/>
      <c r="K68" s="39"/>
      <c r="L68" s="8" t="str">
        <f t="shared" si="16"/>
        <v xml:space="preserve">, , </v>
      </c>
    </row>
    <row r="69" spans="1:12" ht="20" customHeight="1" x14ac:dyDescent="0.2">
      <c r="A69" s="8">
        <f>IF(ISNUMBER(SEARCH($Z$1,B69)),MAX(A$1:$A68)+1,0)</f>
        <v>0</v>
      </c>
      <c r="B69" s="8" t="str">
        <f t="shared" si="15"/>
        <v/>
      </c>
      <c r="C69" s="38" t="s">
        <v>592</v>
      </c>
      <c r="D69" s="38" t="s">
        <v>0</v>
      </c>
      <c r="E69" s="38" t="str">
        <f>C69</f>
        <v>Cheshire</v>
      </c>
      <c r="F69" s="146" t="s">
        <v>1</v>
      </c>
      <c r="G69" s="38"/>
      <c r="H69" s="38"/>
      <c r="I69" s="38"/>
      <c r="J69" s="38"/>
      <c r="K69" s="38"/>
      <c r="L69" s="8" t="str">
        <f t="shared" si="16"/>
        <v>Cheshire, Town, Cheshire</v>
      </c>
    </row>
    <row r="70" spans="1:12" ht="20" customHeight="1" x14ac:dyDescent="0.2">
      <c r="A70" s="8">
        <f>IF(ISNUMBER(SEARCH($Z$1,B70)),MAX(A$1:$A69)+1,0)</f>
        <v>0</v>
      </c>
      <c r="B70" s="8" t="str">
        <f t="shared" si="15"/>
        <v/>
      </c>
      <c r="C70" s="39" t="s">
        <v>62</v>
      </c>
      <c r="D70" s="39" t="s">
        <v>63</v>
      </c>
      <c r="E70" s="39" t="s">
        <v>592</v>
      </c>
      <c r="F70" s="147"/>
      <c r="G70" s="39"/>
      <c r="H70" s="39"/>
      <c r="I70" s="39" t="s">
        <v>7</v>
      </c>
      <c r="J70" s="39" t="s">
        <v>8</v>
      </c>
      <c r="K70" s="39" t="s">
        <v>6</v>
      </c>
      <c r="L70" s="8" t="str">
        <f t="shared" si="16"/>
        <v>Alderley Edge School for Girls, Alderley Edge, Cheshire</v>
      </c>
    </row>
    <row r="71" spans="1:12" ht="20" customHeight="1" x14ac:dyDescent="0.2">
      <c r="A71" s="8">
        <f>IF(ISNUMBER(SEARCH($Z$1,B71)),MAX(A$1:$A70)+1,0)</f>
        <v>0</v>
      </c>
      <c r="B71" s="8" t="str">
        <f t="shared" si="15"/>
        <v/>
      </c>
      <c r="C71" s="39" t="s">
        <v>77</v>
      </c>
      <c r="D71" s="39" t="s">
        <v>78</v>
      </c>
      <c r="E71" s="39" t="s">
        <v>592</v>
      </c>
      <c r="F71" s="147" t="s">
        <v>3</v>
      </c>
      <c r="G71" s="39" t="s">
        <v>4</v>
      </c>
      <c r="H71" s="39"/>
      <c r="I71" s="39" t="s">
        <v>7</v>
      </c>
      <c r="J71" s="39" t="s">
        <v>8</v>
      </c>
      <c r="K71" s="39"/>
      <c r="L71" s="8" t="str">
        <f t="shared" si="16"/>
        <v>Bridgewater High School, Warrington, Cheshire</v>
      </c>
    </row>
    <row r="72" spans="1:12" ht="20" customHeight="1" x14ac:dyDescent="0.2">
      <c r="A72" s="8">
        <f>IF(ISNUMBER(SEARCH($Z$1,B72)),MAX(A$1:$A71)+1,0)</f>
        <v>0</v>
      </c>
      <c r="B72" s="8" t="str">
        <f t="shared" si="15"/>
        <v/>
      </c>
      <c r="C72" s="39" t="s">
        <v>64</v>
      </c>
      <c r="D72" s="39" t="s">
        <v>65</v>
      </c>
      <c r="E72" s="39" t="s">
        <v>592</v>
      </c>
      <c r="F72" s="147" t="s">
        <v>3</v>
      </c>
      <c r="G72" s="39" t="s">
        <v>4</v>
      </c>
      <c r="H72" s="39"/>
      <c r="I72" s="39" t="s">
        <v>7</v>
      </c>
      <c r="J72" s="39" t="s">
        <v>8</v>
      </c>
      <c r="K72" s="39"/>
      <c r="L72" s="8" t="str">
        <f t="shared" si="16"/>
        <v>Helsby High School, Frodsham, Cheshire</v>
      </c>
    </row>
    <row r="73" spans="1:12" ht="20" customHeight="1" x14ac:dyDescent="0.2">
      <c r="A73" s="8">
        <f>IF(ISNUMBER(SEARCH($Z$1,B73)),MAX(A$1:$A72)+1,0)</f>
        <v>0</v>
      </c>
      <c r="B73" s="8" t="str">
        <f t="shared" si="15"/>
        <v/>
      </c>
      <c r="C73" s="39" t="s">
        <v>777</v>
      </c>
      <c r="D73" s="39" t="s">
        <v>864</v>
      </c>
      <c r="E73" s="39" t="s">
        <v>592</v>
      </c>
      <c r="F73" s="147" t="s">
        <v>3</v>
      </c>
      <c r="G73" s="39"/>
      <c r="H73" s="39"/>
      <c r="I73" s="39" t="s">
        <v>7</v>
      </c>
      <c r="J73" s="39"/>
      <c r="K73" s="39"/>
      <c r="L73" s="8" t="str">
        <f t="shared" si="16"/>
        <v>Knutsford Academy, Knutsford, Cheshire</v>
      </c>
    </row>
    <row r="74" spans="1:12" ht="20" customHeight="1" x14ac:dyDescent="0.2">
      <c r="A74" s="8">
        <f>IF(ISNUMBER(SEARCH($Z$1,B74)),MAX(A$1:$A73)+1,0)</f>
        <v>0</v>
      </c>
      <c r="B74" s="8" t="str">
        <f t="shared" si="15"/>
        <v/>
      </c>
      <c r="C74" s="39" t="s">
        <v>66</v>
      </c>
      <c r="D74" s="39" t="s">
        <v>67</v>
      </c>
      <c r="E74" s="39" t="s">
        <v>592</v>
      </c>
      <c r="F74" s="147" t="s">
        <v>3</v>
      </c>
      <c r="G74" s="39" t="s">
        <v>4</v>
      </c>
      <c r="H74" s="39"/>
      <c r="I74" s="39" t="s">
        <v>7</v>
      </c>
      <c r="J74" s="39" t="s">
        <v>8</v>
      </c>
      <c r="K74" s="39"/>
      <c r="L74" s="8" t="str">
        <f t="shared" si="16"/>
        <v>Lymm High School, Lymm, Cheshire</v>
      </c>
    </row>
    <row r="75" spans="1:12" ht="20" customHeight="1" x14ac:dyDescent="0.2">
      <c r="A75" s="8">
        <f>IF(ISNUMBER(SEARCH($Z$1,B75)),MAX(A$1:$A74)+1,0)</f>
        <v>0</v>
      </c>
      <c r="B75" s="8" t="str">
        <f t="shared" si="15"/>
        <v/>
      </c>
      <c r="C75" s="39" t="s">
        <v>778</v>
      </c>
      <c r="D75" s="39" t="s">
        <v>72</v>
      </c>
      <c r="E75" s="39" t="s">
        <v>592</v>
      </c>
      <c r="F75" s="147" t="s">
        <v>3</v>
      </c>
      <c r="G75" s="39"/>
      <c r="H75" s="39"/>
      <c r="I75" s="39" t="s">
        <v>7</v>
      </c>
      <c r="J75" s="39"/>
      <c r="K75" s="39"/>
      <c r="L75" s="8" t="str">
        <f t="shared" si="16"/>
        <v>Rudheath Senior Academy, Northwich, Cheshire</v>
      </c>
    </row>
    <row r="76" spans="1:12" ht="20" customHeight="1" x14ac:dyDescent="0.2">
      <c r="A76" s="8">
        <f>IF(ISNUMBER(SEARCH($Z$1,B76)),MAX(A$1:$A75)+1,0)</f>
        <v>0</v>
      </c>
      <c r="B76" s="8" t="str">
        <f t="shared" si="15"/>
        <v/>
      </c>
      <c r="C76" s="39" t="s">
        <v>74</v>
      </c>
      <c r="D76" s="39" t="s">
        <v>75</v>
      </c>
      <c r="E76" s="39" t="s">
        <v>592</v>
      </c>
      <c r="F76" s="147"/>
      <c r="G76" s="39"/>
      <c r="H76" s="39"/>
      <c r="I76" s="39" t="s">
        <v>7</v>
      </c>
      <c r="J76" s="39" t="s">
        <v>8</v>
      </c>
      <c r="K76" s="39"/>
      <c r="L76" s="8" t="str">
        <f t="shared" si="16"/>
        <v>Sandbach High School and Sixth Form College, Sandbach, Cheshire</v>
      </c>
    </row>
    <row r="77" spans="1:12" ht="20" customHeight="1" x14ac:dyDescent="0.2">
      <c r="A77" s="8">
        <f>IF(ISNUMBER(SEARCH($Z$1,B77)),MAX(A$1:$A76)+1,0)</f>
        <v>0</v>
      </c>
      <c r="B77" s="8" t="str">
        <f t="shared" si="15"/>
        <v/>
      </c>
      <c r="C77" s="39" t="s">
        <v>76</v>
      </c>
      <c r="D77" s="39" t="s">
        <v>75</v>
      </c>
      <c r="E77" s="39" t="s">
        <v>592</v>
      </c>
      <c r="F77" s="147" t="s">
        <v>3</v>
      </c>
      <c r="G77" s="39" t="s">
        <v>4</v>
      </c>
      <c r="H77" s="39" t="s">
        <v>5</v>
      </c>
      <c r="I77" s="39"/>
      <c r="J77" s="39"/>
      <c r="K77" s="39"/>
      <c r="L77" s="8" t="str">
        <f t="shared" si="16"/>
        <v>Sandbach School, Sandbach, Cheshire</v>
      </c>
    </row>
    <row r="78" spans="1:12" ht="20" customHeight="1" x14ac:dyDescent="0.2">
      <c r="A78" s="8">
        <f>IF(ISNUMBER(SEARCH($Z$1,B78)),MAX(A$1:$A77)+1,0)</f>
        <v>0</v>
      </c>
      <c r="B78" s="8" t="str">
        <f t="shared" si="15"/>
        <v/>
      </c>
      <c r="C78" s="39" t="s">
        <v>69</v>
      </c>
      <c r="D78" s="39" t="s">
        <v>68</v>
      </c>
      <c r="E78" s="39" t="s">
        <v>592</v>
      </c>
      <c r="F78" s="147" t="s">
        <v>3</v>
      </c>
      <c r="G78" s="39" t="s">
        <v>4</v>
      </c>
      <c r="H78" s="39"/>
      <c r="I78" s="39" t="s">
        <v>7</v>
      </c>
      <c r="J78" s="39" t="s">
        <v>8</v>
      </c>
      <c r="K78" s="39"/>
      <c r="L78" s="8" t="str">
        <f t="shared" si="16"/>
        <v>The Fallibroome Academy, Macclesfield, Cheshire</v>
      </c>
    </row>
    <row r="79" spans="1:12" ht="20" customHeight="1" x14ac:dyDescent="0.2">
      <c r="A79" s="8">
        <f>IF(ISNUMBER(SEARCH($Z$1,B79)),MAX(A$1:$A78)+1,0)</f>
        <v>0</v>
      </c>
      <c r="B79" s="8" t="str">
        <f t="shared" si="15"/>
        <v/>
      </c>
      <c r="C79" s="39" t="s">
        <v>779</v>
      </c>
      <c r="D79" s="39" t="s">
        <v>72</v>
      </c>
      <c r="E79" s="39" t="s">
        <v>592</v>
      </c>
      <c r="F79" s="147" t="s">
        <v>3</v>
      </c>
      <c r="G79" s="39" t="s">
        <v>4</v>
      </c>
      <c r="H79" s="39" t="s">
        <v>5</v>
      </c>
      <c r="I79" s="39" t="s">
        <v>7</v>
      </c>
      <c r="J79" s="39" t="s">
        <v>8</v>
      </c>
      <c r="K79" s="39" t="s">
        <v>6</v>
      </c>
      <c r="L79" s="8" t="str">
        <f t="shared" si="16"/>
        <v>The Grange, Northwich, Cheshire</v>
      </c>
    </row>
    <row r="80" spans="1:12" ht="20" customHeight="1" x14ac:dyDescent="0.2">
      <c r="A80" s="8">
        <f>IF(ISNUMBER(SEARCH($Z$1,B80)),MAX(A$1:$A79)+1,0)</f>
        <v>0</v>
      </c>
      <c r="B80" s="8" t="str">
        <f t="shared" si="15"/>
        <v/>
      </c>
      <c r="C80" s="39" t="s">
        <v>70</v>
      </c>
      <c r="D80" s="39" t="s">
        <v>68</v>
      </c>
      <c r="E80" s="39" t="s">
        <v>592</v>
      </c>
      <c r="F80" s="147" t="s">
        <v>3</v>
      </c>
      <c r="G80" s="39" t="s">
        <v>4</v>
      </c>
      <c r="H80" s="39"/>
      <c r="I80" s="39" t="s">
        <v>7</v>
      </c>
      <c r="J80" s="39" t="s">
        <v>8</v>
      </c>
      <c r="K80" s="39"/>
      <c r="L80" s="8" t="str">
        <f t="shared" si="16"/>
        <v>The King's School In Macclesfield, Macclesfield, Cheshire</v>
      </c>
    </row>
    <row r="81" spans="1:12" ht="20" customHeight="1" x14ac:dyDescent="0.2">
      <c r="A81" s="8">
        <f>IF(ISNUMBER(SEARCH($Z$1,B81)),MAX(A$1:$A80)+1,0)</f>
        <v>0</v>
      </c>
      <c r="B81" s="8" t="str">
        <f t="shared" si="15"/>
        <v/>
      </c>
      <c r="C81" s="39" t="s">
        <v>71</v>
      </c>
      <c r="D81" s="39" t="s">
        <v>68</v>
      </c>
      <c r="E81" s="39" t="s">
        <v>592</v>
      </c>
      <c r="F81" s="147" t="s">
        <v>3</v>
      </c>
      <c r="G81" s="39" t="s">
        <v>4</v>
      </c>
      <c r="H81" s="39"/>
      <c r="I81" s="39" t="s">
        <v>7</v>
      </c>
      <c r="J81" s="39" t="s">
        <v>8</v>
      </c>
      <c r="K81" s="39"/>
      <c r="L81" s="8" t="str">
        <f t="shared" si="16"/>
        <v>Tytherington School, Macclesfield, Cheshire</v>
      </c>
    </row>
    <row r="82" spans="1:12" ht="20" customHeight="1" x14ac:dyDescent="0.2">
      <c r="A82" s="8">
        <f>IF(ISNUMBER(SEARCH($Z$1,B82)),MAX(A$1:$A81)+1,0)</f>
        <v>0</v>
      </c>
      <c r="B82" s="8" t="str">
        <f t="shared" si="15"/>
        <v/>
      </c>
      <c r="C82" s="39" t="s">
        <v>73</v>
      </c>
      <c r="D82" s="39" t="s">
        <v>72</v>
      </c>
      <c r="E82" s="39" t="s">
        <v>592</v>
      </c>
      <c r="F82" s="147" t="s">
        <v>3</v>
      </c>
      <c r="G82" s="39" t="s">
        <v>4</v>
      </c>
      <c r="H82" s="39"/>
      <c r="I82" s="39" t="s">
        <v>7</v>
      </c>
      <c r="J82" s="39" t="s">
        <v>8</v>
      </c>
      <c r="K82" s="39"/>
      <c r="L82" s="8" t="str">
        <f t="shared" si="16"/>
        <v>Weaverham High School, Northwich, Cheshire</v>
      </c>
    </row>
    <row r="83" spans="1:12" ht="20" customHeight="1" x14ac:dyDescent="0.2">
      <c r="A83" s="8">
        <f>IF(ISNUMBER(SEARCH($Z$1,B83)),MAX(A$1:$A82)+1,0)</f>
        <v>0</v>
      </c>
      <c r="B83" s="8" t="str">
        <f t="shared" si="15"/>
        <v/>
      </c>
      <c r="C83" s="39"/>
      <c r="D83" s="39"/>
      <c r="E83" s="39"/>
      <c r="F83" s="147"/>
      <c r="G83" s="39"/>
      <c r="H83" s="39"/>
      <c r="I83" s="39"/>
      <c r="J83" s="39"/>
      <c r="K83" s="39"/>
      <c r="L83" s="8" t="str">
        <f t="shared" si="16"/>
        <v xml:space="preserve">, , </v>
      </c>
    </row>
    <row r="84" spans="1:12" ht="20" customHeight="1" x14ac:dyDescent="0.2">
      <c r="A84" s="8">
        <f>IF(ISNUMBER(SEARCH($Z$1,B84)),MAX(A$1:$A83)+1,0)</f>
        <v>0</v>
      </c>
      <c r="B84" s="8" t="str">
        <f t="shared" si="15"/>
        <v/>
      </c>
      <c r="C84" s="39"/>
      <c r="D84" s="39"/>
      <c r="E84" s="39"/>
      <c r="F84" s="147"/>
      <c r="G84" s="39"/>
      <c r="H84" s="39"/>
      <c r="I84" s="39"/>
      <c r="J84" s="39"/>
      <c r="K84" s="39"/>
      <c r="L84" s="8" t="str">
        <f t="shared" si="16"/>
        <v xml:space="preserve">, , </v>
      </c>
    </row>
    <row r="85" spans="1:12" ht="20" customHeight="1" x14ac:dyDescent="0.2">
      <c r="A85" s="8">
        <f>IF(ISNUMBER(SEARCH($Z$1,B85)),MAX(A$1:$A84)+1,0)</f>
        <v>0</v>
      </c>
      <c r="B85" s="8" t="str">
        <f t="shared" si="15"/>
        <v/>
      </c>
      <c r="C85" s="39"/>
      <c r="D85" s="39"/>
      <c r="E85" s="39"/>
      <c r="F85" s="147"/>
      <c r="G85" s="39"/>
      <c r="H85" s="39"/>
      <c r="I85" s="39"/>
      <c r="J85" s="39"/>
      <c r="K85" s="39"/>
      <c r="L85" s="8" t="str">
        <f t="shared" si="16"/>
        <v xml:space="preserve">, , </v>
      </c>
    </row>
    <row r="86" spans="1:12" ht="20" customHeight="1" x14ac:dyDescent="0.2">
      <c r="A86" s="8">
        <f>IF(ISNUMBER(SEARCH($Z$1,B86)),MAX(A$1:$A85)+1,0)</f>
        <v>0</v>
      </c>
      <c r="B86" s="8" t="str">
        <f t="shared" si="15"/>
        <v/>
      </c>
      <c r="C86" s="38" t="s">
        <v>593</v>
      </c>
      <c r="D86" s="38" t="s">
        <v>0</v>
      </c>
      <c r="E86" s="38" t="str">
        <f>C86</f>
        <v>Cleveland</v>
      </c>
      <c r="F86" s="146" t="s">
        <v>1</v>
      </c>
      <c r="G86" s="38"/>
      <c r="H86" s="38"/>
      <c r="I86" s="38"/>
      <c r="J86" s="38"/>
      <c r="K86" s="38"/>
      <c r="L86" s="8" t="str">
        <f t="shared" si="16"/>
        <v>Cleveland, Town, Cleveland</v>
      </c>
    </row>
    <row r="87" spans="1:12" ht="20" customHeight="1" x14ac:dyDescent="0.2">
      <c r="A87" s="8">
        <f>IF(ISNUMBER(SEARCH($Z$1,B87)),MAX(A$1:$A86)+1,0)</f>
        <v>0</v>
      </c>
      <c r="B87" s="8" t="str">
        <f t="shared" si="15"/>
        <v/>
      </c>
      <c r="C87" s="39" t="s">
        <v>923</v>
      </c>
      <c r="D87" s="39" t="s">
        <v>924</v>
      </c>
      <c r="E87" s="39" t="s">
        <v>593</v>
      </c>
      <c r="F87" s="147" t="s">
        <v>3</v>
      </c>
      <c r="G87" s="39" t="s">
        <v>4</v>
      </c>
      <c r="H87" s="39"/>
      <c r="I87" s="39" t="s">
        <v>7</v>
      </c>
      <c r="J87" s="39" t="s">
        <v>8</v>
      </c>
      <c r="K87" s="39" t="s">
        <v>6</v>
      </c>
      <c r="L87" s="8" t="str">
        <f t="shared" si="16"/>
        <v>Macmillan Academy, Middlesbrough, Cleveland</v>
      </c>
    </row>
    <row r="88" spans="1:12" ht="20" customHeight="1" x14ac:dyDescent="0.2">
      <c r="A88" s="8">
        <f>IF(ISNUMBER(SEARCH($Z$1,B88)),MAX(A$1:$A87)+1,0)</f>
        <v>0</v>
      </c>
      <c r="B88" s="8" t="str">
        <f t="shared" si="15"/>
        <v/>
      </c>
      <c r="C88" s="39"/>
      <c r="D88" s="39"/>
      <c r="E88" s="39"/>
      <c r="F88" s="147"/>
      <c r="G88" s="39"/>
      <c r="H88" s="39"/>
      <c r="I88" s="39"/>
      <c r="J88" s="39"/>
      <c r="K88" s="39"/>
      <c r="L88" s="8" t="str">
        <f t="shared" si="16"/>
        <v xml:space="preserve">, , </v>
      </c>
    </row>
    <row r="89" spans="1:12" ht="20" customHeight="1" x14ac:dyDescent="0.2">
      <c r="A89" s="8">
        <f>IF(ISNUMBER(SEARCH($Z$1,B89)),MAX(A$1:$A88)+1,0)</f>
        <v>0</v>
      </c>
      <c r="B89" s="8" t="str">
        <f t="shared" si="15"/>
        <v/>
      </c>
      <c r="C89" s="39"/>
      <c r="D89" s="39"/>
      <c r="E89" s="39"/>
      <c r="F89" s="147"/>
      <c r="G89" s="39"/>
      <c r="H89" s="39"/>
      <c r="I89" s="39"/>
      <c r="J89" s="39"/>
      <c r="K89" s="39"/>
      <c r="L89" s="8" t="str">
        <f t="shared" si="16"/>
        <v xml:space="preserve">, , </v>
      </c>
    </row>
    <row r="90" spans="1:12" ht="20" customHeight="1" x14ac:dyDescent="0.2">
      <c r="A90" s="8">
        <f>IF(ISNUMBER(SEARCH($Z$1,B90)),MAX(A$1:$A89)+1,0)</f>
        <v>0</v>
      </c>
      <c r="B90" s="8" t="str">
        <f t="shared" si="15"/>
        <v/>
      </c>
      <c r="C90" s="38" t="s">
        <v>594</v>
      </c>
      <c r="D90" s="38" t="s">
        <v>0</v>
      </c>
      <c r="E90" s="38" t="str">
        <f>C90</f>
        <v>Cornwall</v>
      </c>
      <c r="F90" s="146" t="s">
        <v>1</v>
      </c>
      <c r="G90" s="38"/>
      <c r="H90" s="38"/>
      <c r="I90" s="38"/>
      <c r="J90" s="38"/>
      <c r="K90" s="38"/>
      <c r="L90" s="8" t="str">
        <f t="shared" si="16"/>
        <v>Cornwall, Town, Cornwall</v>
      </c>
    </row>
    <row r="91" spans="1:12" ht="20" customHeight="1" x14ac:dyDescent="0.2">
      <c r="A91" s="8">
        <f>IF(ISNUMBER(SEARCH($Z$1,B91)),MAX(A$1:$A90)+1,0)</f>
        <v>0</v>
      </c>
      <c r="B91" s="8" t="str">
        <f t="shared" si="15"/>
        <v/>
      </c>
      <c r="C91" s="39" t="s">
        <v>79</v>
      </c>
      <c r="D91" s="39" t="s">
        <v>80</v>
      </c>
      <c r="E91" s="39" t="s">
        <v>594</v>
      </c>
      <c r="F91" s="147" t="s">
        <v>3</v>
      </c>
      <c r="G91" s="39" t="s">
        <v>4</v>
      </c>
      <c r="H91" s="39"/>
      <c r="I91" s="39" t="s">
        <v>7</v>
      </c>
      <c r="J91" s="39" t="s">
        <v>8</v>
      </c>
      <c r="K91" s="39"/>
      <c r="L91" s="8" t="str">
        <f t="shared" si="16"/>
        <v>Bodmin College, Bodmin, Cornwall</v>
      </c>
    </row>
    <row r="92" spans="1:12" ht="20" customHeight="1" x14ac:dyDescent="0.2">
      <c r="A92" s="8">
        <f>IF(ISNUMBER(SEARCH($Z$1,B92)),MAX(A$1:$A91)+1,0)</f>
        <v>0</v>
      </c>
      <c r="B92" s="8" t="str">
        <f t="shared" si="15"/>
        <v/>
      </c>
      <c r="C92" s="39" t="s">
        <v>81</v>
      </c>
      <c r="D92" s="39" t="s">
        <v>82</v>
      </c>
      <c r="E92" s="39" t="s">
        <v>594</v>
      </c>
      <c r="F92" s="147" t="s">
        <v>3</v>
      </c>
      <c r="G92" s="39" t="s">
        <v>4</v>
      </c>
      <c r="H92" s="39"/>
      <c r="I92" s="39" t="s">
        <v>7</v>
      </c>
      <c r="J92" s="39" t="s">
        <v>8</v>
      </c>
      <c r="K92" s="39"/>
      <c r="L92" s="8" t="str">
        <f t="shared" si="16"/>
        <v>Camborne Science and International Academy, Camborne, Cornwall</v>
      </c>
    </row>
    <row r="93" spans="1:12" ht="20" customHeight="1" x14ac:dyDescent="0.2">
      <c r="A93" s="8">
        <f>IF(ISNUMBER(SEARCH($Z$1,B93)),MAX(A$1:$A92)+1,0)</f>
        <v>0</v>
      </c>
      <c r="B93" s="8" t="str">
        <f t="shared" si="15"/>
        <v/>
      </c>
      <c r="C93" s="39" t="s">
        <v>780</v>
      </c>
      <c r="D93" s="39" t="s">
        <v>865</v>
      </c>
      <c r="E93" s="39" t="s">
        <v>594</v>
      </c>
      <c r="F93" s="147" t="s">
        <v>3</v>
      </c>
      <c r="G93" s="39"/>
      <c r="H93" s="39"/>
      <c r="I93" s="39" t="s">
        <v>7</v>
      </c>
      <c r="J93" s="39"/>
      <c r="K93" s="39"/>
      <c r="L93" s="8" t="str">
        <f t="shared" si="16"/>
        <v>Falmouth School, Falmouth, Cornwall</v>
      </c>
    </row>
    <row r="94" spans="1:12" ht="20" customHeight="1" x14ac:dyDescent="0.2">
      <c r="A94" s="8">
        <f>IF(ISNUMBER(SEARCH($Z$1,B94)),MAX(A$1:$A93)+1,0)</f>
        <v>0</v>
      </c>
      <c r="B94" s="8" t="str">
        <f t="shared" si="15"/>
        <v/>
      </c>
      <c r="C94" s="39" t="s">
        <v>83</v>
      </c>
      <c r="D94" s="39" t="s">
        <v>84</v>
      </c>
      <c r="E94" s="39" t="s">
        <v>594</v>
      </c>
      <c r="F94" s="147" t="s">
        <v>3</v>
      </c>
      <c r="G94" s="39" t="s">
        <v>4</v>
      </c>
      <c r="H94" s="39" t="s">
        <v>5</v>
      </c>
      <c r="I94" s="39" t="s">
        <v>7</v>
      </c>
      <c r="J94" s="39" t="s">
        <v>8</v>
      </c>
      <c r="K94" s="39" t="s">
        <v>6</v>
      </c>
      <c r="L94" s="8" t="str">
        <f t="shared" si="16"/>
        <v>Newquay Tretherras, Newquay, Cornwall</v>
      </c>
    </row>
    <row r="95" spans="1:12" ht="20" customHeight="1" x14ac:dyDescent="0.2">
      <c r="A95" s="8">
        <f>IF(ISNUMBER(SEARCH($Z$1,B95)),MAX(A$1:$A94)+1,0)</f>
        <v>0</v>
      </c>
      <c r="B95" s="8" t="str">
        <f t="shared" si="15"/>
        <v/>
      </c>
      <c r="C95" s="39" t="s">
        <v>93</v>
      </c>
      <c r="D95" s="39" t="s">
        <v>94</v>
      </c>
      <c r="E95" s="39" t="s">
        <v>594</v>
      </c>
      <c r="F95" s="147" t="s">
        <v>3</v>
      </c>
      <c r="G95" s="39" t="s">
        <v>4</v>
      </c>
      <c r="H95" s="39"/>
      <c r="I95" s="39" t="s">
        <v>7</v>
      </c>
      <c r="J95" s="39" t="s">
        <v>8</v>
      </c>
      <c r="K95" s="39"/>
      <c r="L95" s="8" t="str">
        <f t="shared" si="16"/>
        <v>Penair School, Truro, Cornwall</v>
      </c>
    </row>
    <row r="96" spans="1:12" ht="20" customHeight="1" x14ac:dyDescent="0.2">
      <c r="A96" s="8">
        <f>IF(ISNUMBER(SEARCH($Z$1,B96)),MAX(A$1:$A95)+1,0)</f>
        <v>0</v>
      </c>
      <c r="B96" s="8" t="str">
        <f t="shared" si="15"/>
        <v/>
      </c>
      <c r="C96" s="39" t="s">
        <v>85</v>
      </c>
      <c r="D96" s="39" t="s">
        <v>86</v>
      </c>
      <c r="E96" s="39" t="s">
        <v>594</v>
      </c>
      <c r="F96" s="147" t="s">
        <v>3</v>
      </c>
      <c r="G96" s="39" t="s">
        <v>4</v>
      </c>
      <c r="H96" s="39"/>
      <c r="I96" s="39" t="s">
        <v>7</v>
      </c>
      <c r="J96" s="39" t="s">
        <v>8</v>
      </c>
      <c r="K96" s="39"/>
      <c r="L96" s="8" t="str">
        <f t="shared" si="16"/>
        <v>Penryn College, Penryn, Cornwall</v>
      </c>
    </row>
    <row r="97" spans="1:12" ht="20" customHeight="1" x14ac:dyDescent="0.2">
      <c r="A97" s="8">
        <f>IF(ISNUMBER(SEARCH($Z$1,B97)),MAX(A$1:$A96)+1,0)</f>
        <v>0</v>
      </c>
      <c r="B97" s="8" t="str">
        <f t="shared" si="15"/>
        <v/>
      </c>
      <c r="C97" s="39" t="s">
        <v>88</v>
      </c>
      <c r="D97" s="39" t="s">
        <v>87</v>
      </c>
      <c r="E97" s="39" t="s">
        <v>594</v>
      </c>
      <c r="F97" s="147" t="s">
        <v>3</v>
      </c>
      <c r="G97" s="39" t="s">
        <v>4</v>
      </c>
      <c r="H97" s="39"/>
      <c r="I97" s="39" t="s">
        <v>7</v>
      </c>
      <c r="J97" s="39" t="s">
        <v>8</v>
      </c>
      <c r="K97" s="39"/>
      <c r="L97" s="8" t="str">
        <f t="shared" si="16"/>
        <v>Redruth School, Redruth, Cornwall</v>
      </c>
    </row>
    <row r="98" spans="1:12" ht="20" customHeight="1" x14ac:dyDescent="0.2">
      <c r="A98" s="8">
        <f>IF(ISNUMBER(SEARCH($Z$1,B98)),MAX(A$1:$A97)+1,0)</f>
        <v>0</v>
      </c>
      <c r="B98" s="8" t="str">
        <f t="shared" si="15"/>
        <v/>
      </c>
      <c r="C98" s="39" t="s">
        <v>95</v>
      </c>
      <c r="D98" s="39" t="s">
        <v>94</v>
      </c>
      <c r="E98" s="39" t="s">
        <v>594</v>
      </c>
      <c r="F98" s="147" t="s">
        <v>3</v>
      </c>
      <c r="G98" s="39" t="s">
        <v>4</v>
      </c>
      <c r="H98" s="39"/>
      <c r="I98" s="39" t="s">
        <v>7</v>
      </c>
      <c r="J98" s="39" t="s">
        <v>8</v>
      </c>
      <c r="K98" s="39"/>
      <c r="L98" s="8" t="str">
        <f t="shared" si="16"/>
        <v>Richard Lander School, Truro, Cornwall</v>
      </c>
    </row>
    <row r="99" spans="1:12" ht="20" customHeight="1" x14ac:dyDescent="0.2">
      <c r="A99" s="8">
        <f>IF(ISNUMBER(SEARCH($Z$1,B99)),MAX(A$1:$A98)+1,0)</f>
        <v>0</v>
      </c>
      <c r="B99" s="8" t="str">
        <f t="shared" si="15"/>
        <v/>
      </c>
      <c r="C99" s="39" t="s">
        <v>89</v>
      </c>
      <c r="D99" s="39" t="s">
        <v>90</v>
      </c>
      <c r="E99" s="39" t="s">
        <v>594</v>
      </c>
      <c r="F99" s="147" t="s">
        <v>3</v>
      </c>
      <c r="G99" s="39" t="s">
        <v>4</v>
      </c>
      <c r="H99" s="39"/>
      <c r="I99" s="39" t="s">
        <v>7</v>
      </c>
      <c r="J99" s="39" t="s">
        <v>8</v>
      </c>
      <c r="K99" s="39"/>
      <c r="L99" s="8" t="str">
        <f t="shared" si="16"/>
        <v>St Ives School, St Ives, Cornwall</v>
      </c>
    </row>
    <row r="100" spans="1:12" ht="20" customHeight="1" x14ac:dyDescent="0.2">
      <c r="A100" s="8">
        <f>IF(ISNUMBER(SEARCH($Z$1,B100)),MAX(A$1:$A99)+1,0)</f>
        <v>0</v>
      </c>
      <c r="B100" s="8" t="str">
        <f t="shared" si="15"/>
        <v/>
      </c>
      <c r="C100" s="39" t="s">
        <v>91</v>
      </c>
      <c r="D100" s="39" t="s">
        <v>92</v>
      </c>
      <c r="E100" s="39" t="s">
        <v>594</v>
      </c>
      <c r="F100" s="147"/>
      <c r="G100" s="39" t="s">
        <v>4</v>
      </c>
      <c r="H100" s="39"/>
      <c r="I100" s="39"/>
      <c r="J100" s="39" t="s">
        <v>8</v>
      </c>
      <c r="K100" s="39" t="s">
        <v>6</v>
      </c>
      <c r="L100" s="8" t="str">
        <f t="shared" si="16"/>
        <v>Torpoint Community College, Torpoint, Cornwall</v>
      </c>
    </row>
    <row r="101" spans="1:12" ht="20" customHeight="1" x14ac:dyDescent="0.2">
      <c r="A101" s="8">
        <f>IF(ISNUMBER(SEARCH($Z$1,B101)),MAX(A$1:$A100)+1,0)</f>
        <v>0</v>
      </c>
      <c r="B101" s="8" t="str">
        <f t="shared" si="15"/>
        <v/>
      </c>
      <c r="C101" s="39" t="s">
        <v>96</v>
      </c>
      <c r="D101" s="39" t="s">
        <v>94</v>
      </c>
      <c r="E101" s="39" t="s">
        <v>594</v>
      </c>
      <c r="F101" s="147" t="s">
        <v>3</v>
      </c>
      <c r="G101" s="39" t="s">
        <v>4</v>
      </c>
      <c r="H101" s="39" t="s">
        <v>5</v>
      </c>
      <c r="I101" s="39" t="s">
        <v>7</v>
      </c>
      <c r="J101" s="39" t="s">
        <v>8</v>
      </c>
      <c r="K101" s="39"/>
      <c r="L101" s="8" t="str">
        <f t="shared" si="16"/>
        <v>Truro School, Truro, Cornwall</v>
      </c>
    </row>
    <row r="102" spans="1:12" ht="20" customHeight="1" x14ac:dyDescent="0.2">
      <c r="A102" s="8">
        <f>IF(ISNUMBER(SEARCH($Z$1,B102)),MAX(A$1:$A101)+1,0)</f>
        <v>0</v>
      </c>
      <c r="B102" s="8" t="str">
        <f t="shared" si="15"/>
        <v/>
      </c>
      <c r="C102" s="39"/>
      <c r="D102" s="39"/>
      <c r="E102" s="39"/>
      <c r="F102" s="147"/>
      <c r="G102" s="39"/>
      <c r="H102" s="39"/>
      <c r="I102" s="39"/>
      <c r="J102" s="39"/>
      <c r="K102" s="39"/>
      <c r="L102" s="8" t="str">
        <f t="shared" si="16"/>
        <v xml:space="preserve">, , </v>
      </c>
    </row>
    <row r="103" spans="1:12" ht="20" customHeight="1" x14ac:dyDescent="0.2">
      <c r="A103" s="8">
        <f>IF(ISNUMBER(SEARCH($Z$1,B103)),MAX(A$1:$A102)+1,0)</f>
        <v>0</v>
      </c>
      <c r="B103" s="8" t="str">
        <f t="shared" si="15"/>
        <v/>
      </c>
      <c r="C103" s="39"/>
      <c r="D103" s="39"/>
      <c r="E103" s="39"/>
      <c r="F103" s="147"/>
      <c r="G103" s="39"/>
      <c r="H103" s="39"/>
      <c r="I103" s="39"/>
      <c r="J103" s="39"/>
      <c r="K103" s="39"/>
      <c r="L103" s="8" t="str">
        <f t="shared" si="16"/>
        <v xml:space="preserve">, , </v>
      </c>
    </row>
    <row r="104" spans="1:12" ht="20" customHeight="1" x14ac:dyDescent="0.2">
      <c r="A104" s="8">
        <f>IF(ISNUMBER(SEARCH($Z$1,B104)),MAX(A$1:$A103)+1,0)</f>
        <v>0</v>
      </c>
      <c r="B104" s="8" t="str">
        <f t="shared" si="15"/>
        <v/>
      </c>
      <c r="C104" s="39"/>
      <c r="D104" s="39"/>
      <c r="E104" s="39"/>
      <c r="F104" s="147"/>
      <c r="G104" s="39"/>
      <c r="H104" s="39"/>
      <c r="I104" s="39"/>
      <c r="J104" s="39"/>
      <c r="K104" s="39"/>
      <c r="L104" s="8" t="str">
        <f t="shared" si="16"/>
        <v xml:space="preserve">, , </v>
      </c>
    </row>
    <row r="105" spans="1:12" ht="20" customHeight="1" x14ac:dyDescent="0.2">
      <c r="A105" s="8">
        <f>IF(ISNUMBER(SEARCH($Z$1,B105)),MAX(A$1:$A104)+1,0)</f>
        <v>0</v>
      </c>
      <c r="B105" s="8" t="str">
        <f t="shared" si="15"/>
        <v/>
      </c>
      <c r="C105" s="39"/>
      <c r="D105" s="39"/>
      <c r="E105" s="39"/>
      <c r="F105" s="147"/>
      <c r="G105" s="39"/>
      <c r="H105" s="39"/>
      <c r="I105" s="39"/>
      <c r="J105" s="39"/>
      <c r="K105" s="39"/>
      <c r="L105" s="8" t="str">
        <f t="shared" si="16"/>
        <v xml:space="preserve">, , </v>
      </c>
    </row>
    <row r="106" spans="1:12" ht="20" customHeight="1" x14ac:dyDescent="0.2">
      <c r="A106" s="8">
        <f>IF(ISNUMBER(SEARCH($Z$1,B106)),MAX(A$1:$A105)+1,0)</f>
        <v>0</v>
      </c>
      <c r="B106" s="8" t="str">
        <f t="shared" si="15"/>
        <v/>
      </c>
      <c r="C106" s="38" t="s">
        <v>595</v>
      </c>
      <c r="D106" s="38" t="s">
        <v>0</v>
      </c>
      <c r="E106" s="38" t="str">
        <f>C106</f>
        <v>Cumbria</v>
      </c>
      <c r="F106" s="146" t="s">
        <v>1</v>
      </c>
      <c r="G106" s="38"/>
      <c r="H106" s="38"/>
      <c r="I106" s="38"/>
      <c r="J106" s="38"/>
      <c r="K106" s="38"/>
      <c r="L106" s="8" t="str">
        <f t="shared" si="16"/>
        <v>Cumbria, Town, Cumbria</v>
      </c>
    </row>
    <row r="107" spans="1:12" ht="20" customHeight="1" x14ac:dyDescent="0.2">
      <c r="A107" s="8">
        <f>IF(ISNUMBER(SEARCH($Z$1,B107)),MAX(A$1:$A106)+1,0)</f>
        <v>0</v>
      </c>
      <c r="B107" s="8" t="str">
        <f t="shared" si="15"/>
        <v/>
      </c>
      <c r="C107" s="39" t="s">
        <v>97</v>
      </c>
      <c r="D107" s="39" t="s">
        <v>98</v>
      </c>
      <c r="E107" s="39" t="s">
        <v>595</v>
      </c>
      <c r="F107" s="147" t="s">
        <v>3</v>
      </c>
      <c r="G107" s="39" t="s">
        <v>4</v>
      </c>
      <c r="H107" s="39"/>
      <c r="I107" s="39" t="s">
        <v>7</v>
      </c>
      <c r="J107" s="39" t="s">
        <v>8</v>
      </c>
      <c r="K107" s="39"/>
      <c r="L107" s="8" t="str">
        <f t="shared" si="16"/>
        <v>Austin Friars, Carlisle, Cumbria</v>
      </c>
    </row>
    <row r="108" spans="1:12" ht="20" customHeight="1" x14ac:dyDescent="0.2">
      <c r="A108" s="8">
        <f>IF(ISNUMBER(SEARCH($Z$1,B108)),MAX(A$1:$A107)+1,0)</f>
        <v>0</v>
      </c>
      <c r="B108" s="8" t="str">
        <f t="shared" si="15"/>
        <v/>
      </c>
      <c r="C108" s="39" t="s">
        <v>102</v>
      </c>
      <c r="D108" s="39" t="s">
        <v>103</v>
      </c>
      <c r="E108" s="39" t="s">
        <v>595</v>
      </c>
      <c r="F108" s="147" t="s">
        <v>3</v>
      </c>
      <c r="G108" s="39"/>
      <c r="H108" s="39"/>
      <c r="I108" s="39" t="s">
        <v>7</v>
      </c>
      <c r="J108" s="39"/>
      <c r="K108" s="39"/>
      <c r="L108" s="8" t="str">
        <f t="shared" si="16"/>
        <v>Casterton Sedbergh Preparatory School, Kirkby Lonsdale, Cumbria</v>
      </c>
    </row>
    <row r="109" spans="1:12" ht="20" customHeight="1" x14ac:dyDescent="0.2">
      <c r="A109" s="8">
        <f>IF(ISNUMBER(SEARCH($Z$1,B109)),MAX(A$1:$A108)+1,0)</f>
        <v>0</v>
      </c>
      <c r="B109" s="8" t="str">
        <f t="shared" si="15"/>
        <v/>
      </c>
      <c r="C109" s="39" t="s">
        <v>99</v>
      </c>
      <c r="D109" s="39" t="s">
        <v>100</v>
      </c>
      <c r="E109" s="39" t="s">
        <v>595</v>
      </c>
      <c r="F109" s="147" t="s">
        <v>3</v>
      </c>
      <c r="G109" s="39" t="s">
        <v>4</v>
      </c>
      <c r="H109" s="39"/>
      <c r="I109" s="39" t="s">
        <v>7</v>
      </c>
      <c r="J109" s="39" t="s">
        <v>8</v>
      </c>
      <c r="K109" s="39"/>
      <c r="L109" s="8" t="str">
        <f t="shared" si="16"/>
        <v>Kirkbie Kendal School, Kendal, Cumbria</v>
      </c>
    </row>
    <row r="110" spans="1:12" ht="20" customHeight="1" x14ac:dyDescent="0.2">
      <c r="A110" s="8">
        <f>IF(ISNUMBER(SEARCH($Z$1,B110)),MAX(A$1:$A109)+1,0)</f>
        <v>0</v>
      </c>
      <c r="B110" s="8" t="str">
        <f t="shared" si="15"/>
        <v/>
      </c>
      <c r="C110" s="39" t="s">
        <v>105</v>
      </c>
      <c r="D110" s="39" t="s">
        <v>106</v>
      </c>
      <c r="E110" s="39" t="s">
        <v>595</v>
      </c>
      <c r="F110" s="147" t="s">
        <v>3</v>
      </c>
      <c r="G110" s="39" t="s">
        <v>4</v>
      </c>
      <c r="H110" s="39"/>
      <c r="I110" s="39" t="s">
        <v>7</v>
      </c>
      <c r="J110" s="39" t="s">
        <v>8</v>
      </c>
      <c r="K110" s="39"/>
      <c r="L110" s="8" t="str">
        <f t="shared" si="16"/>
        <v>Netherhall School, Maryport, Cumbria</v>
      </c>
    </row>
    <row r="111" spans="1:12" ht="20" customHeight="1" x14ac:dyDescent="0.2">
      <c r="A111" s="8">
        <f>IF(ISNUMBER(SEARCH($Z$1,B111)),MAX(A$1:$A110)+1,0)</f>
        <v>0</v>
      </c>
      <c r="B111" s="8" t="str">
        <f t="shared" si="15"/>
        <v/>
      </c>
      <c r="C111" s="39" t="s">
        <v>107</v>
      </c>
      <c r="D111" s="39" t="s">
        <v>108</v>
      </c>
      <c r="E111" s="39" t="s">
        <v>595</v>
      </c>
      <c r="F111" s="147" t="s">
        <v>3</v>
      </c>
      <c r="G111" s="39" t="s">
        <v>4</v>
      </c>
      <c r="H111" s="39" t="s">
        <v>5</v>
      </c>
      <c r="I111" s="39" t="s">
        <v>7</v>
      </c>
      <c r="J111" s="39" t="s">
        <v>8</v>
      </c>
      <c r="K111" s="39" t="s">
        <v>6</v>
      </c>
      <c r="L111" s="8" t="str">
        <f t="shared" si="16"/>
        <v>Queen Elizabeth Grammar School Penrith, Penrith, Cumbria</v>
      </c>
    </row>
    <row r="112" spans="1:12" ht="20" customHeight="1" x14ac:dyDescent="0.2">
      <c r="A112" s="8">
        <f>IF(ISNUMBER(SEARCH($Z$1,B112)),MAX(A$1:$A111)+1,0)</f>
        <v>0</v>
      </c>
      <c r="B112" s="8" t="str">
        <f t="shared" si="15"/>
        <v/>
      </c>
      <c r="C112" s="39" t="s">
        <v>104</v>
      </c>
      <c r="D112" s="39" t="s">
        <v>103</v>
      </c>
      <c r="E112" s="39" t="s">
        <v>595</v>
      </c>
      <c r="F112" s="147" t="s">
        <v>3</v>
      </c>
      <c r="G112" s="39" t="s">
        <v>4</v>
      </c>
      <c r="H112" s="39" t="s">
        <v>5</v>
      </c>
      <c r="I112" s="39" t="s">
        <v>7</v>
      </c>
      <c r="J112" s="39" t="s">
        <v>8</v>
      </c>
      <c r="K112" s="39" t="s">
        <v>6</v>
      </c>
      <c r="L112" s="8" t="str">
        <f t="shared" si="16"/>
        <v>Queen Elizabeth School, Kirkby Lonsdale, Cumbria</v>
      </c>
    </row>
    <row r="113" spans="1:12" ht="20" customHeight="1" x14ac:dyDescent="0.2">
      <c r="A113" s="8">
        <f>IF(ISNUMBER(SEARCH($Z$1,B113)),MAX(A$1:$A112)+1,0)</f>
        <v>0</v>
      </c>
      <c r="B113" s="8" t="str">
        <f t="shared" si="15"/>
        <v/>
      </c>
      <c r="C113" s="39" t="s">
        <v>109</v>
      </c>
      <c r="D113" s="39" t="s">
        <v>110</v>
      </c>
      <c r="E113" s="39" t="s">
        <v>595</v>
      </c>
      <c r="F113" s="147"/>
      <c r="G113" s="39" t="s">
        <v>4</v>
      </c>
      <c r="H113" s="39" t="s">
        <v>5</v>
      </c>
      <c r="I113" s="39"/>
      <c r="J113" s="39" t="s">
        <v>8</v>
      </c>
      <c r="K113" s="39" t="s">
        <v>6</v>
      </c>
      <c r="L113" s="8" t="str">
        <f t="shared" si="16"/>
        <v>Sedbergh School, Sedbergh, Cumbria</v>
      </c>
    </row>
    <row r="114" spans="1:12" ht="20" customHeight="1" x14ac:dyDescent="0.2">
      <c r="A114" s="8">
        <f>IF(ISNUMBER(SEARCH($Z$1,B114)),MAX(A$1:$A113)+1,0)</f>
        <v>0</v>
      </c>
      <c r="B114" s="8" t="str">
        <f t="shared" si="15"/>
        <v/>
      </c>
      <c r="C114" s="39" t="s">
        <v>956</v>
      </c>
      <c r="D114" s="39" t="s">
        <v>926</v>
      </c>
      <c r="E114" s="39" t="s">
        <v>595</v>
      </c>
      <c r="F114" s="147" t="s">
        <v>3</v>
      </c>
      <c r="G114" s="39" t="s">
        <v>4</v>
      </c>
      <c r="H114" s="39"/>
      <c r="I114" s="39" t="s">
        <v>7</v>
      </c>
      <c r="J114" s="39" t="s">
        <v>8</v>
      </c>
      <c r="K114" s="39"/>
      <c r="L114" s="8" t="str">
        <f t="shared" si="16"/>
        <v>St Bernard's Catholic High School, Barrow, Cumbria</v>
      </c>
    </row>
    <row r="115" spans="1:12" ht="20" customHeight="1" x14ac:dyDescent="0.2">
      <c r="A115" s="8">
        <f>IF(ISNUMBER(SEARCH($Z$1,B115)),MAX(A$1:$A114)+1,0)</f>
        <v>0</v>
      </c>
      <c r="B115" s="8" t="str">
        <f t="shared" si="15"/>
        <v/>
      </c>
      <c r="C115" s="39" t="s">
        <v>957</v>
      </c>
      <c r="D115" s="39" t="s">
        <v>925</v>
      </c>
      <c r="E115" s="39" t="s">
        <v>595</v>
      </c>
      <c r="F115" s="147" t="s">
        <v>3</v>
      </c>
      <c r="G115" s="39" t="s">
        <v>4</v>
      </c>
      <c r="H115" s="39"/>
      <c r="I115" s="39" t="s">
        <v>7</v>
      </c>
      <c r="J115" s="39" t="s">
        <v>8</v>
      </c>
      <c r="K115" s="39"/>
      <c r="L115" s="8" t="str">
        <f t="shared" si="16"/>
        <v>The Nelson Thomlinson School, Wigton, Cumbria</v>
      </c>
    </row>
    <row r="116" spans="1:12" ht="20" customHeight="1" x14ac:dyDescent="0.2">
      <c r="A116" s="8">
        <f>IF(ISNUMBER(SEARCH($Z$1,B116)),MAX(A$1:$A115)+1,0)</f>
        <v>0</v>
      </c>
      <c r="B116" s="8" t="str">
        <f t="shared" si="15"/>
        <v/>
      </c>
      <c r="C116" s="39" t="s">
        <v>101</v>
      </c>
      <c r="D116" s="39" t="s">
        <v>100</v>
      </c>
      <c r="E116" s="39" t="s">
        <v>595</v>
      </c>
      <c r="F116" s="147" t="s">
        <v>3</v>
      </c>
      <c r="G116" s="39" t="s">
        <v>4</v>
      </c>
      <c r="H116" s="39" t="s">
        <v>5</v>
      </c>
      <c r="I116" s="39" t="s">
        <v>7</v>
      </c>
      <c r="J116" s="39" t="s">
        <v>8</v>
      </c>
      <c r="K116" s="39"/>
      <c r="L116" s="8" t="str">
        <f t="shared" si="16"/>
        <v>The Queen Katherine School, Kendal, Cumbria</v>
      </c>
    </row>
    <row r="117" spans="1:12" ht="20" customHeight="1" x14ac:dyDescent="0.2">
      <c r="A117" s="8">
        <f>IF(ISNUMBER(SEARCH($Z$1,B117)),MAX(A$1:$A116)+1,0)</f>
        <v>0</v>
      </c>
      <c r="B117" s="8" t="str">
        <f t="shared" si="15"/>
        <v/>
      </c>
      <c r="C117" s="39" t="s">
        <v>968</v>
      </c>
      <c r="D117" s="39" t="s">
        <v>969</v>
      </c>
      <c r="E117" s="39" t="s">
        <v>595</v>
      </c>
      <c r="F117" s="147"/>
      <c r="G117" s="39"/>
      <c r="H117" s="39"/>
      <c r="I117" s="39"/>
      <c r="J117" s="39"/>
      <c r="K117" s="39"/>
      <c r="L117" s="8" t="str">
        <f t="shared" si="16"/>
        <v>Ulverston Victoria High School, Ulverston, Cumbria</v>
      </c>
    </row>
    <row r="118" spans="1:12" ht="20" customHeight="1" x14ac:dyDescent="0.2">
      <c r="A118" s="8">
        <f>IF(ISNUMBER(SEARCH($Z$1,B118)),MAX(A$1:$A117)+1,0)</f>
        <v>0</v>
      </c>
      <c r="B118" s="8" t="str">
        <f t="shared" si="15"/>
        <v/>
      </c>
      <c r="C118" s="39" t="s">
        <v>112</v>
      </c>
      <c r="D118" s="39" t="s">
        <v>111</v>
      </c>
      <c r="E118" s="39" t="s">
        <v>595</v>
      </c>
      <c r="F118" s="147" t="s">
        <v>3</v>
      </c>
      <c r="G118" s="39" t="s">
        <v>4</v>
      </c>
      <c r="H118" s="39"/>
      <c r="I118" s="39" t="s">
        <v>7</v>
      </c>
      <c r="J118" s="39" t="s">
        <v>8</v>
      </c>
      <c r="K118" s="39"/>
      <c r="L118" s="8" t="str">
        <f t="shared" si="16"/>
        <v>Windermere School, Windermere, Cumbria</v>
      </c>
    </row>
    <row r="119" spans="1:12" ht="20" customHeight="1" x14ac:dyDescent="0.2">
      <c r="A119" s="8">
        <f>IF(ISNUMBER(SEARCH($Z$1,B119)),MAX(A$1:$A118)+1,0)</f>
        <v>0</v>
      </c>
      <c r="B119" s="8" t="str">
        <f t="shared" si="15"/>
        <v/>
      </c>
      <c r="C119" s="39"/>
      <c r="D119" s="39"/>
      <c r="E119" s="39"/>
      <c r="F119" s="147"/>
      <c r="G119" s="39"/>
      <c r="H119" s="39"/>
      <c r="I119" s="39"/>
      <c r="J119" s="39"/>
      <c r="K119" s="39"/>
      <c r="L119" s="8" t="str">
        <f t="shared" si="16"/>
        <v xml:space="preserve">, , </v>
      </c>
    </row>
    <row r="120" spans="1:12" ht="20" customHeight="1" x14ac:dyDescent="0.2">
      <c r="A120" s="8">
        <f>IF(ISNUMBER(SEARCH($Z$1,B120)),MAX(A$1:$A119)+1,0)</f>
        <v>0</v>
      </c>
      <c r="B120" s="8" t="str">
        <f t="shared" si="15"/>
        <v/>
      </c>
      <c r="C120" s="39"/>
      <c r="D120" s="39"/>
      <c r="E120" s="39"/>
      <c r="F120" s="147"/>
      <c r="G120" s="39"/>
      <c r="H120" s="39"/>
      <c r="I120" s="39"/>
      <c r="J120" s="39"/>
      <c r="K120" s="39"/>
      <c r="L120" s="8" t="str">
        <f t="shared" si="16"/>
        <v xml:space="preserve">, , </v>
      </c>
    </row>
    <row r="121" spans="1:12" ht="20" customHeight="1" x14ac:dyDescent="0.2">
      <c r="A121" s="8">
        <f>IF(ISNUMBER(SEARCH($Z$1,B121)),MAX(A$1:$A120)+1,0)</f>
        <v>0</v>
      </c>
      <c r="B121" s="8" t="str">
        <f t="shared" si="15"/>
        <v/>
      </c>
      <c r="C121" s="39"/>
      <c r="D121" s="39"/>
      <c r="E121" s="39"/>
      <c r="F121" s="147"/>
      <c r="G121" s="39"/>
      <c r="H121" s="39"/>
      <c r="I121" s="39"/>
      <c r="J121" s="39"/>
      <c r="K121" s="39"/>
      <c r="L121" s="8" t="str">
        <f t="shared" si="16"/>
        <v xml:space="preserve">, , </v>
      </c>
    </row>
    <row r="122" spans="1:12" ht="20" customHeight="1" x14ac:dyDescent="0.2">
      <c r="A122" s="8">
        <f>IF(ISNUMBER(SEARCH($Z$1,B122)),MAX(A$1:$A121)+1,0)</f>
        <v>0</v>
      </c>
      <c r="B122" s="8" t="str">
        <f t="shared" si="15"/>
        <v/>
      </c>
      <c r="C122" s="39"/>
      <c r="D122" s="39"/>
      <c r="E122" s="39"/>
      <c r="F122" s="147"/>
      <c r="G122" s="39"/>
      <c r="H122" s="39"/>
      <c r="I122" s="39"/>
      <c r="J122" s="39"/>
      <c r="K122" s="39"/>
      <c r="L122" s="8" t="str">
        <f t="shared" si="16"/>
        <v xml:space="preserve">, , </v>
      </c>
    </row>
    <row r="123" spans="1:12" ht="20" customHeight="1" x14ac:dyDescent="0.2">
      <c r="A123" s="8">
        <f>IF(ISNUMBER(SEARCH($Z$1,B123)),MAX(A$1:$A122)+1,0)</f>
        <v>0</v>
      </c>
      <c r="B123" s="8" t="str">
        <f t="shared" si="15"/>
        <v/>
      </c>
      <c r="C123" s="39"/>
      <c r="D123" s="39"/>
      <c r="E123" s="39"/>
      <c r="F123" s="147"/>
      <c r="G123" s="39"/>
      <c r="H123" s="39"/>
      <c r="I123" s="39"/>
      <c r="J123" s="39"/>
      <c r="K123" s="39"/>
      <c r="L123" s="8" t="str">
        <f t="shared" si="16"/>
        <v xml:space="preserve">, , </v>
      </c>
    </row>
    <row r="124" spans="1:12" ht="20" customHeight="1" x14ac:dyDescent="0.2">
      <c r="A124" s="8">
        <f>IF(ISNUMBER(SEARCH($Z$1,B124)),MAX(A$1:$A123)+1,0)</f>
        <v>0</v>
      </c>
      <c r="B124" s="8" t="str">
        <f t="shared" si="15"/>
        <v/>
      </c>
      <c r="C124" s="39"/>
      <c r="D124" s="39"/>
      <c r="E124" s="39"/>
      <c r="F124" s="147"/>
      <c r="G124" s="39"/>
      <c r="H124" s="39"/>
      <c r="I124" s="39"/>
      <c r="J124" s="39"/>
      <c r="K124" s="39"/>
      <c r="L124" s="8" t="str">
        <f t="shared" si="16"/>
        <v xml:space="preserve">, , </v>
      </c>
    </row>
    <row r="125" spans="1:12" ht="20" customHeight="1" x14ac:dyDescent="0.2">
      <c r="A125" s="8">
        <f>IF(ISNUMBER(SEARCH($Z$1,B125)),MAX(A$1:$A124)+1,0)</f>
        <v>0</v>
      </c>
      <c r="B125" s="8" t="str">
        <f t="shared" si="15"/>
        <v/>
      </c>
      <c r="C125" s="39"/>
      <c r="D125" s="39"/>
      <c r="E125" s="39"/>
      <c r="F125" s="147"/>
      <c r="G125" s="39"/>
      <c r="H125" s="39"/>
      <c r="I125" s="39"/>
      <c r="J125" s="39"/>
      <c r="K125" s="39"/>
      <c r="L125" s="8" t="str">
        <f t="shared" si="16"/>
        <v xml:space="preserve">, , </v>
      </c>
    </row>
    <row r="126" spans="1:12" ht="20" customHeight="1" x14ac:dyDescent="0.2">
      <c r="A126" s="8">
        <f>IF(ISNUMBER(SEARCH($Z$1,B126)),MAX(A$1:$A125)+1,0)</f>
        <v>0</v>
      </c>
      <c r="B126" s="8" t="str">
        <f t="shared" si="15"/>
        <v/>
      </c>
      <c r="C126" s="39"/>
      <c r="D126" s="39"/>
      <c r="E126" s="39"/>
      <c r="F126" s="147"/>
      <c r="G126" s="39"/>
      <c r="H126" s="39"/>
      <c r="I126" s="39"/>
      <c r="J126" s="39"/>
      <c r="K126" s="39"/>
      <c r="L126" s="8" t="str">
        <f t="shared" si="16"/>
        <v xml:space="preserve">, , </v>
      </c>
    </row>
    <row r="127" spans="1:12" ht="20" customHeight="1" x14ac:dyDescent="0.2">
      <c r="A127" s="8">
        <f>IF(ISNUMBER(SEARCH($Z$1,B127)),MAX(A$1:$A126)+1,0)</f>
        <v>0</v>
      </c>
      <c r="B127" s="8" t="str">
        <f t="shared" si="15"/>
        <v/>
      </c>
      <c r="C127" s="38" t="s">
        <v>596</v>
      </c>
      <c r="D127" s="38" t="s">
        <v>0</v>
      </c>
      <c r="E127" s="38" t="str">
        <f>C127</f>
        <v>Derbyshire</v>
      </c>
      <c r="F127" s="146" t="s">
        <v>1</v>
      </c>
      <c r="G127" s="38"/>
      <c r="H127" s="38"/>
      <c r="I127" s="38"/>
      <c r="J127" s="38"/>
      <c r="K127" s="38"/>
      <c r="L127" s="8" t="str">
        <f t="shared" si="16"/>
        <v>Derbyshire, Town, Derbyshire</v>
      </c>
    </row>
    <row r="128" spans="1:12" ht="20" customHeight="1" x14ac:dyDescent="0.2">
      <c r="A128" s="8">
        <f>IF(ISNUMBER(SEARCH($Z$1,B128)),MAX(A$1:$A127)+1,0)</f>
        <v>0</v>
      </c>
      <c r="B128" s="8" t="str">
        <f t="shared" si="15"/>
        <v/>
      </c>
      <c r="C128" s="39" t="s">
        <v>116</v>
      </c>
      <c r="D128" s="39" t="s">
        <v>117</v>
      </c>
      <c r="E128" s="39" t="s">
        <v>596</v>
      </c>
      <c r="F128" s="147" t="s">
        <v>3</v>
      </c>
      <c r="G128" s="39" t="s">
        <v>4</v>
      </c>
      <c r="H128" s="39" t="s">
        <v>5</v>
      </c>
      <c r="I128" s="39" t="s">
        <v>7</v>
      </c>
      <c r="J128" s="39" t="s">
        <v>8</v>
      </c>
      <c r="K128" s="39"/>
      <c r="L128" s="8" t="str">
        <f t="shared" si="16"/>
        <v>Chapel-en-le-Frith High School, High Peak, Derbyshire</v>
      </c>
    </row>
    <row r="129" spans="1:12" ht="20" customHeight="1" x14ac:dyDescent="0.2">
      <c r="A129" s="8">
        <f>IF(ISNUMBER(SEARCH($Z$1,B129)),MAX(A$1:$A128)+1,0)</f>
        <v>0</v>
      </c>
      <c r="B129" s="8" t="str">
        <f t="shared" si="15"/>
        <v/>
      </c>
      <c r="C129" s="39" t="s">
        <v>113</v>
      </c>
      <c r="D129" s="39" t="s">
        <v>114</v>
      </c>
      <c r="E129" s="39" t="s">
        <v>596</v>
      </c>
      <c r="F129" s="147" t="s">
        <v>3</v>
      </c>
      <c r="G129" s="39" t="s">
        <v>4</v>
      </c>
      <c r="H129" s="39"/>
      <c r="I129" s="39" t="s">
        <v>7</v>
      </c>
      <c r="J129" s="39" t="s">
        <v>8</v>
      </c>
      <c r="K129" s="39" t="s">
        <v>6</v>
      </c>
      <c r="L129" s="8" t="str">
        <f t="shared" si="16"/>
        <v>Derby High School, Derby, Derbyshire</v>
      </c>
    </row>
    <row r="130" spans="1:12" ht="20" customHeight="1" x14ac:dyDescent="0.2">
      <c r="A130" s="8">
        <f>IF(ISNUMBER(SEARCH($Z$1,B130)),MAX(A$1:$A129)+1,0)</f>
        <v>0</v>
      </c>
      <c r="B130" s="8" t="str">
        <f t="shared" si="15"/>
        <v/>
      </c>
      <c r="C130" s="39" t="s">
        <v>119</v>
      </c>
      <c r="D130" s="39" t="s">
        <v>120</v>
      </c>
      <c r="E130" s="39" t="s">
        <v>596</v>
      </c>
      <c r="F130" s="147" t="s">
        <v>3</v>
      </c>
      <c r="G130" s="39" t="s">
        <v>4</v>
      </c>
      <c r="H130" s="39"/>
      <c r="I130" s="39" t="s">
        <v>7</v>
      </c>
      <c r="J130" s="39" t="s">
        <v>8</v>
      </c>
      <c r="K130" s="39"/>
      <c r="L130" s="8" t="str">
        <f t="shared" si="16"/>
        <v>Mount St Mary's College, Sheffield, Derbyshire</v>
      </c>
    </row>
    <row r="131" spans="1:12" ht="20" customHeight="1" x14ac:dyDescent="0.2">
      <c r="A131" s="8">
        <f>IF(ISNUMBER(SEARCH($Z$1,B131)),MAX(A$1:$A130)+1,0)</f>
        <v>0</v>
      </c>
      <c r="B131" s="8" t="str">
        <f t="shared" ref="B131:B194" si="17">IFERROR(IF(F131="Teams","",VLOOKUP(E131,$W$2:$X$16,2,0)),"")</f>
        <v/>
      </c>
      <c r="C131" s="39" t="s">
        <v>781</v>
      </c>
      <c r="D131" s="39" t="s">
        <v>866</v>
      </c>
      <c r="E131" s="39" t="s">
        <v>596</v>
      </c>
      <c r="F131" s="147" t="s">
        <v>3</v>
      </c>
      <c r="G131" s="39" t="s">
        <v>4</v>
      </c>
      <c r="H131" s="39"/>
      <c r="I131" s="39" t="s">
        <v>7</v>
      </c>
      <c r="J131" s="39" t="s">
        <v>8</v>
      </c>
      <c r="K131" s="39"/>
      <c r="L131" s="8" t="str">
        <f t="shared" ref="L131:L194" si="18">C131&amp;", "&amp;D131&amp;", "&amp;E131</f>
        <v>Wilsthorpe School, Long Eaton, Derbyshire</v>
      </c>
    </row>
    <row r="132" spans="1:12" ht="20" customHeight="1" x14ac:dyDescent="0.2">
      <c r="A132" s="8">
        <f>IF(ISNUMBER(SEARCH($Z$1,B132)),MAX(A$1:$A131)+1,0)</f>
        <v>0</v>
      </c>
      <c r="B132" s="8" t="str">
        <f t="shared" si="17"/>
        <v/>
      </c>
      <c r="C132" s="39"/>
      <c r="D132" s="39"/>
      <c r="E132" s="39"/>
      <c r="F132" s="147"/>
      <c r="G132" s="39"/>
      <c r="H132" s="39"/>
      <c r="I132" s="39"/>
      <c r="J132" s="39"/>
      <c r="K132" s="39"/>
      <c r="L132" s="8" t="str">
        <f t="shared" si="18"/>
        <v xml:space="preserve">, , </v>
      </c>
    </row>
    <row r="133" spans="1:12" ht="20" customHeight="1" x14ac:dyDescent="0.2">
      <c r="A133" s="8">
        <f>IF(ISNUMBER(SEARCH($Z$1,B133)),MAX(A$1:$A132)+1,0)</f>
        <v>0</v>
      </c>
      <c r="B133" s="8" t="str">
        <f t="shared" si="17"/>
        <v/>
      </c>
      <c r="C133" s="39"/>
      <c r="D133" s="39"/>
      <c r="E133" s="39"/>
      <c r="F133" s="147"/>
      <c r="G133" s="39"/>
      <c r="H133" s="39"/>
      <c r="I133" s="39"/>
      <c r="J133" s="39"/>
      <c r="K133" s="39"/>
      <c r="L133" s="8" t="str">
        <f t="shared" si="18"/>
        <v xml:space="preserve">, , </v>
      </c>
    </row>
    <row r="134" spans="1:12" ht="20" customHeight="1" x14ac:dyDescent="0.2">
      <c r="A134" s="8">
        <f>IF(ISNUMBER(SEARCH($Z$1,B134)),MAX(A$1:$A133)+1,0)</f>
        <v>0</v>
      </c>
      <c r="B134" s="8" t="str">
        <f t="shared" si="17"/>
        <v/>
      </c>
      <c r="C134" s="39"/>
      <c r="D134" s="39"/>
      <c r="E134" s="39"/>
      <c r="F134" s="147"/>
      <c r="G134" s="39"/>
      <c r="H134" s="39"/>
      <c r="I134" s="39"/>
      <c r="J134" s="39"/>
      <c r="K134" s="39"/>
      <c r="L134" s="8" t="str">
        <f t="shared" si="18"/>
        <v xml:space="preserve">, , </v>
      </c>
    </row>
    <row r="135" spans="1:12" ht="20" customHeight="1" x14ac:dyDescent="0.2">
      <c r="A135" s="8">
        <f>IF(ISNUMBER(SEARCH($Z$1,B135)),MAX(A$1:$A134)+1,0)</f>
        <v>0</v>
      </c>
      <c r="B135" s="8" t="str">
        <f t="shared" si="17"/>
        <v/>
      </c>
      <c r="C135" s="39"/>
      <c r="D135" s="39"/>
      <c r="E135" s="39"/>
      <c r="F135" s="147"/>
      <c r="G135" s="39"/>
      <c r="H135" s="39"/>
      <c r="I135" s="39"/>
      <c r="J135" s="39"/>
      <c r="K135" s="39"/>
      <c r="L135" s="8" t="str">
        <f t="shared" si="18"/>
        <v xml:space="preserve">, , </v>
      </c>
    </row>
    <row r="136" spans="1:12" ht="20" customHeight="1" x14ac:dyDescent="0.2">
      <c r="A136" s="8">
        <f>IF(ISNUMBER(SEARCH($Z$1,B136)),MAX(A$1:$A135)+1,0)</f>
        <v>0</v>
      </c>
      <c r="B136" s="8" t="str">
        <f t="shared" si="17"/>
        <v/>
      </c>
      <c r="C136" s="38" t="s">
        <v>597</v>
      </c>
      <c r="D136" s="38" t="s">
        <v>0</v>
      </c>
      <c r="E136" s="38" t="str">
        <f>C136</f>
        <v>Devon</v>
      </c>
      <c r="F136" s="146" t="s">
        <v>1</v>
      </c>
      <c r="G136" s="38"/>
      <c r="H136" s="38"/>
      <c r="I136" s="38"/>
      <c r="J136" s="38"/>
      <c r="K136" s="38"/>
      <c r="L136" s="8" t="str">
        <f t="shared" si="18"/>
        <v>Devon, Town, Devon</v>
      </c>
    </row>
    <row r="137" spans="1:12" ht="20" customHeight="1" x14ac:dyDescent="0.2">
      <c r="A137" s="8">
        <f>IF(ISNUMBER(SEARCH($Z$1,B137)),MAX(A$1:$A136)+1,0)</f>
        <v>0</v>
      </c>
      <c r="B137" s="8" t="str">
        <f t="shared" si="17"/>
        <v/>
      </c>
      <c r="C137" s="39" t="s">
        <v>121</v>
      </c>
      <c r="D137" s="39" t="s">
        <v>122</v>
      </c>
      <c r="E137" s="39" t="s">
        <v>597</v>
      </c>
      <c r="F137" s="147" t="s">
        <v>3</v>
      </c>
      <c r="G137" s="39" t="s">
        <v>4</v>
      </c>
      <c r="H137" s="39" t="s">
        <v>5</v>
      </c>
      <c r="I137" s="39" t="s">
        <v>7</v>
      </c>
      <c r="J137" s="39" t="s">
        <v>8</v>
      </c>
      <c r="K137" s="39" t="s">
        <v>6</v>
      </c>
      <c r="L137" s="8" t="str">
        <f t="shared" si="18"/>
        <v>Ivybridge Community College, Ivybridge, Devon</v>
      </c>
    </row>
    <row r="138" spans="1:12" ht="20" customHeight="1" x14ac:dyDescent="0.2">
      <c r="A138" s="8">
        <f>IF(ISNUMBER(SEARCH($Z$1,B138)),MAX(A$1:$A137)+1,0)</f>
        <v>0</v>
      </c>
      <c r="B138" s="8" t="str">
        <f t="shared" si="17"/>
        <v/>
      </c>
      <c r="C138" s="39" t="s">
        <v>123</v>
      </c>
      <c r="D138" s="39" t="s">
        <v>124</v>
      </c>
      <c r="E138" s="39" t="s">
        <v>597</v>
      </c>
      <c r="F138" s="147" t="s">
        <v>3</v>
      </c>
      <c r="G138" s="39" t="s">
        <v>4</v>
      </c>
      <c r="H138" s="39"/>
      <c r="I138" s="39" t="s">
        <v>7</v>
      </c>
      <c r="J138" s="39" t="s">
        <v>8</v>
      </c>
      <c r="K138" s="39"/>
      <c r="L138" s="8" t="str">
        <f t="shared" si="18"/>
        <v>Kingsbridge Academy, Kingsbridge, Devon</v>
      </c>
    </row>
    <row r="139" spans="1:12" ht="20" customHeight="1" x14ac:dyDescent="0.2">
      <c r="A139" s="8">
        <f>IF(ISNUMBER(SEARCH($Z$1,B139)),MAX(A$1:$A138)+1,0)</f>
        <v>0</v>
      </c>
      <c r="B139" s="8" t="str">
        <f t="shared" si="17"/>
        <v/>
      </c>
      <c r="C139" s="39" t="s">
        <v>782</v>
      </c>
      <c r="D139" s="39" t="s">
        <v>867</v>
      </c>
      <c r="E139" s="39" t="s">
        <v>597</v>
      </c>
      <c r="F139" s="147" t="s">
        <v>3</v>
      </c>
      <c r="G139" s="39" t="s">
        <v>4</v>
      </c>
      <c r="H139" s="39"/>
      <c r="I139" s="39" t="s">
        <v>7</v>
      </c>
      <c r="J139" s="39" t="s">
        <v>8</v>
      </c>
      <c r="K139" s="39"/>
      <c r="L139" s="8" t="str">
        <f t="shared" si="18"/>
        <v>St. Peter's C of E Aided School, Exeter, Devon</v>
      </c>
    </row>
    <row r="140" spans="1:12" ht="20" customHeight="1" x14ac:dyDescent="0.2">
      <c r="A140" s="8">
        <f>IF(ISNUMBER(SEARCH($Z$1,B140)),MAX(A$1:$A139)+1,0)</f>
        <v>0</v>
      </c>
      <c r="B140" s="8" t="str">
        <f t="shared" si="17"/>
        <v/>
      </c>
      <c r="C140" s="39" t="s">
        <v>126</v>
      </c>
      <c r="D140" s="39" t="s">
        <v>125</v>
      </c>
      <c r="E140" s="39" t="s">
        <v>597</v>
      </c>
      <c r="F140" s="147" t="s">
        <v>3</v>
      </c>
      <c r="G140" s="39" t="s">
        <v>4</v>
      </c>
      <c r="H140" s="39"/>
      <c r="I140" s="39" t="s">
        <v>7</v>
      </c>
      <c r="J140" s="39" t="s">
        <v>8</v>
      </c>
      <c r="K140" s="39"/>
      <c r="L140" s="8" t="str">
        <f t="shared" si="18"/>
        <v>Stover School, Newton Abbot, Devon</v>
      </c>
    </row>
    <row r="141" spans="1:12" ht="20" customHeight="1" x14ac:dyDescent="0.2">
      <c r="A141" s="8">
        <f>IF(ISNUMBER(SEARCH($Z$1,B141)),MAX(A$1:$A140)+1,0)</f>
        <v>0</v>
      </c>
      <c r="B141" s="8" t="str">
        <f t="shared" si="17"/>
        <v/>
      </c>
      <c r="C141" s="39" t="s">
        <v>958</v>
      </c>
      <c r="D141" s="39" t="s">
        <v>927</v>
      </c>
      <c r="E141" s="39" t="s">
        <v>597</v>
      </c>
      <c r="F141" s="147" t="s">
        <v>3</v>
      </c>
      <c r="G141" s="39" t="s">
        <v>4</v>
      </c>
      <c r="H141" s="39"/>
      <c r="I141" s="39" t="s">
        <v>7</v>
      </c>
      <c r="J141" s="39" t="s">
        <v>8</v>
      </c>
      <c r="K141" s="39"/>
      <c r="L141" s="8" t="str">
        <f t="shared" si="18"/>
        <v>The Park Community School, Barnstable, Devon</v>
      </c>
    </row>
    <row r="142" spans="1:12" ht="20" customHeight="1" x14ac:dyDescent="0.2">
      <c r="A142" s="8">
        <f>IF(ISNUMBER(SEARCH($Z$1,B142)),MAX(A$1:$A141)+1,0)</f>
        <v>0</v>
      </c>
      <c r="B142" s="8" t="str">
        <f t="shared" si="17"/>
        <v/>
      </c>
      <c r="C142" s="39"/>
      <c r="D142" s="39"/>
      <c r="E142" s="39"/>
      <c r="F142" s="147"/>
      <c r="G142" s="39"/>
      <c r="H142" s="39"/>
      <c r="I142" s="39"/>
      <c r="J142" s="39"/>
      <c r="K142" s="39"/>
      <c r="L142" s="8" t="str">
        <f t="shared" si="18"/>
        <v xml:space="preserve">, , </v>
      </c>
    </row>
    <row r="143" spans="1:12" ht="20" customHeight="1" x14ac:dyDescent="0.2">
      <c r="A143" s="8">
        <f>IF(ISNUMBER(SEARCH($Z$1,B143)),MAX(A$1:$A142)+1,0)</f>
        <v>0</v>
      </c>
      <c r="B143" s="8" t="str">
        <f t="shared" si="17"/>
        <v/>
      </c>
      <c r="C143" s="39"/>
      <c r="D143" s="39"/>
      <c r="E143" s="39"/>
      <c r="F143" s="147"/>
      <c r="G143" s="39"/>
      <c r="H143" s="39"/>
      <c r="I143" s="39"/>
      <c r="J143" s="39"/>
      <c r="K143" s="39"/>
      <c r="L143" s="8" t="str">
        <f t="shared" si="18"/>
        <v xml:space="preserve">, , </v>
      </c>
    </row>
    <row r="144" spans="1:12" ht="20" customHeight="1" x14ac:dyDescent="0.2">
      <c r="A144" s="8">
        <f>IF(ISNUMBER(SEARCH($Z$1,B144)),MAX(A$1:$A143)+1,0)</f>
        <v>0</v>
      </c>
      <c r="B144" s="8" t="str">
        <f t="shared" si="17"/>
        <v/>
      </c>
      <c r="C144" s="39"/>
      <c r="D144" s="39"/>
      <c r="E144" s="39"/>
      <c r="F144" s="147"/>
      <c r="G144" s="39"/>
      <c r="H144" s="39"/>
      <c r="I144" s="39"/>
      <c r="J144" s="39"/>
      <c r="K144" s="39"/>
      <c r="L144" s="8" t="str">
        <f t="shared" si="18"/>
        <v xml:space="preserve">, , </v>
      </c>
    </row>
    <row r="145" spans="1:12" ht="20" customHeight="1" x14ac:dyDescent="0.2">
      <c r="A145" s="8">
        <f>IF(ISNUMBER(SEARCH($Z$1,B145)),MAX(A$1:$A144)+1,0)</f>
        <v>0</v>
      </c>
      <c r="B145" s="8" t="str">
        <f t="shared" si="17"/>
        <v/>
      </c>
      <c r="C145" s="39"/>
      <c r="D145" s="39"/>
      <c r="E145" s="39"/>
      <c r="F145" s="147"/>
      <c r="G145" s="39"/>
      <c r="H145" s="39"/>
      <c r="I145" s="39"/>
      <c r="J145" s="39"/>
      <c r="K145" s="39"/>
      <c r="L145" s="8" t="str">
        <f t="shared" si="18"/>
        <v xml:space="preserve">, , </v>
      </c>
    </row>
    <row r="146" spans="1:12" ht="20" customHeight="1" x14ac:dyDescent="0.2">
      <c r="A146" s="8">
        <f>IF(ISNUMBER(SEARCH($Z$1,B146)),MAX(A$1:$A145)+1,0)</f>
        <v>0</v>
      </c>
      <c r="B146" s="8" t="str">
        <f t="shared" si="17"/>
        <v/>
      </c>
      <c r="C146" s="39"/>
      <c r="D146" s="39"/>
      <c r="E146" s="39"/>
      <c r="F146" s="147"/>
      <c r="G146" s="39"/>
      <c r="H146" s="39"/>
      <c r="I146" s="39"/>
      <c r="J146" s="39"/>
      <c r="K146" s="39"/>
      <c r="L146" s="8" t="str">
        <f t="shared" si="18"/>
        <v xml:space="preserve">, , </v>
      </c>
    </row>
    <row r="147" spans="1:12" ht="20" customHeight="1" x14ac:dyDescent="0.2">
      <c r="A147" s="8">
        <f>IF(ISNUMBER(SEARCH($Z$1,B147)),MAX(A$1:$A146)+1,0)</f>
        <v>0</v>
      </c>
      <c r="B147" s="8" t="str">
        <f t="shared" si="17"/>
        <v/>
      </c>
      <c r="C147" s="39"/>
      <c r="D147" s="39"/>
      <c r="E147" s="39"/>
      <c r="F147" s="147"/>
      <c r="G147" s="39"/>
      <c r="H147" s="39"/>
      <c r="I147" s="39"/>
      <c r="J147" s="39"/>
      <c r="K147" s="39"/>
      <c r="L147" s="8" t="str">
        <f t="shared" si="18"/>
        <v xml:space="preserve">, , </v>
      </c>
    </row>
    <row r="148" spans="1:12" ht="20" customHeight="1" x14ac:dyDescent="0.2">
      <c r="A148" s="8">
        <f>IF(ISNUMBER(SEARCH($Z$1,B148)),MAX(A$1:$A147)+1,0)</f>
        <v>0</v>
      </c>
      <c r="B148" s="8" t="str">
        <f t="shared" si="17"/>
        <v/>
      </c>
      <c r="C148" s="39"/>
      <c r="D148" s="39"/>
      <c r="E148" s="39"/>
      <c r="F148" s="147"/>
      <c r="G148" s="39"/>
      <c r="H148" s="39"/>
      <c r="I148" s="39"/>
      <c r="J148" s="39"/>
      <c r="K148" s="39"/>
      <c r="L148" s="8" t="str">
        <f t="shared" si="18"/>
        <v xml:space="preserve">, , </v>
      </c>
    </row>
    <row r="149" spans="1:12" ht="20" customHeight="1" x14ac:dyDescent="0.2">
      <c r="A149" s="8">
        <f>IF(ISNUMBER(SEARCH($Z$1,B149)),MAX(A$1:$A148)+1,0)</f>
        <v>0</v>
      </c>
      <c r="B149" s="8" t="str">
        <f t="shared" si="17"/>
        <v/>
      </c>
      <c r="C149" s="38" t="s">
        <v>598</v>
      </c>
      <c r="D149" s="38" t="s">
        <v>0</v>
      </c>
      <c r="E149" s="38" t="str">
        <f>C149</f>
        <v>Dorset</v>
      </c>
      <c r="F149" s="146" t="s">
        <v>1</v>
      </c>
      <c r="G149" s="38"/>
      <c r="H149" s="38"/>
      <c r="I149" s="38"/>
      <c r="J149" s="38"/>
      <c r="K149" s="38"/>
      <c r="L149" s="8" t="str">
        <f t="shared" si="18"/>
        <v>Dorset, Town, Dorset</v>
      </c>
    </row>
    <row r="150" spans="1:12" ht="20" customHeight="1" x14ac:dyDescent="0.2">
      <c r="A150" s="8">
        <f>IF(ISNUMBER(SEARCH($Z$1,B150)),MAX(A$1:$A149)+1,0)</f>
        <v>0</v>
      </c>
      <c r="B150" s="8" t="str">
        <f t="shared" si="17"/>
        <v/>
      </c>
      <c r="C150" s="39" t="s">
        <v>783</v>
      </c>
      <c r="D150" s="39" t="s">
        <v>868</v>
      </c>
      <c r="E150" s="39" t="s">
        <v>598</v>
      </c>
      <c r="F150" s="147" t="s">
        <v>3</v>
      </c>
      <c r="G150" s="39"/>
      <c r="H150" s="39"/>
      <c r="I150" s="39" t="s">
        <v>7</v>
      </c>
      <c r="J150" s="39"/>
      <c r="K150" s="39"/>
      <c r="L150" s="8" t="str">
        <f t="shared" si="18"/>
        <v>Beaminster School, Beaminster, Dorset</v>
      </c>
    </row>
    <row r="151" spans="1:12" ht="20" customHeight="1" x14ac:dyDescent="0.2">
      <c r="A151" s="8">
        <f>IF(ISNUMBER(SEARCH($Z$1,B151)),MAX(A$1:$A150)+1,0)</f>
        <v>0</v>
      </c>
      <c r="B151" s="8" t="str">
        <f t="shared" si="17"/>
        <v/>
      </c>
      <c r="C151" s="39" t="s">
        <v>130</v>
      </c>
      <c r="D151" s="39" t="s">
        <v>131</v>
      </c>
      <c r="E151" s="39" t="s">
        <v>598</v>
      </c>
      <c r="F151" s="147" t="s">
        <v>3</v>
      </c>
      <c r="G151" s="39" t="s">
        <v>4</v>
      </c>
      <c r="H151" s="39" t="s">
        <v>5</v>
      </c>
      <c r="I151" s="39" t="s">
        <v>7</v>
      </c>
      <c r="J151" s="39" t="s">
        <v>8</v>
      </c>
      <c r="K151" s="39"/>
      <c r="L151" s="8" t="str">
        <f t="shared" si="18"/>
        <v>Bournemouth Collegiate School, Bournemouth, Dorset</v>
      </c>
    </row>
    <row r="152" spans="1:12" ht="20" customHeight="1" x14ac:dyDescent="0.2">
      <c r="A152" s="8">
        <f>IF(ISNUMBER(SEARCH($Z$1,B152)),MAX(A$1:$A151)+1,0)</f>
        <v>0</v>
      </c>
      <c r="B152" s="8" t="str">
        <f t="shared" si="17"/>
        <v/>
      </c>
      <c r="C152" s="39" t="s">
        <v>132</v>
      </c>
      <c r="D152" s="39" t="s">
        <v>131</v>
      </c>
      <c r="E152" s="39" t="s">
        <v>598</v>
      </c>
      <c r="F152" s="147" t="s">
        <v>3</v>
      </c>
      <c r="G152" s="39" t="s">
        <v>4</v>
      </c>
      <c r="H152" s="39" t="s">
        <v>5</v>
      </c>
      <c r="I152" s="39"/>
      <c r="J152" s="39"/>
      <c r="K152" s="39"/>
      <c r="L152" s="8" t="str">
        <f t="shared" si="18"/>
        <v>Bournemouth School, Bournemouth, Dorset</v>
      </c>
    </row>
    <row r="153" spans="1:12" ht="20" customHeight="1" x14ac:dyDescent="0.2">
      <c r="A153" s="8">
        <f>IF(ISNUMBER(SEARCH($Z$1,B153)),MAX(A$1:$A152)+1,0)</f>
        <v>0</v>
      </c>
      <c r="B153" s="8" t="str">
        <f t="shared" si="17"/>
        <v/>
      </c>
      <c r="C153" s="39" t="s">
        <v>135</v>
      </c>
      <c r="D153" s="39" t="s">
        <v>136</v>
      </c>
      <c r="E153" s="39" t="s">
        <v>598</v>
      </c>
      <c r="F153" s="147" t="s">
        <v>3</v>
      </c>
      <c r="G153" s="39"/>
      <c r="H153" s="39"/>
      <c r="I153" s="39" t="s">
        <v>7</v>
      </c>
      <c r="J153" s="39"/>
      <c r="K153" s="39"/>
      <c r="L153" s="8" t="str">
        <f t="shared" si="18"/>
        <v>Broadstone Middle School, Broadstone, Dorset</v>
      </c>
    </row>
    <row r="154" spans="1:12" ht="20" customHeight="1" x14ac:dyDescent="0.2">
      <c r="A154" s="8">
        <f>IF(ISNUMBER(SEARCH($Z$1,B154)),MAX(A$1:$A153)+1,0)</f>
        <v>0</v>
      </c>
      <c r="B154" s="8" t="str">
        <f t="shared" si="17"/>
        <v/>
      </c>
      <c r="C154" s="39" t="s">
        <v>127</v>
      </c>
      <c r="D154" s="39" t="s">
        <v>128</v>
      </c>
      <c r="E154" s="39" t="s">
        <v>598</v>
      </c>
      <c r="F154" s="147"/>
      <c r="G154" s="39"/>
      <c r="H154" s="39" t="s">
        <v>5</v>
      </c>
      <c r="I154" s="39"/>
      <c r="J154" s="39"/>
      <c r="K154" s="39" t="s">
        <v>6</v>
      </c>
      <c r="L154" s="8" t="str">
        <f t="shared" si="18"/>
        <v>Bryanston School, Blandford Forum, Dorset</v>
      </c>
    </row>
    <row r="155" spans="1:12" ht="20" customHeight="1" x14ac:dyDescent="0.2">
      <c r="A155" s="8">
        <f>IF(ISNUMBER(SEARCH($Z$1,B155)),MAX(A$1:$A154)+1,0)</f>
        <v>0</v>
      </c>
      <c r="B155" s="8" t="str">
        <f t="shared" si="17"/>
        <v/>
      </c>
      <c r="C155" s="39" t="s">
        <v>142</v>
      </c>
      <c r="D155" s="39" t="s">
        <v>143</v>
      </c>
      <c r="E155" s="39" t="s">
        <v>598</v>
      </c>
      <c r="F155" s="147" t="s">
        <v>3</v>
      </c>
      <c r="G155" s="39"/>
      <c r="H155" s="39"/>
      <c r="I155" s="39" t="s">
        <v>7</v>
      </c>
      <c r="J155" s="39"/>
      <c r="K155" s="39"/>
      <c r="L155" s="8" t="str">
        <f t="shared" si="18"/>
        <v>Budmouth Academy Weymouth, Weymouth, Dorset</v>
      </c>
    </row>
    <row r="156" spans="1:12" ht="20" customHeight="1" x14ac:dyDescent="0.2">
      <c r="A156" s="8">
        <f>IF(ISNUMBER(SEARCH($Z$1,B156)),MAX(A$1:$A155)+1,0)</f>
        <v>0</v>
      </c>
      <c r="B156" s="8" t="str">
        <f t="shared" si="17"/>
        <v/>
      </c>
      <c r="C156" s="39" t="s">
        <v>129</v>
      </c>
      <c r="D156" s="39" t="s">
        <v>128</v>
      </c>
      <c r="E156" s="39" t="s">
        <v>598</v>
      </c>
      <c r="F156" s="147" t="s">
        <v>3</v>
      </c>
      <c r="G156" s="39"/>
      <c r="H156" s="39"/>
      <c r="I156" s="39" t="s">
        <v>7</v>
      </c>
      <c r="J156" s="39"/>
      <c r="K156" s="39"/>
      <c r="L156" s="8" t="str">
        <f t="shared" si="18"/>
        <v>Clayesmore Preparatory School, Blandford Forum, Dorset</v>
      </c>
    </row>
    <row r="157" spans="1:12" ht="20" customHeight="1" x14ac:dyDescent="0.2">
      <c r="A157" s="8">
        <f>IF(ISNUMBER(SEARCH($Z$1,B157)),MAX(A$1:$A156)+1,0)</f>
        <v>0</v>
      </c>
      <c r="B157" s="8" t="str">
        <f t="shared" si="17"/>
        <v/>
      </c>
      <c r="C157" s="39" t="s">
        <v>784</v>
      </c>
      <c r="D157" s="39" t="s">
        <v>131</v>
      </c>
      <c r="E157" s="39" t="s">
        <v>598</v>
      </c>
      <c r="F157" s="147" t="s">
        <v>3</v>
      </c>
      <c r="G157" s="39" t="s">
        <v>4</v>
      </c>
      <c r="H157" s="39"/>
      <c r="I157" s="39" t="s">
        <v>7</v>
      </c>
      <c r="J157" s="39" t="s">
        <v>8</v>
      </c>
      <c r="K157" s="39"/>
      <c r="L157" s="8" t="str">
        <f t="shared" si="18"/>
        <v>Glenmoor and Winton Academies, Bournemouth, Dorset</v>
      </c>
    </row>
    <row r="158" spans="1:12" ht="20" customHeight="1" x14ac:dyDescent="0.2">
      <c r="A158" s="8">
        <f>IF(ISNUMBER(SEARCH($Z$1,B158)),MAX(A$1:$A157)+1,0)</f>
        <v>0</v>
      </c>
      <c r="B158" s="8" t="str">
        <f t="shared" si="17"/>
        <v/>
      </c>
      <c r="C158" s="39" t="s">
        <v>139</v>
      </c>
      <c r="D158" s="39" t="s">
        <v>140</v>
      </c>
      <c r="E158" s="39" t="s">
        <v>598</v>
      </c>
      <c r="F158" s="147" t="s">
        <v>3</v>
      </c>
      <c r="G158" s="39" t="s">
        <v>4</v>
      </c>
      <c r="H158" s="39" t="s">
        <v>5</v>
      </c>
      <c r="I158" s="39" t="s">
        <v>7</v>
      </c>
      <c r="J158" s="39" t="s">
        <v>8</v>
      </c>
      <c r="K158" s="39" t="s">
        <v>6</v>
      </c>
      <c r="L158" s="8" t="str">
        <f t="shared" si="18"/>
        <v>Leweston School, Sherborne, Dorset</v>
      </c>
    </row>
    <row r="159" spans="1:12" ht="20" customHeight="1" x14ac:dyDescent="0.2">
      <c r="A159" s="8">
        <f>IF(ISNUMBER(SEARCH($Z$1,B159)),MAX(A$1:$A158)+1,0)</f>
        <v>0</v>
      </c>
      <c r="B159" s="8" t="str">
        <f t="shared" si="17"/>
        <v/>
      </c>
      <c r="C159" s="39" t="s">
        <v>137</v>
      </c>
      <c r="D159" s="39" t="s">
        <v>138</v>
      </c>
      <c r="E159" s="39" t="s">
        <v>598</v>
      </c>
      <c r="F159" s="147"/>
      <c r="G159" s="39"/>
      <c r="H159" s="39"/>
      <c r="I159" s="39" t="s">
        <v>7</v>
      </c>
      <c r="J159" s="39" t="s">
        <v>8</v>
      </c>
      <c r="K159" s="39"/>
      <c r="L159" s="8" t="str">
        <f t="shared" si="18"/>
        <v>Parkstone Grammar School, Poole, Dorset</v>
      </c>
    </row>
    <row r="160" spans="1:12" ht="20" customHeight="1" x14ac:dyDescent="0.2">
      <c r="A160" s="8">
        <f>IF(ISNUMBER(SEARCH($Z$1,B160)),MAX(A$1:$A159)+1,0)</f>
        <v>0</v>
      </c>
      <c r="B160" s="8" t="str">
        <f t="shared" si="17"/>
        <v/>
      </c>
      <c r="C160" s="39" t="s">
        <v>785</v>
      </c>
      <c r="D160" s="39" t="s">
        <v>869</v>
      </c>
      <c r="E160" s="39" t="s">
        <v>598</v>
      </c>
      <c r="F160" s="147"/>
      <c r="G160" s="39" t="s">
        <v>4</v>
      </c>
      <c r="H160" s="39" t="s">
        <v>5</v>
      </c>
      <c r="I160" s="39"/>
      <c r="J160" s="39" t="s">
        <v>8</v>
      </c>
      <c r="K160" s="39"/>
      <c r="L160" s="8" t="str">
        <f t="shared" si="18"/>
        <v>Queen Elizabeth's School, Wimborne, Dorset</v>
      </c>
    </row>
    <row r="161" spans="1:12" ht="20" customHeight="1" x14ac:dyDescent="0.2">
      <c r="A161" s="8">
        <f>IF(ISNUMBER(SEARCH($Z$1,B161)),MAX(A$1:$A160)+1,0)</f>
        <v>0</v>
      </c>
      <c r="B161" s="8" t="str">
        <f t="shared" si="17"/>
        <v/>
      </c>
      <c r="C161" s="39" t="s">
        <v>141</v>
      </c>
      <c r="D161" s="39" t="s">
        <v>140</v>
      </c>
      <c r="E161" s="39" t="s">
        <v>598</v>
      </c>
      <c r="F161" s="147"/>
      <c r="G161" s="39"/>
      <c r="H161" s="39"/>
      <c r="I161" s="39" t="s">
        <v>7</v>
      </c>
      <c r="J161" s="39" t="s">
        <v>8</v>
      </c>
      <c r="K161" s="39" t="s">
        <v>6</v>
      </c>
      <c r="L161" s="8" t="str">
        <f t="shared" si="18"/>
        <v>Sherborne School for Girls, Sherborne, Dorset</v>
      </c>
    </row>
    <row r="162" spans="1:12" ht="20" customHeight="1" x14ac:dyDescent="0.2">
      <c r="A162" s="8">
        <f>IF(ISNUMBER(SEARCH($Z$1,B162)),MAX(A$1:$A161)+1,0)</f>
        <v>0</v>
      </c>
      <c r="B162" s="8" t="str">
        <f t="shared" si="17"/>
        <v/>
      </c>
      <c r="C162" s="39" t="s">
        <v>133</v>
      </c>
      <c r="D162" s="39" t="s">
        <v>134</v>
      </c>
      <c r="E162" s="39" t="s">
        <v>598</v>
      </c>
      <c r="F162" s="147" t="s">
        <v>3</v>
      </c>
      <c r="G162" s="39" t="s">
        <v>4</v>
      </c>
      <c r="H162" s="39"/>
      <c r="I162" s="39" t="s">
        <v>7</v>
      </c>
      <c r="J162" s="39" t="s">
        <v>8</v>
      </c>
      <c r="K162" s="39"/>
      <c r="L162" s="8" t="str">
        <f t="shared" si="18"/>
        <v>The Sir John Colfox School, Bridport, Dorset</v>
      </c>
    </row>
    <row r="163" spans="1:12" ht="20" customHeight="1" x14ac:dyDescent="0.2">
      <c r="A163" s="8">
        <f>IF(ISNUMBER(SEARCH($Z$1,B163)),MAX(A$1:$A162)+1,0)</f>
        <v>0</v>
      </c>
      <c r="B163" s="8" t="str">
        <f t="shared" si="17"/>
        <v/>
      </c>
      <c r="C163" s="38" t="s">
        <v>148</v>
      </c>
      <c r="D163" s="38" t="s">
        <v>0</v>
      </c>
      <c r="E163" s="38" t="str">
        <f>C163</f>
        <v>Durham</v>
      </c>
      <c r="F163" s="146" t="s">
        <v>1</v>
      </c>
      <c r="G163" s="38"/>
      <c r="H163" s="38"/>
      <c r="I163" s="38"/>
      <c r="J163" s="38"/>
      <c r="K163" s="38"/>
      <c r="L163" s="8" t="str">
        <f t="shared" si="18"/>
        <v>Durham, Town, Durham</v>
      </c>
    </row>
    <row r="164" spans="1:12" ht="20" customHeight="1" x14ac:dyDescent="0.2">
      <c r="A164" s="8">
        <f>IF(ISNUMBER(SEARCH($Z$1,B164)),MAX(A$1:$A163)+1,0)</f>
        <v>0</v>
      </c>
      <c r="B164" s="8" t="str">
        <f t="shared" si="17"/>
        <v/>
      </c>
      <c r="C164" s="39" t="s">
        <v>959</v>
      </c>
      <c r="D164" s="39" t="s">
        <v>146</v>
      </c>
      <c r="E164" s="39" t="s">
        <v>148</v>
      </c>
      <c r="F164" s="147" t="s">
        <v>3</v>
      </c>
      <c r="G164" s="39" t="s">
        <v>4</v>
      </c>
      <c r="H164" s="39" t="s">
        <v>5</v>
      </c>
      <c r="I164" s="39" t="s">
        <v>7</v>
      </c>
      <c r="J164" s="39" t="s">
        <v>8</v>
      </c>
      <c r="K164" s="39" t="s">
        <v>6</v>
      </c>
      <c r="L164" s="8" t="str">
        <f t="shared" si="18"/>
        <v>Carmel College, Darlington, Durham</v>
      </c>
    </row>
    <row r="165" spans="1:12" ht="20" customHeight="1" x14ac:dyDescent="0.2">
      <c r="A165" s="8">
        <f>IF(ISNUMBER(SEARCH($Z$1,B165)),MAX(A$1:$A164)+1,0)</f>
        <v>0</v>
      </c>
      <c r="B165" s="8" t="str">
        <f t="shared" si="17"/>
        <v/>
      </c>
      <c r="C165" s="39" t="s">
        <v>149</v>
      </c>
      <c r="D165" s="39" t="s">
        <v>148</v>
      </c>
      <c r="E165" s="39" t="s">
        <v>148</v>
      </c>
      <c r="F165" s="147" t="s">
        <v>3</v>
      </c>
      <c r="G165" s="39" t="s">
        <v>4</v>
      </c>
      <c r="H165" s="39" t="s">
        <v>5</v>
      </c>
      <c r="I165" s="39" t="s">
        <v>7</v>
      </c>
      <c r="J165" s="39" t="s">
        <v>8</v>
      </c>
      <c r="K165" s="39" t="s">
        <v>6</v>
      </c>
      <c r="L165" s="8" t="str">
        <f t="shared" si="18"/>
        <v>Durham Johnston Comprehensive School, Durham, Durham</v>
      </c>
    </row>
    <row r="166" spans="1:12" ht="20" customHeight="1" x14ac:dyDescent="0.2">
      <c r="A166" s="8">
        <f>IF(ISNUMBER(SEARCH($Z$1,B166)),MAX(A$1:$A165)+1,0)</f>
        <v>0</v>
      </c>
      <c r="B166" s="8" t="str">
        <f t="shared" si="17"/>
        <v/>
      </c>
      <c r="C166" s="39" t="s">
        <v>150</v>
      </c>
      <c r="D166" s="39" t="s">
        <v>151</v>
      </c>
      <c r="E166" s="39" t="s">
        <v>148</v>
      </c>
      <c r="F166" s="147" t="s">
        <v>3</v>
      </c>
      <c r="G166" s="39" t="s">
        <v>4</v>
      </c>
      <c r="H166" s="39" t="s">
        <v>5</v>
      </c>
      <c r="I166" s="39" t="s">
        <v>7</v>
      </c>
      <c r="J166" s="39" t="s">
        <v>8</v>
      </c>
      <c r="K166" s="39" t="s">
        <v>6</v>
      </c>
      <c r="L166" s="8" t="str">
        <f t="shared" si="18"/>
        <v>Emmanuel College, Gateshead, Durham</v>
      </c>
    </row>
    <row r="167" spans="1:12" ht="20" customHeight="1" x14ac:dyDescent="0.2">
      <c r="A167" s="8">
        <f>IF(ISNUMBER(SEARCH($Z$1,B167)),MAX(A$1:$A166)+1,0)</f>
        <v>0</v>
      </c>
      <c r="B167" s="8" t="str">
        <f t="shared" si="17"/>
        <v/>
      </c>
      <c r="C167" s="39" t="s">
        <v>786</v>
      </c>
      <c r="D167" s="39" t="s">
        <v>870</v>
      </c>
      <c r="E167" s="39" t="s">
        <v>148</v>
      </c>
      <c r="F167" s="147"/>
      <c r="G167" s="39"/>
      <c r="H167" s="39" t="s">
        <v>5</v>
      </c>
      <c r="I167" s="39" t="s">
        <v>7</v>
      </c>
      <c r="J167" s="39"/>
      <c r="K167" s="39"/>
      <c r="L167" s="8" t="str">
        <f t="shared" si="18"/>
        <v>Framwellgate School Durham, Framwellgate, Durham</v>
      </c>
    </row>
    <row r="168" spans="1:12" ht="20" customHeight="1" x14ac:dyDescent="0.2">
      <c r="A168" s="8">
        <f>IF(ISNUMBER(SEARCH($Z$1,B168)),MAX(A$1:$A167)+1,0)</f>
        <v>0</v>
      </c>
      <c r="B168" s="8" t="str">
        <f t="shared" si="17"/>
        <v/>
      </c>
      <c r="C168" s="39" t="s">
        <v>144</v>
      </c>
      <c r="D168" s="39" t="s">
        <v>145</v>
      </c>
      <c r="E168" s="39" t="s">
        <v>148</v>
      </c>
      <c r="F168" s="147" t="s">
        <v>3</v>
      </c>
      <c r="G168" s="39" t="s">
        <v>4</v>
      </c>
      <c r="H168" s="39"/>
      <c r="I168" s="39" t="s">
        <v>7</v>
      </c>
      <c r="J168" s="39" t="s">
        <v>8</v>
      </c>
      <c r="K168" s="39"/>
      <c r="L168" s="8" t="str">
        <f t="shared" si="18"/>
        <v>Hermitage Academy, Chester le Street, Durham</v>
      </c>
    </row>
    <row r="169" spans="1:12" ht="20" customHeight="1" x14ac:dyDescent="0.2">
      <c r="A169" s="8">
        <f>IF(ISNUMBER(SEARCH($Z$1,B169)),MAX(A$1:$A168)+1,0)</f>
        <v>0</v>
      </c>
      <c r="B169" s="8" t="str">
        <f t="shared" si="17"/>
        <v/>
      </c>
      <c r="C169" s="39" t="s">
        <v>147</v>
      </c>
      <c r="D169" s="39" t="s">
        <v>146</v>
      </c>
      <c r="E169" s="39" t="s">
        <v>148</v>
      </c>
      <c r="F169" s="147" t="s">
        <v>3</v>
      </c>
      <c r="G169" s="39" t="s">
        <v>4</v>
      </c>
      <c r="H169" s="39"/>
      <c r="I169" s="39" t="s">
        <v>7</v>
      </c>
      <c r="J169" s="39" t="s">
        <v>8</v>
      </c>
      <c r="K169" s="39"/>
      <c r="L169" s="8" t="str">
        <f t="shared" si="18"/>
        <v>Hummersknott Academy, Darlington, Durham</v>
      </c>
    </row>
    <row r="170" spans="1:12" ht="20" customHeight="1" x14ac:dyDescent="0.2">
      <c r="A170" s="8">
        <f>IF(ISNUMBER(SEARCH($Z$1,B170)),MAX(A$1:$A169)+1,0)</f>
        <v>0</v>
      </c>
      <c r="B170" s="8" t="str">
        <f t="shared" si="17"/>
        <v/>
      </c>
      <c r="C170" s="39" t="s">
        <v>152</v>
      </c>
      <c r="D170" s="39" t="s">
        <v>153</v>
      </c>
      <c r="E170" s="39" t="s">
        <v>148</v>
      </c>
      <c r="F170" s="147" t="s">
        <v>3</v>
      </c>
      <c r="G170" s="39" t="s">
        <v>4</v>
      </c>
      <c r="H170" s="39"/>
      <c r="I170" s="39" t="s">
        <v>7</v>
      </c>
      <c r="J170" s="39" t="s">
        <v>8</v>
      </c>
      <c r="K170" s="39"/>
      <c r="L170" s="8" t="str">
        <f t="shared" si="18"/>
        <v>Whickham School, Newcastle-upon-Tyne, Durham</v>
      </c>
    </row>
    <row r="171" spans="1:12" ht="20" customHeight="1" x14ac:dyDescent="0.2">
      <c r="A171" s="8">
        <f>IF(ISNUMBER(SEARCH($Z$1,B171)),MAX(A$1:$A170)+1,0)</f>
        <v>0</v>
      </c>
      <c r="B171" s="8" t="str">
        <f t="shared" si="17"/>
        <v/>
      </c>
      <c r="C171" s="39" t="s">
        <v>154</v>
      </c>
      <c r="D171" s="39" t="s">
        <v>155</v>
      </c>
      <c r="E171" s="39" t="s">
        <v>148</v>
      </c>
      <c r="F171" s="147" t="s">
        <v>3</v>
      </c>
      <c r="G171" s="39" t="s">
        <v>4</v>
      </c>
      <c r="H171" s="39"/>
      <c r="I171" s="39" t="s">
        <v>7</v>
      </c>
      <c r="J171" s="39" t="s">
        <v>8</v>
      </c>
      <c r="K171" s="39"/>
      <c r="L171" s="8" t="str">
        <f t="shared" si="18"/>
        <v>Woodham Academy, Newton Aycliffe, Durham</v>
      </c>
    </row>
    <row r="172" spans="1:12" ht="20" customHeight="1" x14ac:dyDescent="0.2">
      <c r="A172" s="8">
        <f>IF(ISNUMBER(SEARCH($Z$1,B172)),MAX(A$1:$A171)+1,0)</f>
        <v>0</v>
      </c>
      <c r="B172" s="8" t="str">
        <f t="shared" si="17"/>
        <v/>
      </c>
      <c r="C172" s="39"/>
      <c r="D172" s="39"/>
      <c r="E172" s="39"/>
      <c r="F172" s="147"/>
      <c r="G172" s="39"/>
      <c r="H172" s="39"/>
      <c r="I172" s="39"/>
      <c r="J172" s="39"/>
      <c r="K172" s="39"/>
      <c r="L172" s="8" t="str">
        <f t="shared" si="18"/>
        <v xml:space="preserve">, , </v>
      </c>
    </row>
    <row r="173" spans="1:12" ht="20" customHeight="1" x14ac:dyDescent="0.2">
      <c r="A173" s="8">
        <f>IF(ISNUMBER(SEARCH($Z$1,B173)),MAX(A$1:$A172)+1,0)</f>
        <v>0</v>
      </c>
      <c r="B173" s="8" t="str">
        <f t="shared" si="17"/>
        <v/>
      </c>
      <c r="C173" s="39"/>
      <c r="D173" s="39"/>
      <c r="E173" s="39"/>
      <c r="F173" s="147"/>
      <c r="G173" s="39"/>
      <c r="H173" s="39"/>
      <c r="I173" s="39"/>
      <c r="J173" s="39"/>
      <c r="K173" s="39"/>
      <c r="L173" s="8" t="str">
        <f t="shared" si="18"/>
        <v xml:space="preserve">, , </v>
      </c>
    </row>
    <row r="174" spans="1:12" ht="20" customHeight="1" x14ac:dyDescent="0.2">
      <c r="A174" s="8">
        <f>IF(ISNUMBER(SEARCH($Z$1,B174)),MAX(A$1:$A173)+1,0)</f>
        <v>0</v>
      </c>
      <c r="B174" s="8" t="str">
        <f t="shared" si="17"/>
        <v/>
      </c>
      <c r="C174" s="39"/>
      <c r="D174" s="39"/>
      <c r="E174" s="39"/>
      <c r="F174" s="147"/>
      <c r="G174" s="39"/>
      <c r="H174" s="39"/>
      <c r="I174" s="39"/>
      <c r="J174" s="39"/>
      <c r="K174" s="39"/>
      <c r="L174" s="8" t="str">
        <f t="shared" si="18"/>
        <v xml:space="preserve">, , </v>
      </c>
    </row>
    <row r="175" spans="1:12" ht="20" customHeight="1" x14ac:dyDescent="0.2">
      <c r="A175" s="8">
        <f>IF(ISNUMBER(SEARCH($Z$1,B175)),MAX(A$1:$A174)+1,0)</f>
        <v>0</v>
      </c>
      <c r="B175" s="8" t="str">
        <f t="shared" si="17"/>
        <v/>
      </c>
      <c r="C175" s="39"/>
      <c r="D175" s="39"/>
      <c r="E175" s="39"/>
      <c r="F175" s="147"/>
      <c r="G175" s="39"/>
      <c r="H175" s="39"/>
      <c r="I175" s="39"/>
      <c r="J175" s="39"/>
      <c r="K175" s="39"/>
      <c r="L175" s="8" t="str">
        <f t="shared" si="18"/>
        <v xml:space="preserve">, , </v>
      </c>
    </row>
    <row r="176" spans="1:12" ht="20" customHeight="1" x14ac:dyDescent="0.2">
      <c r="A176" s="8">
        <f>IF(ISNUMBER(SEARCH($Z$1,B176)),MAX(A$1:$A175)+1,0)</f>
        <v>0</v>
      </c>
      <c r="B176" s="8" t="str">
        <f t="shared" si="17"/>
        <v/>
      </c>
      <c r="C176" s="39"/>
      <c r="D176" s="39"/>
      <c r="E176" s="39"/>
      <c r="F176" s="147"/>
      <c r="G176" s="39"/>
      <c r="H176" s="39"/>
      <c r="I176" s="39"/>
      <c r="J176" s="39"/>
      <c r="K176" s="39"/>
      <c r="L176" s="8" t="str">
        <f t="shared" si="18"/>
        <v xml:space="preserve">, , </v>
      </c>
    </row>
    <row r="177" spans="1:12" ht="20" customHeight="1" x14ac:dyDescent="0.2">
      <c r="A177" s="8">
        <f>IF(ISNUMBER(SEARCH($Z$1,B177)),MAX(A$1:$A176)+1,0)</f>
        <v>0</v>
      </c>
      <c r="B177" s="8" t="str">
        <f t="shared" si="17"/>
        <v/>
      </c>
      <c r="C177" s="39"/>
      <c r="D177" s="39"/>
      <c r="E177" s="39"/>
      <c r="F177" s="147"/>
      <c r="G177" s="39"/>
      <c r="H177" s="39"/>
      <c r="I177" s="39"/>
      <c r="J177" s="39"/>
      <c r="K177" s="39"/>
      <c r="L177" s="8" t="str">
        <f t="shared" si="18"/>
        <v xml:space="preserve">, , </v>
      </c>
    </row>
    <row r="178" spans="1:12" ht="20" customHeight="1" x14ac:dyDescent="0.2">
      <c r="A178" s="8">
        <f>IF(ISNUMBER(SEARCH($Z$1,B178)),MAX(A$1:$A177)+1,0)</f>
        <v>0</v>
      </c>
      <c r="B178" s="8" t="str">
        <f t="shared" si="17"/>
        <v/>
      </c>
      <c r="C178" s="38" t="s">
        <v>599</v>
      </c>
      <c r="D178" s="38" t="s">
        <v>0</v>
      </c>
      <c r="E178" s="38" t="str">
        <f>C178</f>
        <v>Essex</v>
      </c>
      <c r="F178" s="146" t="s">
        <v>1</v>
      </c>
      <c r="G178" s="38"/>
      <c r="H178" s="38"/>
      <c r="I178" s="38"/>
      <c r="J178" s="38"/>
      <c r="K178" s="38"/>
      <c r="L178" s="8" t="str">
        <f t="shared" si="18"/>
        <v>Essex, Town, Essex</v>
      </c>
    </row>
    <row r="179" spans="1:12" ht="20" customHeight="1" x14ac:dyDescent="0.2">
      <c r="A179" s="8">
        <f>IF(ISNUMBER(SEARCH($Z$1,B179)),MAX(A$1:$A178)+1,0)</f>
        <v>0</v>
      </c>
      <c r="B179" s="8" t="str">
        <f t="shared" si="17"/>
        <v/>
      </c>
      <c r="C179" s="39" t="s">
        <v>200</v>
      </c>
      <c r="D179" s="39" t="s">
        <v>201</v>
      </c>
      <c r="E179" s="39" t="s">
        <v>599</v>
      </c>
      <c r="F179" s="147" t="s">
        <v>3</v>
      </c>
      <c r="G179" s="39" t="s">
        <v>4</v>
      </c>
      <c r="H179" s="39" t="s">
        <v>5</v>
      </c>
      <c r="I179" s="39" t="s">
        <v>7</v>
      </c>
      <c r="J179" s="39" t="s">
        <v>8</v>
      </c>
      <c r="K179" s="39" t="s">
        <v>6</v>
      </c>
      <c r="L179" s="8" t="str">
        <f t="shared" si="18"/>
        <v>Bancrofts School, Woodford Green, Essex</v>
      </c>
    </row>
    <row r="180" spans="1:12" ht="20" customHeight="1" x14ac:dyDescent="0.2">
      <c r="A180" s="8">
        <f>IF(ISNUMBER(SEARCH($Z$1,B180)),MAX(A$1:$A179)+1,0)</f>
        <v>0</v>
      </c>
      <c r="B180" s="8" t="str">
        <f t="shared" si="17"/>
        <v/>
      </c>
      <c r="C180" s="39" t="s">
        <v>787</v>
      </c>
      <c r="D180" s="39" t="s">
        <v>871</v>
      </c>
      <c r="E180" s="39" t="s">
        <v>599</v>
      </c>
      <c r="F180" s="147" t="s">
        <v>3</v>
      </c>
      <c r="G180" s="39"/>
      <c r="H180" s="39"/>
      <c r="I180" s="39" t="s">
        <v>7</v>
      </c>
      <c r="J180" s="39"/>
      <c r="K180" s="39"/>
      <c r="L180" s="8" t="str">
        <f t="shared" si="18"/>
        <v>Barking Abbey School, Barking, Essex</v>
      </c>
    </row>
    <row r="181" spans="1:12" ht="20" customHeight="1" x14ac:dyDescent="0.2">
      <c r="A181" s="8">
        <f>IF(ISNUMBER(SEARCH($Z$1,B181)),MAX(A$1:$A180)+1,0)</f>
        <v>0</v>
      </c>
      <c r="B181" s="8" t="str">
        <f t="shared" si="17"/>
        <v/>
      </c>
      <c r="C181" s="39" t="s">
        <v>198</v>
      </c>
      <c r="D181" s="39" t="s">
        <v>199</v>
      </c>
      <c r="E181" s="39" t="s">
        <v>599</v>
      </c>
      <c r="F181" s="147" t="s">
        <v>3</v>
      </c>
      <c r="G181" s="39" t="s">
        <v>4</v>
      </c>
      <c r="H181" s="39"/>
      <c r="I181" s="39" t="s">
        <v>7</v>
      </c>
      <c r="J181" s="39"/>
      <c r="K181" s="39"/>
      <c r="L181" s="8" t="str">
        <f t="shared" si="18"/>
        <v>Beauchamps High School, Wickford, Essex</v>
      </c>
    </row>
    <row r="182" spans="1:12" ht="20" customHeight="1" x14ac:dyDescent="0.2">
      <c r="A182" s="8">
        <f>IF(ISNUMBER(SEARCH($Z$1,B182)),MAX(A$1:$A181)+1,0)</f>
        <v>0</v>
      </c>
      <c r="B182" s="8" t="str">
        <f t="shared" si="17"/>
        <v/>
      </c>
      <c r="C182" s="39" t="s">
        <v>161</v>
      </c>
      <c r="D182" s="39" t="s">
        <v>162</v>
      </c>
      <c r="E182" s="39" t="s">
        <v>599</v>
      </c>
      <c r="F182" s="147" t="s">
        <v>3</v>
      </c>
      <c r="G182" s="39" t="s">
        <v>4</v>
      </c>
      <c r="H182" s="39" t="s">
        <v>5</v>
      </c>
      <c r="I182" s="39" t="s">
        <v>7</v>
      </c>
      <c r="J182" s="39" t="s">
        <v>8</v>
      </c>
      <c r="K182" s="39" t="s">
        <v>6</v>
      </c>
      <c r="L182" s="8" t="str">
        <f t="shared" si="18"/>
        <v>Brentwood School, Brentwood, Essex</v>
      </c>
    </row>
    <row r="183" spans="1:12" ht="20" customHeight="1" x14ac:dyDescent="0.2">
      <c r="A183" s="8">
        <f>IF(ISNUMBER(SEARCH($Z$1,B183)),MAX(A$1:$A182)+1,0)</f>
        <v>0</v>
      </c>
      <c r="B183" s="8" t="str">
        <f t="shared" si="17"/>
        <v/>
      </c>
      <c r="C183" s="39" t="s">
        <v>195</v>
      </c>
      <c r="D183" s="39" t="s">
        <v>196</v>
      </c>
      <c r="E183" s="39" t="s">
        <v>599</v>
      </c>
      <c r="F183" s="147" t="s">
        <v>3</v>
      </c>
      <c r="G183" s="39" t="s">
        <v>4</v>
      </c>
      <c r="H183" s="39"/>
      <c r="I183" s="39" t="s">
        <v>7</v>
      </c>
      <c r="J183" s="39" t="s">
        <v>8</v>
      </c>
      <c r="K183" s="39"/>
      <c r="L183" s="8" t="str">
        <f t="shared" si="18"/>
        <v>Chase High School, Westcliff-on-Sea, Essex</v>
      </c>
    </row>
    <row r="184" spans="1:12" ht="20" customHeight="1" x14ac:dyDescent="0.2">
      <c r="A184" s="8">
        <f>IF(ISNUMBER(SEARCH($Z$1,B184)),MAX(A$1:$A183)+1,0)</f>
        <v>0</v>
      </c>
      <c r="B184" s="8" t="str">
        <f t="shared" si="17"/>
        <v/>
      </c>
      <c r="C184" s="39" t="s">
        <v>165</v>
      </c>
      <c r="D184" s="39" t="s">
        <v>166</v>
      </c>
      <c r="E184" s="39" t="s">
        <v>599</v>
      </c>
      <c r="F184" s="147" t="s">
        <v>3</v>
      </c>
      <c r="G184" s="39" t="s">
        <v>4</v>
      </c>
      <c r="H184" s="39" t="s">
        <v>5</v>
      </c>
      <c r="I184" s="39" t="s">
        <v>7</v>
      </c>
      <c r="J184" s="39" t="s">
        <v>8</v>
      </c>
      <c r="K184" s="39" t="s">
        <v>6</v>
      </c>
      <c r="L184" s="8" t="str">
        <f t="shared" si="18"/>
        <v>Chelmer Valley High School, Chelmsford, Essex</v>
      </c>
    </row>
    <row r="185" spans="1:12" ht="20" customHeight="1" x14ac:dyDescent="0.2">
      <c r="A185" s="8">
        <f>IF(ISNUMBER(SEARCH($Z$1,B185)),MAX(A$1:$A184)+1,0)</f>
        <v>0</v>
      </c>
      <c r="B185" s="8" t="str">
        <f t="shared" si="17"/>
        <v/>
      </c>
      <c r="C185" s="39" t="s">
        <v>788</v>
      </c>
      <c r="D185" s="39" t="s">
        <v>166</v>
      </c>
      <c r="E185" s="39" t="s">
        <v>599</v>
      </c>
      <c r="F185" s="147"/>
      <c r="G185" s="39"/>
      <c r="H185" s="39"/>
      <c r="I185" s="39" t="s">
        <v>7</v>
      </c>
      <c r="J185" s="39" t="s">
        <v>8</v>
      </c>
      <c r="K185" s="39"/>
      <c r="L185" s="8" t="str">
        <f t="shared" si="18"/>
        <v>Chelmsford County High School for Girls, Chelmsford, Essex</v>
      </c>
    </row>
    <row r="186" spans="1:12" ht="20" customHeight="1" x14ac:dyDescent="0.2">
      <c r="A186" s="8">
        <f>IF(ISNUMBER(SEARCH($Z$1,B186)),MAX(A$1:$A185)+1,0)</f>
        <v>0</v>
      </c>
      <c r="B186" s="8" t="str">
        <f t="shared" si="17"/>
        <v/>
      </c>
      <c r="C186" s="39" t="s">
        <v>171</v>
      </c>
      <c r="D186" s="39" t="s">
        <v>172</v>
      </c>
      <c r="E186" s="39" t="s">
        <v>599</v>
      </c>
      <c r="F186" s="147"/>
      <c r="G186" s="39"/>
      <c r="H186" s="39"/>
      <c r="I186" s="39" t="s">
        <v>7</v>
      </c>
      <c r="J186" s="39" t="s">
        <v>8</v>
      </c>
      <c r="K186" s="39" t="s">
        <v>6</v>
      </c>
      <c r="L186" s="8" t="str">
        <f t="shared" si="18"/>
        <v>Colchester County High School for Girls, Colchester, Essex</v>
      </c>
    </row>
    <row r="187" spans="1:12" ht="20" customHeight="1" x14ac:dyDescent="0.2">
      <c r="A187" s="8">
        <f>IF(ISNUMBER(SEARCH($Z$1,B187)),MAX(A$1:$A186)+1,0)</f>
        <v>0</v>
      </c>
      <c r="B187" s="8" t="str">
        <f t="shared" si="17"/>
        <v/>
      </c>
      <c r="C187" s="39" t="s">
        <v>789</v>
      </c>
      <c r="D187" s="39" t="s">
        <v>172</v>
      </c>
      <c r="E187" s="39" t="s">
        <v>599</v>
      </c>
      <c r="F187" s="147"/>
      <c r="G187" s="39"/>
      <c r="H187" s="39" t="s">
        <v>5</v>
      </c>
      <c r="I187" s="39"/>
      <c r="J187" s="39"/>
      <c r="K187" s="39" t="s">
        <v>6</v>
      </c>
      <c r="L187" s="8" t="str">
        <f t="shared" si="18"/>
        <v>Colchester Sixth Form College, Colchester, Essex</v>
      </c>
    </row>
    <row r="188" spans="1:12" ht="20" customHeight="1" x14ac:dyDescent="0.2">
      <c r="A188" s="8">
        <f>IF(ISNUMBER(SEARCH($Z$1,B188)),MAX(A$1:$A187)+1,0)</f>
        <v>0</v>
      </c>
      <c r="B188" s="8" t="str">
        <f t="shared" si="17"/>
        <v/>
      </c>
      <c r="C188" s="39" t="s">
        <v>184</v>
      </c>
      <c r="D188" s="39" t="s">
        <v>185</v>
      </c>
      <c r="E188" s="39" t="s">
        <v>599</v>
      </c>
      <c r="F188" s="147" t="s">
        <v>3</v>
      </c>
      <c r="G188" s="39" t="s">
        <v>4</v>
      </c>
      <c r="H188" s="39" t="s">
        <v>5</v>
      </c>
      <c r="I188" s="39" t="s">
        <v>7</v>
      </c>
      <c r="J188" s="39" t="s">
        <v>8</v>
      </c>
      <c r="K188" s="39" t="s">
        <v>6</v>
      </c>
      <c r="L188" s="8" t="str">
        <f t="shared" si="18"/>
        <v>Davenant Foundation School, Loughton, Essex</v>
      </c>
    </row>
    <row r="189" spans="1:12" ht="20" customHeight="1" x14ac:dyDescent="0.2">
      <c r="A189" s="8">
        <f>IF(ISNUMBER(SEARCH($Z$1,B189)),MAX(A$1:$A188)+1,0)</f>
        <v>0</v>
      </c>
      <c r="B189" s="8" t="str">
        <f t="shared" si="17"/>
        <v/>
      </c>
      <c r="C189" s="39" t="s">
        <v>790</v>
      </c>
      <c r="D189" s="39" t="s">
        <v>179</v>
      </c>
      <c r="E189" s="39" t="s">
        <v>599</v>
      </c>
      <c r="F189" s="147" t="s">
        <v>3</v>
      </c>
      <c r="G189" s="39" t="s">
        <v>4</v>
      </c>
      <c r="H189" s="39"/>
      <c r="I189" s="39" t="s">
        <v>7</v>
      </c>
      <c r="J189" s="39" t="s">
        <v>8</v>
      </c>
      <c r="K189" s="39"/>
      <c r="L189" s="8" t="str">
        <f t="shared" si="18"/>
        <v>Emerson Park Academy, Hornchurch, Essex</v>
      </c>
    </row>
    <row r="190" spans="1:12" ht="20" customHeight="1" x14ac:dyDescent="0.2">
      <c r="A190" s="8">
        <f>IF(ISNUMBER(SEARCH($Z$1,B190)),MAX(A$1:$A189)+1,0)</f>
        <v>0</v>
      </c>
      <c r="B190" s="8" t="str">
        <f t="shared" si="17"/>
        <v/>
      </c>
      <c r="C190" s="39" t="s">
        <v>173</v>
      </c>
      <c r="D190" s="39" t="s">
        <v>174</v>
      </c>
      <c r="E190" s="39" t="s">
        <v>599</v>
      </c>
      <c r="F190" s="147" t="s">
        <v>3</v>
      </c>
      <c r="G190" s="39" t="s">
        <v>4</v>
      </c>
      <c r="H190" s="39" t="s">
        <v>5</v>
      </c>
      <c r="I190" s="39" t="s">
        <v>7</v>
      </c>
      <c r="J190" s="39" t="s">
        <v>8</v>
      </c>
      <c r="K190" s="39" t="s">
        <v>6</v>
      </c>
      <c r="L190" s="8" t="str">
        <f t="shared" si="18"/>
        <v>Felsted School, Felsted, Essex</v>
      </c>
    </row>
    <row r="191" spans="1:12" ht="20" customHeight="1" x14ac:dyDescent="0.2">
      <c r="A191" s="8">
        <f>IF(ISNUMBER(SEARCH($Z$1,B191)),MAX(A$1:$A190)+1,0)</f>
        <v>0</v>
      </c>
      <c r="B191" s="8" t="str">
        <f t="shared" si="17"/>
        <v/>
      </c>
      <c r="C191" s="39" t="s">
        <v>182</v>
      </c>
      <c r="D191" s="39" t="s">
        <v>183</v>
      </c>
      <c r="E191" s="39" t="s">
        <v>599</v>
      </c>
      <c r="F191" s="147" t="s">
        <v>3</v>
      </c>
      <c r="G191" s="39" t="s">
        <v>4</v>
      </c>
      <c r="H191" s="39" t="s">
        <v>5</v>
      </c>
      <c r="I191" s="39" t="s">
        <v>7</v>
      </c>
      <c r="J191" s="39" t="s">
        <v>8</v>
      </c>
      <c r="K191" s="39" t="s">
        <v>6</v>
      </c>
      <c r="L191" s="8" t="str">
        <f t="shared" si="18"/>
        <v>Forest School, London, Essex</v>
      </c>
    </row>
    <row r="192" spans="1:12" ht="20" customHeight="1" x14ac:dyDescent="0.2">
      <c r="A192" s="8">
        <f>IF(ISNUMBER(SEARCH($Z$1,B192)),MAX(A$1:$A191)+1,0)</f>
        <v>0</v>
      </c>
      <c r="B192" s="8" t="str">
        <f t="shared" si="17"/>
        <v/>
      </c>
      <c r="C192" s="39" t="s">
        <v>175</v>
      </c>
      <c r="D192" s="39" t="s">
        <v>176</v>
      </c>
      <c r="E192" s="39" t="s">
        <v>599</v>
      </c>
      <c r="F192" s="147"/>
      <c r="G192" s="39"/>
      <c r="H192" s="39"/>
      <c r="I192" s="39" t="s">
        <v>7</v>
      </c>
      <c r="J192" s="39" t="s">
        <v>8</v>
      </c>
      <c r="K192" s="39" t="s">
        <v>6</v>
      </c>
      <c r="L192" s="8" t="str">
        <f t="shared" si="18"/>
        <v>Grays Convent High School, Grays, Essex</v>
      </c>
    </row>
    <row r="193" spans="1:12" ht="20" customHeight="1" x14ac:dyDescent="0.2">
      <c r="A193" s="8">
        <f>IF(ISNUMBER(SEARCH($Z$1,B193)),MAX(A$1:$A192)+1,0)</f>
        <v>0</v>
      </c>
      <c r="B193" s="8" t="str">
        <f t="shared" si="17"/>
        <v/>
      </c>
      <c r="C193" s="39" t="s">
        <v>167</v>
      </c>
      <c r="D193" s="39" t="s">
        <v>166</v>
      </c>
      <c r="E193" s="39" t="s">
        <v>599</v>
      </c>
      <c r="F193" s="147" t="s">
        <v>3</v>
      </c>
      <c r="G193" s="39" t="s">
        <v>4</v>
      </c>
      <c r="H193" s="39"/>
      <c r="I193" s="39" t="s">
        <v>7</v>
      </c>
      <c r="J193" s="39" t="s">
        <v>8</v>
      </c>
      <c r="K193" s="39"/>
      <c r="L193" s="8" t="str">
        <f t="shared" si="18"/>
        <v>Great Baddow High School, Chelmsford, Essex</v>
      </c>
    </row>
    <row r="194" spans="1:12" ht="20" customHeight="1" x14ac:dyDescent="0.2">
      <c r="A194" s="8">
        <f>IF(ISNUMBER(SEARCH($Z$1,B194)),MAX(A$1:$A193)+1,0)</f>
        <v>0</v>
      </c>
      <c r="B194" s="8" t="str">
        <f t="shared" si="17"/>
        <v/>
      </c>
      <c r="C194" s="39" t="s">
        <v>791</v>
      </c>
      <c r="D194" s="39" t="s">
        <v>194</v>
      </c>
      <c r="E194" s="39" t="s">
        <v>599</v>
      </c>
      <c r="F194" s="147"/>
      <c r="G194" s="39" t="s">
        <v>4</v>
      </c>
      <c r="H194" s="39"/>
      <c r="I194" s="39"/>
      <c r="J194" s="39"/>
      <c r="K194" s="39"/>
      <c r="L194" s="8" t="str">
        <f t="shared" si="18"/>
        <v>Hall Mead School, Upminster, Essex</v>
      </c>
    </row>
    <row r="195" spans="1:12" ht="20" customHeight="1" x14ac:dyDescent="0.2">
      <c r="A195" s="8">
        <f>IF(ISNUMBER(SEARCH($Z$1,B195)),MAX(A$1:$A194)+1,0)</f>
        <v>0</v>
      </c>
      <c r="B195" s="8" t="str">
        <f t="shared" ref="B195:B258" si="19">IFERROR(IF(F195="Teams","",VLOOKUP(E195,$W$2:$X$16,2,0)),"")</f>
        <v/>
      </c>
      <c r="C195" s="39" t="s">
        <v>159</v>
      </c>
      <c r="D195" s="39" t="s">
        <v>160</v>
      </c>
      <c r="E195" s="39" t="s">
        <v>599</v>
      </c>
      <c r="F195" s="147" t="s">
        <v>3</v>
      </c>
      <c r="G195" s="39" t="s">
        <v>4</v>
      </c>
      <c r="H195" s="39"/>
      <c r="I195" s="39" t="s">
        <v>7</v>
      </c>
      <c r="J195" s="39" t="s">
        <v>8</v>
      </c>
      <c r="K195" s="39"/>
      <c r="L195" s="8" t="str">
        <f t="shared" ref="L195:L258" si="20">C195&amp;", "&amp;D195&amp;", "&amp;E195</f>
        <v>Mayflower High School, Billericay, Essex</v>
      </c>
    </row>
    <row r="196" spans="1:12" ht="20" customHeight="1" x14ac:dyDescent="0.2">
      <c r="A196" s="8">
        <f>IF(ISNUMBER(SEARCH($Z$1,B196)),MAX(A$1:$A195)+1,0)</f>
        <v>0</v>
      </c>
      <c r="B196" s="8" t="str">
        <f t="shared" si="19"/>
        <v/>
      </c>
      <c r="C196" s="39" t="s">
        <v>168</v>
      </c>
      <c r="D196" s="39" t="s">
        <v>166</v>
      </c>
      <c r="E196" s="39" t="s">
        <v>599</v>
      </c>
      <c r="F196" s="147" t="s">
        <v>3</v>
      </c>
      <c r="G196" s="39" t="s">
        <v>4</v>
      </c>
      <c r="H196" s="39" t="s">
        <v>5</v>
      </c>
      <c r="I196" s="39" t="s">
        <v>7</v>
      </c>
      <c r="J196" s="39" t="s">
        <v>8</v>
      </c>
      <c r="K196" s="39" t="s">
        <v>6</v>
      </c>
      <c r="L196" s="8" t="str">
        <f t="shared" si="20"/>
        <v>Moulsham High School, Chelmsford, Essex</v>
      </c>
    </row>
    <row r="197" spans="1:12" ht="20" customHeight="1" x14ac:dyDescent="0.2">
      <c r="A197" s="8">
        <f>IF(ISNUMBER(SEARCH($Z$1,B197)),MAX(A$1:$A196)+1,0)</f>
        <v>0</v>
      </c>
      <c r="B197" s="8" t="str">
        <f t="shared" si="19"/>
        <v/>
      </c>
      <c r="C197" s="39" t="s">
        <v>169</v>
      </c>
      <c r="D197" s="39" t="s">
        <v>166</v>
      </c>
      <c r="E197" s="39" t="s">
        <v>599</v>
      </c>
      <c r="F197" s="147" t="s">
        <v>3</v>
      </c>
      <c r="G197" s="39" t="s">
        <v>4</v>
      </c>
      <c r="H197" s="39"/>
      <c r="I197" s="39" t="s">
        <v>7</v>
      </c>
      <c r="J197" s="39" t="s">
        <v>8</v>
      </c>
      <c r="K197" s="39"/>
      <c r="L197" s="8" t="str">
        <f t="shared" si="20"/>
        <v>New Hall School, Chelmsford, Essex</v>
      </c>
    </row>
    <row r="198" spans="1:12" ht="20" customHeight="1" x14ac:dyDescent="0.2">
      <c r="A198" s="8">
        <f>IF(ISNUMBER(SEARCH($Z$1,B198)),MAX(A$1:$A197)+1,0)</f>
        <v>0</v>
      </c>
      <c r="B198" s="8" t="str">
        <f t="shared" si="19"/>
        <v/>
      </c>
      <c r="C198" s="39" t="s">
        <v>163</v>
      </c>
      <c r="D198" s="39" t="s">
        <v>162</v>
      </c>
      <c r="E198" s="39" t="s">
        <v>599</v>
      </c>
      <c r="F198" s="147" t="s">
        <v>3</v>
      </c>
      <c r="G198" s="39" t="s">
        <v>4</v>
      </c>
      <c r="H198" s="39" t="s">
        <v>5</v>
      </c>
      <c r="I198" s="39" t="s">
        <v>7</v>
      </c>
      <c r="J198" s="39"/>
      <c r="K198" s="39"/>
      <c r="L198" s="8" t="str">
        <f t="shared" si="20"/>
        <v>Shenfield High School, Brentwood, Essex</v>
      </c>
    </row>
    <row r="199" spans="1:12" ht="20" customHeight="1" x14ac:dyDescent="0.2">
      <c r="A199" s="8">
        <f>IF(ISNUMBER(SEARCH($Z$1,B199)),MAX(A$1:$A198)+1,0)</f>
        <v>0</v>
      </c>
      <c r="B199" s="8" t="str">
        <f t="shared" si="19"/>
        <v/>
      </c>
      <c r="C199" s="39" t="s">
        <v>190</v>
      </c>
      <c r="D199" s="39" t="s">
        <v>191</v>
      </c>
      <c r="E199" s="39" t="s">
        <v>599</v>
      </c>
      <c r="F199" s="147" t="s">
        <v>3</v>
      </c>
      <c r="G199" s="39" t="s">
        <v>4</v>
      </c>
      <c r="H199" s="39" t="s">
        <v>5</v>
      </c>
      <c r="I199" s="39"/>
      <c r="J199" s="39"/>
      <c r="K199" s="39" t="s">
        <v>6</v>
      </c>
      <c r="L199" s="8" t="str">
        <f t="shared" si="20"/>
        <v>Southend High School for Boys, Southend-on-Sea, Essex</v>
      </c>
    </row>
    <row r="200" spans="1:12" ht="20" customHeight="1" x14ac:dyDescent="0.2">
      <c r="A200" s="8">
        <f>IF(ISNUMBER(SEARCH($Z$1,B200)),MAX(A$1:$A199)+1,0)</f>
        <v>0</v>
      </c>
      <c r="B200" s="8" t="str">
        <f t="shared" si="19"/>
        <v/>
      </c>
      <c r="C200" s="39" t="s">
        <v>192</v>
      </c>
      <c r="D200" s="39" t="s">
        <v>191</v>
      </c>
      <c r="E200" s="39" t="s">
        <v>599</v>
      </c>
      <c r="F200" s="147"/>
      <c r="G200" s="39"/>
      <c r="H200" s="39"/>
      <c r="I200" s="39" t="s">
        <v>7</v>
      </c>
      <c r="J200" s="39" t="s">
        <v>8</v>
      </c>
      <c r="K200" s="39" t="s">
        <v>6</v>
      </c>
      <c r="L200" s="8" t="str">
        <f t="shared" si="20"/>
        <v>Southend High School for Girls, Southend-on-Sea, Essex</v>
      </c>
    </row>
    <row r="201" spans="1:12" ht="20" customHeight="1" x14ac:dyDescent="0.2">
      <c r="A201" s="8">
        <f>IF(ISNUMBER(SEARCH($Z$1,B201)),MAX(A$1:$A200)+1,0)</f>
        <v>0</v>
      </c>
      <c r="B201" s="8" t="str">
        <f t="shared" si="19"/>
        <v/>
      </c>
      <c r="C201" s="39" t="s">
        <v>164</v>
      </c>
      <c r="D201" s="39" t="s">
        <v>162</v>
      </c>
      <c r="E201" s="39" t="s">
        <v>599</v>
      </c>
      <c r="F201" s="147" t="s">
        <v>3</v>
      </c>
      <c r="G201" s="39" t="s">
        <v>4</v>
      </c>
      <c r="H201" s="39" t="s">
        <v>5</v>
      </c>
      <c r="I201" s="39" t="s">
        <v>7</v>
      </c>
      <c r="J201" s="39" t="s">
        <v>8</v>
      </c>
      <c r="K201" s="39" t="s">
        <v>6</v>
      </c>
      <c r="L201" s="8" t="str">
        <f t="shared" si="20"/>
        <v>St Martin's School Brentwood, Brentwood, Essex</v>
      </c>
    </row>
    <row r="202" spans="1:12" ht="20" customHeight="1" x14ac:dyDescent="0.2">
      <c r="A202" s="8">
        <f>IF(ISNUMBER(SEARCH($Z$1,B202)),MAX(A$1:$A201)+1,0)</f>
        <v>0</v>
      </c>
      <c r="B202" s="8" t="str">
        <f t="shared" si="19"/>
        <v/>
      </c>
      <c r="C202" s="39" t="s">
        <v>156</v>
      </c>
      <c r="D202" s="39" t="s">
        <v>157</v>
      </c>
      <c r="E202" s="39" t="s">
        <v>599</v>
      </c>
      <c r="F202" s="147" t="s">
        <v>3</v>
      </c>
      <c r="G202" s="39" t="s">
        <v>4</v>
      </c>
      <c r="H202" s="39"/>
      <c r="I202" s="39" t="s">
        <v>7</v>
      </c>
      <c r="J202" s="39" t="s">
        <v>8</v>
      </c>
      <c r="K202" s="39"/>
      <c r="L202" s="8" t="str">
        <f t="shared" si="20"/>
        <v>The Appleton School, Benfleet, Essex</v>
      </c>
    </row>
    <row r="203" spans="1:12" ht="20" customHeight="1" x14ac:dyDescent="0.2">
      <c r="A203" s="8">
        <f>IF(ISNUMBER(SEARCH($Z$1,B203)),MAX(A$1:$A202)+1,0)</f>
        <v>0</v>
      </c>
      <c r="B203" s="8" t="str">
        <f t="shared" si="19"/>
        <v/>
      </c>
      <c r="C203" s="39" t="s">
        <v>178</v>
      </c>
      <c r="D203" s="39" t="s">
        <v>179</v>
      </c>
      <c r="E203" s="39" t="s">
        <v>599</v>
      </c>
      <c r="F203" s="147" t="s">
        <v>3</v>
      </c>
      <c r="G203" s="39" t="s">
        <v>4</v>
      </c>
      <c r="H203" s="39" t="s">
        <v>5</v>
      </c>
      <c r="I203" s="39"/>
      <c r="J203" s="39"/>
      <c r="K203" s="39"/>
      <c r="L203" s="8" t="str">
        <f t="shared" si="20"/>
        <v>The Campion School, Hornchurch, Essex</v>
      </c>
    </row>
    <row r="204" spans="1:12" ht="20" customHeight="1" x14ac:dyDescent="0.2">
      <c r="A204" s="8">
        <f>IF(ISNUMBER(SEARCH($Z$1,B204)),MAX(A$1:$A203)+1,0)</f>
        <v>0</v>
      </c>
      <c r="B204" s="8" t="str">
        <f t="shared" si="19"/>
        <v/>
      </c>
      <c r="C204" s="39" t="s">
        <v>193</v>
      </c>
      <c r="D204" s="39" t="s">
        <v>194</v>
      </c>
      <c r="E204" s="39" t="s">
        <v>599</v>
      </c>
      <c r="F204" s="147" t="s">
        <v>3</v>
      </c>
      <c r="G204" s="39" t="s">
        <v>4</v>
      </c>
      <c r="H204" s="39" t="s">
        <v>5</v>
      </c>
      <c r="I204" s="39" t="s">
        <v>7</v>
      </c>
      <c r="J204" s="39" t="s">
        <v>8</v>
      </c>
      <c r="K204" s="39" t="s">
        <v>6</v>
      </c>
      <c r="L204" s="8" t="str">
        <f t="shared" si="20"/>
        <v>The Coopers' Company and Coborn School, Upminster, Essex</v>
      </c>
    </row>
    <row r="205" spans="1:12" ht="20" customHeight="1" x14ac:dyDescent="0.2">
      <c r="A205" s="8">
        <f>IF(ISNUMBER(SEARCH($Z$1,B205)),MAX(A$1:$A204)+1,0)</f>
        <v>0</v>
      </c>
      <c r="B205" s="8" t="str">
        <f t="shared" si="19"/>
        <v/>
      </c>
      <c r="C205" s="39" t="s">
        <v>180</v>
      </c>
      <c r="D205" s="39" t="s">
        <v>181</v>
      </c>
      <c r="E205" s="39" t="s">
        <v>599</v>
      </c>
      <c r="F205" s="147" t="s">
        <v>3</v>
      </c>
      <c r="G205" s="39" t="s">
        <v>4</v>
      </c>
      <c r="H205" s="39"/>
      <c r="I205" s="39" t="s">
        <v>7</v>
      </c>
      <c r="J205" s="39" t="s">
        <v>8</v>
      </c>
      <c r="K205" s="39"/>
      <c r="L205" s="8" t="str">
        <f t="shared" si="20"/>
        <v>The Eastwood Academy, Leigh-on-Sea, Essex</v>
      </c>
    </row>
    <row r="206" spans="1:12" ht="20" customHeight="1" x14ac:dyDescent="0.2">
      <c r="A206" s="8">
        <f>IF(ISNUMBER(SEARCH($Z$1,B206)),MAX(A$1:$A205)+1,0)</f>
        <v>0</v>
      </c>
      <c r="B206" s="8" t="str">
        <f t="shared" si="19"/>
        <v/>
      </c>
      <c r="C206" s="39" t="s">
        <v>960</v>
      </c>
      <c r="D206" s="39" t="s">
        <v>186</v>
      </c>
      <c r="E206" s="39" t="s">
        <v>599</v>
      </c>
      <c r="F206" s="147" t="s">
        <v>3</v>
      </c>
      <c r="G206" s="39" t="s">
        <v>4</v>
      </c>
      <c r="H206" s="39" t="s">
        <v>5</v>
      </c>
      <c r="I206" s="39" t="s">
        <v>7</v>
      </c>
      <c r="J206" s="39" t="s">
        <v>8</v>
      </c>
      <c r="K206" s="39"/>
      <c r="L206" s="8" t="str">
        <f t="shared" si="20"/>
        <v>The FitzWimarc School, Rayleigh, Essex</v>
      </c>
    </row>
    <row r="207" spans="1:12" ht="20" customHeight="1" x14ac:dyDescent="0.2">
      <c r="A207" s="8">
        <f>IF(ISNUMBER(SEARCH($Z$1,B207)),MAX(A$1:$A206)+1,0)</f>
        <v>0</v>
      </c>
      <c r="B207" s="8" t="str">
        <f t="shared" si="19"/>
        <v/>
      </c>
      <c r="C207" s="39" t="s">
        <v>188</v>
      </c>
      <c r="D207" s="39" t="s">
        <v>189</v>
      </c>
      <c r="E207" s="39" t="s">
        <v>599</v>
      </c>
      <c r="F207" s="147" t="s">
        <v>3</v>
      </c>
      <c r="G207" s="39" t="s">
        <v>4</v>
      </c>
      <c r="H207" s="39"/>
      <c r="I207" s="39" t="s">
        <v>7</v>
      </c>
      <c r="J207" s="39" t="s">
        <v>8</v>
      </c>
      <c r="K207" s="39"/>
      <c r="L207" s="8" t="str">
        <f t="shared" si="20"/>
        <v>The King Edmund School, Rochford, Essex</v>
      </c>
    </row>
    <row r="208" spans="1:12" ht="20" customHeight="1" x14ac:dyDescent="0.2">
      <c r="A208" s="8">
        <f>IF(ISNUMBER(SEARCH($Z$1,B208)),MAX(A$1:$A207)+1,0)</f>
        <v>0</v>
      </c>
      <c r="B208" s="8" t="str">
        <f t="shared" si="19"/>
        <v/>
      </c>
      <c r="C208" s="39" t="s">
        <v>158</v>
      </c>
      <c r="D208" s="39" t="s">
        <v>157</v>
      </c>
      <c r="E208" s="39" t="s">
        <v>599</v>
      </c>
      <c r="F208" s="147" t="s">
        <v>3</v>
      </c>
      <c r="G208" s="39" t="s">
        <v>4</v>
      </c>
      <c r="H208" s="39"/>
      <c r="I208" s="39" t="s">
        <v>7</v>
      </c>
      <c r="J208" s="39" t="s">
        <v>8</v>
      </c>
      <c r="K208" s="39"/>
      <c r="L208" s="8" t="str">
        <f t="shared" si="20"/>
        <v>The King John School, Benfleet, Essex</v>
      </c>
    </row>
    <row r="209" spans="1:12" ht="20" customHeight="1" x14ac:dyDescent="0.2">
      <c r="A209" s="8">
        <f>IF(ISNUMBER(SEARCH($Z$1,B209)),MAX(A$1:$A208)+1,0)</f>
        <v>0</v>
      </c>
      <c r="B209" s="8" t="str">
        <f t="shared" si="19"/>
        <v/>
      </c>
      <c r="C209" s="39" t="s">
        <v>170</v>
      </c>
      <c r="D209" s="39" t="s">
        <v>166</v>
      </c>
      <c r="E209" s="39" t="s">
        <v>599</v>
      </c>
      <c r="F209" s="147" t="s">
        <v>3</v>
      </c>
      <c r="G209" s="39" t="s">
        <v>4</v>
      </c>
      <c r="H209" s="39"/>
      <c r="I209" s="39" t="s">
        <v>7</v>
      </c>
      <c r="J209" s="39" t="s">
        <v>8</v>
      </c>
      <c r="K209" s="39"/>
      <c r="L209" s="8" t="str">
        <f t="shared" si="20"/>
        <v>The Sandon School, Chelmsford, Essex</v>
      </c>
    </row>
    <row r="210" spans="1:12" ht="20" customHeight="1" x14ac:dyDescent="0.2">
      <c r="A210" s="8">
        <f>IF(ISNUMBER(SEARCH($Z$1,B210)),MAX(A$1:$A209)+1,0)</f>
        <v>0</v>
      </c>
      <c r="B210" s="8" t="str">
        <f t="shared" si="19"/>
        <v/>
      </c>
      <c r="C210" s="39" t="s">
        <v>187</v>
      </c>
      <c r="D210" s="39" t="s">
        <v>186</v>
      </c>
      <c r="E210" s="39" t="s">
        <v>599</v>
      </c>
      <c r="F210" s="147" t="s">
        <v>3</v>
      </c>
      <c r="G210" s="39" t="s">
        <v>4</v>
      </c>
      <c r="H210" s="39"/>
      <c r="I210" s="39" t="s">
        <v>7</v>
      </c>
      <c r="J210" s="39" t="s">
        <v>8</v>
      </c>
      <c r="K210" s="39"/>
      <c r="L210" s="8" t="str">
        <f t="shared" si="20"/>
        <v>The Sweyne Park School, Rayleigh, Essex</v>
      </c>
    </row>
    <row r="211" spans="1:12" ht="20" customHeight="1" x14ac:dyDescent="0.2">
      <c r="A211" s="8">
        <f>IF(ISNUMBER(SEARCH($Z$1,B211)),MAX(A$1:$A210)+1,0)</f>
        <v>0</v>
      </c>
      <c r="B211" s="8" t="str">
        <f t="shared" si="19"/>
        <v/>
      </c>
      <c r="C211" s="39" t="s">
        <v>792</v>
      </c>
      <c r="D211" s="39" t="s">
        <v>191</v>
      </c>
      <c r="E211" s="39" t="s">
        <v>599</v>
      </c>
      <c r="F211" s="147" t="s">
        <v>3</v>
      </c>
      <c r="G211" s="39"/>
      <c r="H211" s="39"/>
      <c r="I211" s="39" t="s">
        <v>7</v>
      </c>
      <c r="J211" s="39"/>
      <c r="K211" s="39"/>
      <c r="L211" s="8" t="str">
        <f t="shared" si="20"/>
        <v>Thorpe Hall School, Southend-on-Sea, Essex</v>
      </c>
    </row>
    <row r="212" spans="1:12" ht="20" customHeight="1" x14ac:dyDescent="0.2">
      <c r="A212" s="8">
        <f>IF(ISNUMBER(SEARCH($Z$1,B212)),MAX(A$1:$A211)+1,0)</f>
        <v>0</v>
      </c>
      <c r="B212" s="8" t="str">
        <f t="shared" si="19"/>
        <v/>
      </c>
      <c r="C212" s="39" t="s">
        <v>197</v>
      </c>
      <c r="D212" s="39" t="s">
        <v>196</v>
      </c>
      <c r="E212" s="39" t="s">
        <v>599</v>
      </c>
      <c r="F212" s="147"/>
      <c r="G212" s="39"/>
      <c r="H212" s="39"/>
      <c r="I212" s="39" t="s">
        <v>7</v>
      </c>
      <c r="J212" s="39" t="s">
        <v>8</v>
      </c>
      <c r="K212" s="39"/>
      <c r="L212" s="8" t="str">
        <f t="shared" si="20"/>
        <v>Westcliff High School for Girls, Westcliff-on-Sea, Essex</v>
      </c>
    </row>
    <row r="213" spans="1:12" ht="20" customHeight="1" x14ac:dyDescent="0.2">
      <c r="A213" s="8">
        <f>IF(ISNUMBER(SEARCH($Z$1,B213)),MAX(A$1:$A212)+1,0)</f>
        <v>0</v>
      </c>
      <c r="B213" s="8" t="str">
        <f t="shared" si="19"/>
        <v/>
      </c>
      <c r="C213" s="39" t="s">
        <v>177</v>
      </c>
      <c r="D213" s="39" t="s">
        <v>176</v>
      </c>
      <c r="E213" s="39" t="s">
        <v>599</v>
      </c>
      <c r="F213" s="147" t="s">
        <v>3</v>
      </c>
      <c r="G213" s="39" t="s">
        <v>4</v>
      </c>
      <c r="H213" s="39"/>
      <c r="I213" s="39" t="s">
        <v>7</v>
      </c>
      <c r="J213" s="39" t="s">
        <v>8</v>
      </c>
      <c r="K213" s="39"/>
      <c r="L213" s="8" t="str">
        <f t="shared" si="20"/>
        <v>William Edwards School, Grays, Essex</v>
      </c>
    </row>
    <row r="214" spans="1:12" ht="20" customHeight="1" x14ac:dyDescent="0.2">
      <c r="A214" s="8">
        <f>IF(ISNUMBER(SEARCH($Z$1,B214)),MAX(A$1:$A213)+1,0)</f>
        <v>0</v>
      </c>
      <c r="B214" s="8" t="str">
        <f t="shared" si="19"/>
        <v/>
      </c>
      <c r="C214" s="39" t="s">
        <v>202</v>
      </c>
      <c r="D214" s="39" t="s">
        <v>201</v>
      </c>
      <c r="E214" s="39" t="s">
        <v>599</v>
      </c>
      <c r="F214" s="147"/>
      <c r="G214" s="39"/>
      <c r="H214" s="39"/>
      <c r="I214" s="39" t="s">
        <v>7</v>
      </c>
      <c r="J214" s="39" t="s">
        <v>8</v>
      </c>
      <c r="K214" s="39"/>
      <c r="L214" s="8" t="str">
        <f t="shared" si="20"/>
        <v>Woodford County High School, Woodford Green, Essex</v>
      </c>
    </row>
    <row r="215" spans="1:12" ht="20" customHeight="1" x14ac:dyDescent="0.2">
      <c r="A215" s="8">
        <f>IF(ISNUMBER(SEARCH($Z$1,B215)),MAX(A$1:$A214)+1,0)</f>
        <v>0</v>
      </c>
      <c r="B215" s="8" t="str">
        <f t="shared" si="19"/>
        <v/>
      </c>
      <c r="C215" s="39" t="s">
        <v>115</v>
      </c>
      <c r="D215" s="39" t="s">
        <v>928</v>
      </c>
      <c r="E215" s="39" t="s">
        <v>599</v>
      </c>
      <c r="F215" s="147" t="s">
        <v>3</v>
      </c>
      <c r="G215" s="39" t="s">
        <v>4</v>
      </c>
      <c r="H215" s="39"/>
      <c r="I215" s="39" t="s">
        <v>7</v>
      </c>
      <c r="J215" s="39" t="s">
        <v>8</v>
      </c>
      <c r="K215" s="39"/>
      <c r="L215" s="8" t="str">
        <f t="shared" si="20"/>
        <v>Woodlands School, Basildon, Essex</v>
      </c>
    </row>
    <row r="216" spans="1:12" ht="20" customHeight="1" x14ac:dyDescent="0.2">
      <c r="A216" s="8">
        <f>IF(ISNUMBER(SEARCH($Z$1,B216)),MAX(A$1:$A215)+1,0)</f>
        <v>0</v>
      </c>
      <c r="B216" s="8" t="str">
        <f t="shared" si="19"/>
        <v/>
      </c>
      <c r="C216" s="39"/>
      <c r="D216" s="39"/>
      <c r="E216" s="39"/>
      <c r="F216" s="147"/>
      <c r="G216" s="39"/>
      <c r="H216" s="39"/>
      <c r="I216" s="39"/>
      <c r="J216" s="39"/>
      <c r="K216" s="39"/>
      <c r="L216" s="8" t="str">
        <f t="shared" si="20"/>
        <v xml:space="preserve">, , </v>
      </c>
    </row>
    <row r="217" spans="1:12" ht="20" customHeight="1" x14ac:dyDescent="0.2">
      <c r="A217" s="8">
        <f>IF(ISNUMBER(SEARCH($Z$1,B217)),MAX(A$1:$A216)+1,0)</f>
        <v>0</v>
      </c>
      <c r="B217" s="8" t="str">
        <f t="shared" si="19"/>
        <v/>
      </c>
      <c r="C217" s="39"/>
      <c r="D217" s="39"/>
      <c r="E217" s="39"/>
      <c r="F217" s="147"/>
      <c r="G217" s="39"/>
      <c r="H217" s="39"/>
      <c r="I217" s="39"/>
      <c r="J217" s="39"/>
      <c r="K217" s="39"/>
      <c r="L217" s="8" t="str">
        <f t="shared" si="20"/>
        <v xml:space="preserve">, , </v>
      </c>
    </row>
    <row r="218" spans="1:12" ht="20" customHeight="1" x14ac:dyDescent="0.2">
      <c r="A218" s="8">
        <f>IF(ISNUMBER(SEARCH($Z$1,B218)),MAX(A$1:$A217)+1,0)</f>
        <v>0</v>
      </c>
      <c r="B218" s="8" t="str">
        <f t="shared" si="19"/>
        <v/>
      </c>
      <c r="C218" s="39"/>
      <c r="D218" s="39"/>
      <c r="E218" s="39"/>
      <c r="F218" s="147"/>
      <c r="G218" s="39"/>
      <c r="H218" s="39"/>
      <c r="I218" s="39"/>
      <c r="J218" s="39"/>
      <c r="K218" s="39"/>
      <c r="L218" s="8" t="str">
        <f t="shared" si="20"/>
        <v xml:space="preserve">, , </v>
      </c>
    </row>
    <row r="219" spans="1:12" ht="20" customHeight="1" x14ac:dyDescent="0.2">
      <c r="A219" s="8">
        <f>IF(ISNUMBER(SEARCH($Z$1,B219)),MAX(A$1:$A218)+1,0)</f>
        <v>0</v>
      </c>
      <c r="B219" s="8" t="str">
        <f t="shared" si="19"/>
        <v/>
      </c>
      <c r="C219" s="38" t="s">
        <v>600</v>
      </c>
      <c r="D219" s="38" t="s">
        <v>0</v>
      </c>
      <c r="E219" s="38" t="str">
        <f>C219</f>
        <v>Gloucestershire</v>
      </c>
      <c r="F219" s="146" t="s">
        <v>1</v>
      </c>
      <c r="G219" s="38"/>
      <c r="H219" s="38"/>
      <c r="I219" s="38"/>
      <c r="J219" s="38"/>
      <c r="K219" s="38"/>
      <c r="L219" s="8" t="str">
        <f t="shared" si="20"/>
        <v>Gloucestershire, Town, Gloucestershire</v>
      </c>
    </row>
    <row r="220" spans="1:12" ht="20" customHeight="1" x14ac:dyDescent="0.2">
      <c r="A220" s="8">
        <f>IF(ISNUMBER(SEARCH($Z$1,B220)),MAX(A$1:$A219)+1,0)</f>
        <v>0</v>
      </c>
      <c r="B220" s="8" t="str">
        <f t="shared" si="19"/>
        <v/>
      </c>
      <c r="C220" s="39" t="s">
        <v>203</v>
      </c>
      <c r="D220" s="39" t="s">
        <v>204</v>
      </c>
      <c r="E220" s="39" t="s">
        <v>600</v>
      </c>
      <c r="F220" s="147"/>
      <c r="G220" s="39"/>
      <c r="H220" s="39"/>
      <c r="I220" s="39" t="s">
        <v>7</v>
      </c>
      <c r="J220" s="39" t="s">
        <v>8</v>
      </c>
      <c r="K220" s="39" t="s">
        <v>6</v>
      </c>
      <c r="L220" s="8" t="str">
        <f t="shared" si="20"/>
        <v>Cheltenham Ladies' College, Cheltenham, Gloucestershire</v>
      </c>
    </row>
    <row r="221" spans="1:12" ht="20" customHeight="1" x14ac:dyDescent="0.2">
      <c r="A221" s="8">
        <f>IF(ISNUMBER(SEARCH($Z$1,B221)),MAX(A$1:$A220)+1,0)</f>
        <v>0</v>
      </c>
      <c r="B221" s="8" t="str">
        <f t="shared" si="19"/>
        <v/>
      </c>
      <c r="C221" s="39" t="s">
        <v>793</v>
      </c>
      <c r="D221" s="39" t="s">
        <v>872</v>
      </c>
      <c r="E221" s="39" t="s">
        <v>600</v>
      </c>
      <c r="F221" s="147" t="s">
        <v>3</v>
      </c>
      <c r="G221" s="39" t="s">
        <v>4</v>
      </c>
      <c r="H221" s="39"/>
      <c r="I221" s="39" t="s">
        <v>7</v>
      </c>
      <c r="J221" s="39" t="s">
        <v>8</v>
      </c>
      <c r="K221" s="39"/>
      <c r="L221" s="8" t="str">
        <f t="shared" si="20"/>
        <v>Churchdown School, Churchdown, Gloucestershire</v>
      </c>
    </row>
    <row r="222" spans="1:12" ht="20" customHeight="1" x14ac:dyDescent="0.2">
      <c r="A222" s="8">
        <f>IF(ISNUMBER(SEARCH($Z$1,B222)),MAX(A$1:$A221)+1,0)</f>
        <v>0</v>
      </c>
      <c r="B222" s="8" t="str">
        <f t="shared" si="19"/>
        <v/>
      </c>
      <c r="C222" s="39" t="s">
        <v>208</v>
      </c>
      <c r="D222" s="39" t="s">
        <v>209</v>
      </c>
      <c r="E222" s="39" t="s">
        <v>600</v>
      </c>
      <c r="F222" s="147" t="s">
        <v>3</v>
      </c>
      <c r="G222" s="39" t="s">
        <v>4</v>
      </c>
      <c r="H222" s="39" t="s">
        <v>5</v>
      </c>
      <c r="I222" s="39"/>
      <c r="J222" s="39"/>
      <c r="K222" s="39" t="s">
        <v>6</v>
      </c>
      <c r="L222" s="8" t="str">
        <f t="shared" si="20"/>
        <v>Marling School, Stroud, Gloucestershire</v>
      </c>
    </row>
    <row r="223" spans="1:12" ht="20" customHeight="1" x14ac:dyDescent="0.2">
      <c r="A223" s="8">
        <f>IF(ISNUMBER(SEARCH($Z$1,B223)),MAX(A$1:$A222)+1,0)</f>
        <v>0</v>
      </c>
      <c r="B223" s="8" t="str">
        <f t="shared" si="19"/>
        <v/>
      </c>
      <c r="C223" s="39" t="s">
        <v>205</v>
      </c>
      <c r="D223" s="39" t="s">
        <v>204</v>
      </c>
      <c r="E223" s="39" t="s">
        <v>600</v>
      </c>
      <c r="F223" s="147"/>
      <c r="G223" s="39"/>
      <c r="H223" s="39"/>
      <c r="I223" s="39"/>
      <c r="J223" s="39" t="s">
        <v>8</v>
      </c>
      <c r="K223" s="39"/>
      <c r="L223" s="8" t="str">
        <f t="shared" si="20"/>
        <v>Pate's Grammar School, Cheltenham, Gloucestershire</v>
      </c>
    </row>
    <row r="224" spans="1:12" ht="20" customHeight="1" x14ac:dyDescent="0.2">
      <c r="A224" s="8">
        <f>IF(ISNUMBER(SEARCH($Z$1,B224)),MAX(A$1:$A223)+1,0)</f>
        <v>0</v>
      </c>
      <c r="B224" s="8" t="str">
        <f t="shared" si="19"/>
        <v/>
      </c>
      <c r="C224" s="39" t="s">
        <v>210</v>
      </c>
      <c r="D224" s="39" t="s">
        <v>209</v>
      </c>
      <c r="E224" s="39" t="s">
        <v>600</v>
      </c>
      <c r="F224" s="147"/>
      <c r="G224" s="39"/>
      <c r="H224" s="39"/>
      <c r="I224" s="39" t="s">
        <v>7</v>
      </c>
      <c r="J224" s="39" t="s">
        <v>8</v>
      </c>
      <c r="K224" s="39"/>
      <c r="L224" s="8" t="str">
        <f t="shared" si="20"/>
        <v>Stroud High School, Stroud, Gloucestershire</v>
      </c>
    </row>
    <row r="225" spans="1:12" ht="20" customHeight="1" x14ac:dyDescent="0.2">
      <c r="A225" s="8">
        <f>IF(ISNUMBER(SEARCH($Z$1,B225)),MAX(A$1:$A224)+1,0)</f>
        <v>0</v>
      </c>
      <c r="B225" s="8" t="str">
        <f t="shared" si="19"/>
        <v/>
      </c>
      <c r="C225" s="39" t="s">
        <v>206</v>
      </c>
      <c r="D225" s="39" t="s">
        <v>207</v>
      </c>
      <c r="E225" s="39" t="s">
        <v>600</v>
      </c>
      <c r="F225" s="147" t="s">
        <v>3</v>
      </c>
      <c r="G225" s="39" t="s">
        <v>4</v>
      </c>
      <c r="H225" s="39" t="s">
        <v>5</v>
      </c>
      <c r="I225" s="39" t="s">
        <v>7</v>
      </c>
      <c r="J225" s="39" t="s">
        <v>8</v>
      </c>
      <c r="K225" s="39"/>
      <c r="L225" s="8" t="str">
        <f t="shared" si="20"/>
        <v>Wycliffe College, Stonehouse, Gloucestershire</v>
      </c>
    </row>
    <row r="226" spans="1:12" ht="20" customHeight="1" x14ac:dyDescent="0.2">
      <c r="A226" s="8">
        <f>IF(ISNUMBER(SEARCH($Z$1,B226)),MAX(A$1:$A225)+1,0)</f>
        <v>0</v>
      </c>
      <c r="B226" s="8" t="str">
        <f t="shared" si="19"/>
        <v/>
      </c>
      <c r="C226" s="39"/>
      <c r="D226" s="39"/>
      <c r="E226" s="39"/>
      <c r="F226" s="147"/>
      <c r="G226" s="39"/>
      <c r="H226" s="39"/>
      <c r="I226" s="39"/>
      <c r="J226" s="39"/>
      <c r="K226" s="39"/>
      <c r="L226" s="8" t="str">
        <f t="shared" si="20"/>
        <v xml:space="preserve">, , </v>
      </c>
    </row>
    <row r="227" spans="1:12" ht="20" customHeight="1" x14ac:dyDescent="0.2">
      <c r="A227" s="8">
        <f>IF(ISNUMBER(SEARCH($Z$1,B227)),MAX(A$1:$A226)+1,0)</f>
        <v>0</v>
      </c>
      <c r="B227" s="8" t="str">
        <f t="shared" si="19"/>
        <v/>
      </c>
      <c r="C227" s="39"/>
      <c r="D227" s="39"/>
      <c r="E227" s="39"/>
      <c r="F227" s="147"/>
      <c r="G227" s="39"/>
      <c r="H227" s="39"/>
      <c r="I227" s="39"/>
      <c r="J227" s="39"/>
      <c r="K227" s="39"/>
      <c r="L227" s="8" t="str">
        <f t="shared" si="20"/>
        <v xml:space="preserve">, , </v>
      </c>
    </row>
    <row r="228" spans="1:12" ht="20" customHeight="1" x14ac:dyDescent="0.2">
      <c r="A228" s="8">
        <f>IF(ISNUMBER(SEARCH($Z$1,B228)),MAX(A$1:$A227)+1,0)</f>
        <v>0</v>
      </c>
      <c r="B228" s="8" t="str">
        <f t="shared" si="19"/>
        <v/>
      </c>
      <c r="C228" s="39"/>
      <c r="D228" s="39"/>
      <c r="E228" s="39"/>
      <c r="F228" s="147"/>
      <c r="G228" s="39"/>
      <c r="H228" s="39"/>
      <c r="I228" s="39"/>
      <c r="J228" s="39"/>
      <c r="K228" s="39"/>
      <c r="L228" s="8" t="str">
        <f t="shared" si="20"/>
        <v xml:space="preserve">, , </v>
      </c>
    </row>
    <row r="229" spans="1:12" ht="20" customHeight="1" x14ac:dyDescent="0.2">
      <c r="A229" s="8">
        <f>IF(ISNUMBER(SEARCH($Z$1,B229)),MAX(A$1:$A228)+1,0)</f>
        <v>0</v>
      </c>
      <c r="B229" s="8" t="str">
        <f t="shared" si="19"/>
        <v/>
      </c>
      <c r="C229" s="39"/>
      <c r="D229" s="39"/>
      <c r="E229" s="39"/>
      <c r="F229" s="147"/>
      <c r="G229" s="39"/>
      <c r="H229" s="39"/>
      <c r="I229" s="39"/>
      <c r="J229" s="39"/>
      <c r="K229" s="39"/>
      <c r="L229" s="8" t="str">
        <f t="shared" si="20"/>
        <v xml:space="preserve">, , </v>
      </c>
    </row>
    <row r="230" spans="1:12" ht="20" customHeight="1" x14ac:dyDescent="0.2">
      <c r="A230" s="8">
        <f>IF(ISNUMBER(SEARCH($Z$1,B230)),MAX(A$1:$A229)+1,0)</f>
        <v>0</v>
      </c>
      <c r="B230" s="8" t="str">
        <f t="shared" si="19"/>
        <v/>
      </c>
      <c r="C230" s="38" t="s">
        <v>601</v>
      </c>
      <c r="D230" s="38" t="s">
        <v>0</v>
      </c>
      <c r="E230" s="38" t="str">
        <f>C230</f>
        <v>Greater Manchester</v>
      </c>
      <c r="F230" s="146" t="s">
        <v>1</v>
      </c>
      <c r="G230" s="38"/>
      <c r="H230" s="38"/>
      <c r="I230" s="38"/>
      <c r="J230" s="38"/>
      <c r="K230" s="38"/>
      <c r="L230" s="8" t="str">
        <f t="shared" si="20"/>
        <v>Greater Manchester, Town, Greater Manchester</v>
      </c>
    </row>
    <row r="231" spans="1:12" ht="20" customHeight="1" x14ac:dyDescent="0.2">
      <c r="A231" s="8">
        <f>IF(ISNUMBER(SEARCH($Z$1,B231)),MAX(A$1:$A230)+1,0)</f>
        <v>0</v>
      </c>
      <c r="B231" s="8" t="str">
        <f t="shared" si="19"/>
        <v/>
      </c>
      <c r="C231" s="39" t="s">
        <v>211</v>
      </c>
      <c r="D231" s="39" t="s">
        <v>212</v>
      </c>
      <c r="E231" s="39" t="s">
        <v>601</v>
      </c>
      <c r="F231" s="147" t="s">
        <v>3</v>
      </c>
      <c r="G231" s="39" t="s">
        <v>4</v>
      </c>
      <c r="H231" s="39" t="s">
        <v>5</v>
      </c>
      <c r="I231" s="39"/>
      <c r="J231" s="39"/>
      <c r="K231" s="39"/>
      <c r="L231" s="8" t="str">
        <f t="shared" si="20"/>
        <v>Altrincham Grammar School for Boys, Altrincham, Greater Manchester</v>
      </c>
    </row>
    <row r="232" spans="1:12" ht="20" customHeight="1" x14ac:dyDescent="0.2">
      <c r="A232" s="8">
        <f>IF(ISNUMBER(SEARCH($Z$1,B232)),MAX(A$1:$A231)+1,0)</f>
        <v>0</v>
      </c>
      <c r="B232" s="8" t="str">
        <f t="shared" si="19"/>
        <v/>
      </c>
      <c r="C232" s="39" t="s">
        <v>213</v>
      </c>
      <c r="D232" s="39" t="s">
        <v>212</v>
      </c>
      <c r="E232" s="39" t="s">
        <v>601</v>
      </c>
      <c r="F232" s="147"/>
      <c r="G232" s="39"/>
      <c r="H232" s="39"/>
      <c r="I232" s="39" t="s">
        <v>7</v>
      </c>
      <c r="J232" s="39" t="s">
        <v>8</v>
      </c>
      <c r="K232" s="39" t="s">
        <v>6</v>
      </c>
      <c r="L232" s="8" t="str">
        <f t="shared" si="20"/>
        <v>Altrincham Grammar School for Girls, Altrincham, Greater Manchester</v>
      </c>
    </row>
    <row r="233" spans="1:12" ht="20" customHeight="1" x14ac:dyDescent="0.2">
      <c r="A233" s="8">
        <f>IF(ISNUMBER(SEARCH($Z$1,B233)),MAX(A$1:$A232)+1,0)</f>
        <v>0</v>
      </c>
      <c r="B233" s="8" t="str">
        <f t="shared" si="19"/>
        <v/>
      </c>
      <c r="C233" s="39" t="s">
        <v>219</v>
      </c>
      <c r="D233" s="39" t="s">
        <v>220</v>
      </c>
      <c r="E233" s="39" t="s">
        <v>601</v>
      </c>
      <c r="F233" s="147" t="s">
        <v>3</v>
      </c>
      <c r="G233" s="39" t="s">
        <v>4</v>
      </c>
      <c r="H233" s="39"/>
      <c r="I233" s="39" t="s">
        <v>7</v>
      </c>
      <c r="J233" s="39" t="s">
        <v>8</v>
      </c>
      <c r="K233" s="39"/>
      <c r="L233" s="8" t="str">
        <f t="shared" si="20"/>
        <v>Ashton-on-Mersey School, Sale, Greater Manchester</v>
      </c>
    </row>
    <row r="234" spans="1:12" ht="20" customHeight="1" x14ac:dyDescent="0.2">
      <c r="A234" s="8">
        <f>IF(ISNUMBER(SEARCH($Z$1,B234)),MAX(A$1:$A233)+1,0)</f>
        <v>0</v>
      </c>
      <c r="B234" s="8" t="str">
        <f t="shared" si="19"/>
        <v/>
      </c>
      <c r="C234" s="39" t="s">
        <v>794</v>
      </c>
      <c r="D234" s="39" t="s">
        <v>216</v>
      </c>
      <c r="E234" s="39" t="s">
        <v>601</v>
      </c>
      <c r="F234" s="147" t="s">
        <v>3</v>
      </c>
      <c r="G234" s="39" t="s">
        <v>4</v>
      </c>
      <c r="H234" s="39"/>
      <c r="I234" s="39"/>
      <c r="J234" s="39"/>
      <c r="K234" s="39"/>
      <c r="L234" s="8" t="str">
        <f t="shared" si="20"/>
        <v>Bolton School Girls' Division, Bolton, Greater Manchester</v>
      </c>
    </row>
    <row r="235" spans="1:12" ht="20" customHeight="1" x14ac:dyDescent="0.2">
      <c r="A235" s="8">
        <f>IF(ISNUMBER(SEARCH($Z$1,B235)),MAX(A$1:$A234)+1,0)</f>
        <v>0</v>
      </c>
      <c r="B235" s="8" t="str">
        <f t="shared" si="19"/>
        <v/>
      </c>
      <c r="C235" s="39" t="s">
        <v>795</v>
      </c>
      <c r="D235" s="39" t="s">
        <v>216</v>
      </c>
      <c r="E235" s="39" t="s">
        <v>601</v>
      </c>
      <c r="F235" s="147"/>
      <c r="G235" s="39"/>
      <c r="H235" s="39"/>
      <c r="I235" s="39" t="s">
        <v>7</v>
      </c>
      <c r="J235" s="39" t="s">
        <v>8</v>
      </c>
      <c r="K235" s="39" t="s">
        <v>6</v>
      </c>
      <c r="L235" s="8" t="str">
        <f t="shared" si="20"/>
        <v>Canon Slade CofE School, Bolton, Greater Manchester</v>
      </c>
    </row>
    <row r="236" spans="1:12" ht="20" customHeight="1" x14ac:dyDescent="0.2">
      <c r="A236" s="8">
        <f>IF(ISNUMBER(SEARCH($Z$1,B236)),MAX(A$1:$A235)+1,0)</f>
        <v>0</v>
      </c>
      <c r="B236" s="8" t="str">
        <f t="shared" si="19"/>
        <v/>
      </c>
      <c r="C236" s="39" t="s">
        <v>214</v>
      </c>
      <c r="D236" s="39" t="s">
        <v>212</v>
      </c>
      <c r="E236" s="39" t="s">
        <v>601</v>
      </c>
      <c r="F236" s="147"/>
      <c r="G236" s="39"/>
      <c r="H236" s="39"/>
      <c r="I236" s="39" t="s">
        <v>7</v>
      </c>
      <c r="J236" s="39" t="s">
        <v>8</v>
      </c>
      <c r="K236" s="39" t="s">
        <v>6</v>
      </c>
      <c r="L236" s="8" t="str">
        <f t="shared" si="20"/>
        <v>Loreto Grammar School, Altrincham, Greater Manchester</v>
      </c>
    </row>
    <row r="237" spans="1:12" ht="20" customHeight="1" x14ac:dyDescent="0.2">
      <c r="A237" s="8">
        <f>IF(ISNUMBER(SEARCH($Z$1,B237)),MAX(A$1:$A236)+1,0)</f>
        <v>0</v>
      </c>
      <c r="B237" s="8" t="str">
        <f t="shared" si="19"/>
        <v/>
      </c>
      <c r="C237" s="39" t="s">
        <v>215</v>
      </c>
      <c r="D237" s="39" t="s">
        <v>212</v>
      </c>
      <c r="E237" s="39" t="s">
        <v>601</v>
      </c>
      <c r="F237" s="147" t="s">
        <v>3</v>
      </c>
      <c r="G237" s="39" t="s">
        <v>4</v>
      </c>
      <c r="H237" s="39" t="s">
        <v>5</v>
      </c>
      <c r="I237" s="39"/>
      <c r="J237" s="39"/>
      <c r="K237" s="39"/>
      <c r="L237" s="8" t="str">
        <f t="shared" si="20"/>
        <v>St Ambrose College, Altrincham, Greater Manchester</v>
      </c>
    </row>
    <row r="238" spans="1:12" ht="20" customHeight="1" x14ac:dyDescent="0.2">
      <c r="A238" s="8">
        <f>IF(ISNUMBER(SEARCH($Z$1,B238)),MAX(A$1:$A237)+1,0)</f>
        <v>0</v>
      </c>
      <c r="B238" s="8" t="str">
        <f t="shared" si="19"/>
        <v/>
      </c>
      <c r="C238" s="39" t="s">
        <v>218</v>
      </c>
      <c r="D238" s="39" t="s">
        <v>217</v>
      </c>
      <c r="E238" s="39" t="s">
        <v>601</v>
      </c>
      <c r="F238" s="147" t="s">
        <v>3</v>
      </c>
      <c r="G238" s="39" t="s">
        <v>4</v>
      </c>
      <c r="H238" s="39" t="s">
        <v>5</v>
      </c>
      <c r="I238" s="39"/>
      <c r="J238" s="39"/>
      <c r="K238" s="39"/>
      <c r="L238" s="8" t="str">
        <f t="shared" si="20"/>
        <v>St Peter's RC High School, Manchester, Greater Manchester</v>
      </c>
    </row>
    <row r="239" spans="1:12" ht="20" customHeight="1" x14ac:dyDescent="0.2">
      <c r="A239" s="8">
        <f>IF(ISNUMBER(SEARCH($Z$1,B239)),MAX(A$1:$A238)+1,0)</f>
        <v>0</v>
      </c>
      <c r="B239" s="8" t="str">
        <f t="shared" si="19"/>
        <v/>
      </c>
      <c r="C239" s="39" t="s">
        <v>221</v>
      </c>
      <c r="D239" s="39" t="s">
        <v>222</v>
      </c>
      <c r="E239" s="39" t="s">
        <v>601</v>
      </c>
      <c r="F239" s="147" t="s">
        <v>3</v>
      </c>
      <c r="G239" s="39" t="s">
        <v>4</v>
      </c>
      <c r="H239" s="39"/>
      <c r="I239" s="39"/>
      <c r="J239" s="39"/>
      <c r="K239" s="39"/>
      <c r="L239" s="8" t="str">
        <f t="shared" si="20"/>
        <v>West Hill School, Stalybridge, Greater Manchester</v>
      </c>
    </row>
    <row r="240" spans="1:12" ht="20" customHeight="1" x14ac:dyDescent="0.2">
      <c r="A240" s="8">
        <f>IF(ISNUMBER(SEARCH($Z$1,B240)),MAX(A$1:$A239)+1,0)</f>
        <v>0</v>
      </c>
      <c r="B240" s="8" t="str">
        <f t="shared" si="19"/>
        <v/>
      </c>
      <c r="C240" s="39" t="s">
        <v>796</v>
      </c>
      <c r="D240" s="39" t="s">
        <v>771</v>
      </c>
      <c r="E240" s="39" t="s">
        <v>601</v>
      </c>
      <c r="F240" s="147" t="s">
        <v>3</v>
      </c>
      <c r="G240" s="39"/>
      <c r="H240" s="39"/>
      <c r="I240" s="39" t="s">
        <v>7</v>
      </c>
      <c r="J240" s="39"/>
      <c r="K240" s="39"/>
      <c r="L240" s="8" t="str">
        <f t="shared" si="20"/>
        <v>Wright Robinson College, , Greater Manchester</v>
      </c>
    </row>
    <row r="241" spans="1:12" ht="20" customHeight="1" x14ac:dyDescent="0.2">
      <c r="A241" s="8">
        <f>IF(ISNUMBER(SEARCH($Z$1,B241)),MAX(A$1:$A240)+1,0)</f>
        <v>0</v>
      </c>
      <c r="B241" s="8" t="str">
        <f t="shared" si="19"/>
        <v/>
      </c>
      <c r="C241" s="39"/>
      <c r="D241" s="39"/>
      <c r="E241" s="39"/>
      <c r="F241" s="147"/>
      <c r="G241" s="39"/>
      <c r="H241" s="39"/>
      <c r="I241" s="39"/>
      <c r="J241" s="39"/>
      <c r="K241" s="39"/>
      <c r="L241" s="8" t="str">
        <f t="shared" si="20"/>
        <v xml:space="preserve">, , </v>
      </c>
    </row>
    <row r="242" spans="1:12" ht="20" customHeight="1" x14ac:dyDescent="0.2">
      <c r="A242" s="8">
        <f>IF(ISNUMBER(SEARCH($Z$1,B242)),MAX(A$1:$A241)+1,0)</f>
        <v>0</v>
      </c>
      <c r="B242" s="8" t="str">
        <f t="shared" si="19"/>
        <v/>
      </c>
      <c r="C242" s="39"/>
      <c r="D242" s="39"/>
      <c r="E242" s="39"/>
      <c r="F242" s="147"/>
      <c r="G242" s="39"/>
      <c r="H242" s="39"/>
      <c r="I242" s="39"/>
      <c r="J242" s="39"/>
      <c r="K242" s="39"/>
      <c r="L242" s="8" t="str">
        <f t="shared" si="20"/>
        <v xml:space="preserve">, , </v>
      </c>
    </row>
    <row r="243" spans="1:12" ht="20" customHeight="1" x14ac:dyDescent="0.2">
      <c r="A243" s="8">
        <f>IF(ISNUMBER(SEARCH($Z$1,B243)),MAX(A$1:$A242)+1,0)</f>
        <v>0</v>
      </c>
      <c r="B243" s="8" t="str">
        <f t="shared" si="19"/>
        <v/>
      </c>
      <c r="C243" s="39"/>
      <c r="D243" s="39"/>
      <c r="E243" s="39"/>
      <c r="F243" s="147"/>
      <c r="G243" s="39"/>
      <c r="H243" s="39"/>
      <c r="I243" s="39"/>
      <c r="J243" s="39"/>
      <c r="K243" s="39"/>
      <c r="L243" s="8" t="str">
        <f t="shared" si="20"/>
        <v xml:space="preserve">, , </v>
      </c>
    </row>
    <row r="244" spans="1:12" ht="20" customHeight="1" x14ac:dyDescent="0.2">
      <c r="A244" s="8">
        <f>IF(ISNUMBER(SEARCH($Z$1,B244)),MAX(A$1:$A243)+1,0)</f>
        <v>0</v>
      </c>
      <c r="B244" s="8" t="str">
        <f t="shared" si="19"/>
        <v/>
      </c>
      <c r="C244" s="39"/>
      <c r="D244" s="39"/>
      <c r="E244" s="39"/>
      <c r="F244" s="147"/>
      <c r="G244" s="39"/>
      <c r="H244" s="39"/>
      <c r="I244" s="39"/>
      <c r="J244" s="39"/>
      <c r="K244" s="39"/>
      <c r="L244" s="8" t="str">
        <f t="shared" si="20"/>
        <v xml:space="preserve">, , </v>
      </c>
    </row>
    <row r="245" spans="1:12" ht="20" customHeight="1" x14ac:dyDescent="0.2">
      <c r="A245" s="8">
        <f>IF(ISNUMBER(SEARCH($Z$1,B245)),MAX(A$1:$A244)+1,0)</f>
        <v>0</v>
      </c>
      <c r="B245" s="8" t="str">
        <f t="shared" si="19"/>
        <v/>
      </c>
      <c r="C245" s="39"/>
      <c r="D245" s="39"/>
      <c r="E245" s="39"/>
      <c r="F245" s="147"/>
      <c r="G245" s="39"/>
      <c r="H245" s="39"/>
      <c r="I245" s="39"/>
      <c r="J245" s="39"/>
      <c r="K245" s="39"/>
      <c r="L245" s="8" t="str">
        <f t="shared" si="20"/>
        <v xml:space="preserve">, , </v>
      </c>
    </row>
    <row r="246" spans="1:12" ht="20" customHeight="1" x14ac:dyDescent="0.2">
      <c r="A246" s="8">
        <f>IF(ISNUMBER(SEARCH($Z$1,B246)),MAX(A$1:$A245)+1,0)</f>
        <v>0</v>
      </c>
      <c r="B246" s="8" t="str">
        <f t="shared" si="19"/>
        <v/>
      </c>
      <c r="C246" s="39"/>
      <c r="D246" s="39"/>
      <c r="E246" s="39"/>
      <c r="F246" s="147"/>
      <c r="G246" s="39"/>
      <c r="H246" s="39"/>
      <c r="I246" s="39"/>
      <c r="J246" s="39"/>
      <c r="K246" s="39"/>
      <c r="L246" s="8" t="str">
        <f t="shared" si="20"/>
        <v xml:space="preserve">, , </v>
      </c>
    </row>
    <row r="247" spans="1:12" ht="20" customHeight="1" x14ac:dyDescent="0.2">
      <c r="A247" s="8">
        <f>IF(ISNUMBER(SEARCH($Z$1,B247)),MAX(A$1:$A246)+1,0)</f>
        <v>0</v>
      </c>
      <c r="B247" s="8" t="str">
        <f t="shared" si="19"/>
        <v/>
      </c>
      <c r="C247" s="39"/>
      <c r="D247" s="39"/>
      <c r="E247" s="39"/>
      <c r="F247" s="147"/>
      <c r="G247" s="39"/>
      <c r="H247" s="39"/>
      <c r="I247" s="39"/>
      <c r="J247" s="39"/>
      <c r="K247" s="39"/>
      <c r="L247" s="8" t="str">
        <f t="shared" si="20"/>
        <v xml:space="preserve">, , </v>
      </c>
    </row>
    <row r="248" spans="1:12" ht="20" customHeight="1" x14ac:dyDescent="0.2">
      <c r="A248" s="8">
        <f>IF(ISNUMBER(SEARCH($Z$1,B248)),MAX(A$1:$A247)+1,0)</f>
        <v>0</v>
      </c>
      <c r="B248" s="8" t="str">
        <f t="shared" si="19"/>
        <v/>
      </c>
      <c r="C248" s="39"/>
      <c r="D248" s="39"/>
      <c r="E248" s="39"/>
      <c r="F248" s="147"/>
      <c r="G248" s="39"/>
      <c r="H248" s="39"/>
      <c r="I248" s="39"/>
      <c r="J248" s="39"/>
      <c r="K248" s="39"/>
      <c r="L248" s="8" t="str">
        <f t="shared" si="20"/>
        <v xml:space="preserve">, , </v>
      </c>
    </row>
    <row r="249" spans="1:12" ht="20" customHeight="1" x14ac:dyDescent="0.2">
      <c r="A249" s="8">
        <f>IF(ISNUMBER(SEARCH($Z$1,B249)),MAX(A$1:$A248)+1,0)</f>
        <v>0</v>
      </c>
      <c r="B249" s="8" t="str">
        <f t="shared" si="19"/>
        <v/>
      </c>
      <c r="C249" s="39"/>
      <c r="D249" s="39"/>
      <c r="E249" s="39"/>
      <c r="F249" s="147"/>
      <c r="G249" s="39"/>
      <c r="H249" s="39"/>
      <c r="I249" s="39"/>
      <c r="J249" s="39"/>
      <c r="K249" s="39"/>
      <c r="L249" s="8" t="str">
        <f t="shared" si="20"/>
        <v xml:space="preserve">, , </v>
      </c>
    </row>
    <row r="250" spans="1:12" ht="20" customHeight="1" x14ac:dyDescent="0.2">
      <c r="A250" s="8">
        <f>IF(ISNUMBER(SEARCH($Z$1,B250)),MAX(A$1:$A249)+1,0)</f>
        <v>0</v>
      </c>
      <c r="B250" s="8" t="str">
        <f t="shared" si="19"/>
        <v/>
      </c>
      <c r="C250" s="38" t="s">
        <v>602</v>
      </c>
      <c r="D250" s="38" t="s">
        <v>0</v>
      </c>
      <c r="E250" s="38" t="str">
        <f>C250</f>
        <v>Hampshire</v>
      </c>
      <c r="F250" s="146" t="s">
        <v>1</v>
      </c>
      <c r="G250" s="38"/>
      <c r="H250" s="38"/>
      <c r="I250" s="38"/>
      <c r="J250" s="38"/>
      <c r="K250" s="38"/>
      <c r="L250" s="8" t="str">
        <f t="shared" si="20"/>
        <v>Hampshire, Town, Hampshire</v>
      </c>
    </row>
    <row r="251" spans="1:12" ht="20" customHeight="1" x14ac:dyDescent="0.2">
      <c r="A251" s="8">
        <f>IF(ISNUMBER(SEARCH($Z$1,B251)),MAX(A$1:$A250)+1,0)</f>
        <v>0</v>
      </c>
      <c r="B251" s="8">
        <f t="shared" si="19"/>
        <v>2</v>
      </c>
      <c r="C251" s="39" t="s">
        <v>797</v>
      </c>
      <c r="D251" s="39" t="s">
        <v>873</v>
      </c>
      <c r="E251" s="39" t="s">
        <v>602</v>
      </c>
      <c r="F251" s="147" t="s">
        <v>3</v>
      </c>
      <c r="G251" s="39" t="s">
        <v>4</v>
      </c>
      <c r="H251" s="39"/>
      <c r="I251" s="39" t="s">
        <v>7</v>
      </c>
      <c r="J251" s="39" t="s">
        <v>8</v>
      </c>
      <c r="K251" s="39"/>
      <c r="L251" s="8" t="str">
        <f t="shared" si="20"/>
        <v>Brookfield Community School, Sarisbury Green, Hampshire</v>
      </c>
    </row>
    <row r="252" spans="1:12" ht="20" customHeight="1" x14ac:dyDescent="0.2">
      <c r="A252" s="8">
        <f>IF(ISNUMBER(SEARCH($Z$1,B252)),MAX(A$1:$A251)+1,0)</f>
        <v>0</v>
      </c>
      <c r="B252" s="8">
        <f t="shared" si="19"/>
        <v>2</v>
      </c>
      <c r="C252" s="39" t="s">
        <v>236</v>
      </c>
      <c r="D252" s="39" t="s">
        <v>237</v>
      </c>
      <c r="E252" s="39" t="s">
        <v>602</v>
      </c>
      <c r="F252" s="147" t="s">
        <v>3</v>
      </c>
      <c r="G252" s="39" t="s">
        <v>4</v>
      </c>
      <c r="H252" s="39" t="s">
        <v>5</v>
      </c>
      <c r="I252" s="39" t="s">
        <v>7</v>
      </c>
      <c r="J252" s="39" t="s">
        <v>8</v>
      </c>
      <c r="K252" s="39"/>
      <c r="L252" s="8" t="str">
        <f t="shared" si="20"/>
        <v>Churcher's College, Petersfield, Hampshire</v>
      </c>
    </row>
    <row r="253" spans="1:12" ht="20" customHeight="1" x14ac:dyDescent="0.2">
      <c r="A253" s="8">
        <f>IF(ISNUMBER(SEARCH($Z$1,B253)),MAX(A$1:$A252)+1,0)</f>
        <v>0</v>
      </c>
      <c r="B253" s="8">
        <f t="shared" si="19"/>
        <v>2</v>
      </c>
      <c r="C253" s="39" t="s">
        <v>961</v>
      </c>
      <c r="D253" s="39" t="s">
        <v>929</v>
      </c>
      <c r="E253" s="39" t="s">
        <v>602</v>
      </c>
      <c r="F253" s="147" t="s">
        <v>3</v>
      </c>
      <c r="G253" s="39"/>
      <c r="H253" s="39"/>
      <c r="I253" s="39" t="s">
        <v>7</v>
      </c>
      <c r="J253" s="39"/>
      <c r="K253" s="39"/>
      <c r="L253" s="8" t="str">
        <f t="shared" si="20"/>
        <v>Farleigh School, Andover, Hampshire</v>
      </c>
    </row>
    <row r="254" spans="1:12" ht="20" customHeight="1" x14ac:dyDescent="0.2">
      <c r="A254" s="8">
        <f>IF(ISNUMBER(SEARCH($Z$1,B254)),MAX(A$1:$A253)+1,0)</f>
        <v>0</v>
      </c>
      <c r="B254" s="8">
        <f t="shared" si="19"/>
        <v>2</v>
      </c>
      <c r="C254" s="39" t="s">
        <v>227</v>
      </c>
      <c r="D254" s="39" t="s">
        <v>228</v>
      </c>
      <c r="E254" s="39" t="s">
        <v>602</v>
      </c>
      <c r="F254" s="147"/>
      <c r="G254" s="39"/>
      <c r="H254" s="39"/>
      <c r="I254" s="39" t="s">
        <v>7</v>
      </c>
      <c r="J254" s="39" t="s">
        <v>8</v>
      </c>
      <c r="K254" s="39" t="s">
        <v>6</v>
      </c>
      <c r="L254" s="8" t="str">
        <f t="shared" si="20"/>
        <v>Farnborough Hill, Farnborough, Hampshire</v>
      </c>
    </row>
    <row r="255" spans="1:12" ht="20" customHeight="1" x14ac:dyDescent="0.2">
      <c r="A255" s="8">
        <f>IF(ISNUMBER(SEARCH($Z$1,B255)),MAX(A$1:$A254)+1,0)</f>
        <v>0</v>
      </c>
      <c r="B255" s="8">
        <f t="shared" si="19"/>
        <v>2</v>
      </c>
      <c r="C255" s="39" t="s">
        <v>225</v>
      </c>
      <c r="D255" s="39" t="s">
        <v>226</v>
      </c>
      <c r="E255" s="39" t="s">
        <v>602</v>
      </c>
      <c r="F255" s="147" t="s">
        <v>3</v>
      </c>
      <c r="G255" s="39"/>
      <c r="H255" s="39"/>
      <c r="I255" s="39"/>
      <c r="J255" s="39" t="s">
        <v>8</v>
      </c>
      <c r="K255" s="39"/>
      <c r="L255" s="8" t="str">
        <f t="shared" si="20"/>
        <v>Meoncross School, Fareham, Hampshire</v>
      </c>
    </row>
    <row r="256" spans="1:12" ht="20" customHeight="1" x14ac:dyDescent="0.2">
      <c r="A256" s="8">
        <f>IF(ISNUMBER(SEARCH($Z$1,B256)),MAX(A$1:$A255)+1,0)</f>
        <v>0</v>
      </c>
      <c r="B256" s="8">
        <f t="shared" si="19"/>
        <v>2</v>
      </c>
      <c r="C256" s="39" t="s">
        <v>243</v>
      </c>
      <c r="D256" s="39" t="s">
        <v>244</v>
      </c>
      <c r="E256" s="39" t="s">
        <v>602</v>
      </c>
      <c r="F256" s="147" t="s">
        <v>3</v>
      </c>
      <c r="G256" s="39" t="s">
        <v>4</v>
      </c>
      <c r="H256" s="39"/>
      <c r="I256" s="39" t="s">
        <v>7</v>
      </c>
      <c r="J256" s="39" t="s">
        <v>8</v>
      </c>
      <c r="K256" s="39"/>
      <c r="L256" s="8" t="str">
        <f t="shared" si="20"/>
        <v>Oaklands Catholic School, Waterlooville, Hampshire</v>
      </c>
    </row>
    <row r="257" spans="1:12" ht="20" customHeight="1" x14ac:dyDescent="0.2">
      <c r="A257" s="8">
        <f>IF(ISNUMBER(SEARCH($Z$1,B257)),MAX(A$1:$A256)+1,0)</f>
        <v>0</v>
      </c>
      <c r="B257" s="8">
        <f t="shared" si="19"/>
        <v>2</v>
      </c>
      <c r="C257" s="39" t="s">
        <v>238</v>
      </c>
      <c r="D257" s="39" t="s">
        <v>239</v>
      </c>
      <c r="E257" s="39" t="s">
        <v>602</v>
      </c>
      <c r="F257" s="147" t="s">
        <v>3</v>
      </c>
      <c r="G257" s="39" t="s">
        <v>4</v>
      </c>
      <c r="H257" s="39"/>
      <c r="I257" s="39" t="s">
        <v>7</v>
      </c>
      <c r="J257" s="39" t="s">
        <v>8</v>
      </c>
      <c r="K257" s="39"/>
      <c r="L257" s="8" t="str">
        <f t="shared" si="20"/>
        <v>Ringwood School Academy, Ringwood, Hampshire</v>
      </c>
    </row>
    <row r="258" spans="1:12" ht="20" customHeight="1" x14ac:dyDescent="0.2">
      <c r="A258" s="8">
        <f>IF(ISNUMBER(SEARCH($Z$1,B258)),MAX(A$1:$A257)+1,0)</f>
        <v>0</v>
      </c>
      <c r="B258" s="8">
        <f t="shared" si="19"/>
        <v>2</v>
      </c>
      <c r="C258" s="39" t="s">
        <v>234</v>
      </c>
      <c r="D258" s="39" t="s">
        <v>235</v>
      </c>
      <c r="E258" s="39" t="s">
        <v>602</v>
      </c>
      <c r="F258" s="147" t="s">
        <v>3</v>
      </c>
      <c r="G258" s="39" t="s">
        <v>4</v>
      </c>
      <c r="H258" s="39"/>
      <c r="I258" s="39"/>
      <c r="J258" s="39"/>
      <c r="K258" s="39"/>
      <c r="L258" s="8" t="str">
        <f t="shared" si="20"/>
        <v>Robert May's School, Hook, Hampshire</v>
      </c>
    </row>
    <row r="259" spans="1:12" ht="20" customHeight="1" x14ac:dyDescent="0.2">
      <c r="A259" s="8">
        <f>IF(ISNUMBER(SEARCH($Z$1,B259)),MAX(A$1:$A258)+1,0)</f>
        <v>0</v>
      </c>
      <c r="B259" s="8">
        <f t="shared" ref="B259:B322" si="21">IFERROR(IF(F259="Teams","",VLOOKUP(E259,$W$2:$X$16,2,0)),"")</f>
        <v>2</v>
      </c>
      <c r="C259" s="39" t="s">
        <v>241</v>
      </c>
      <c r="D259" s="39" t="s">
        <v>240</v>
      </c>
      <c r="E259" s="39" t="s">
        <v>602</v>
      </c>
      <c r="F259" s="147" t="s">
        <v>3</v>
      </c>
      <c r="G259" s="39" t="s">
        <v>4</v>
      </c>
      <c r="H259" s="39"/>
      <c r="I259" s="39" t="s">
        <v>7</v>
      </c>
      <c r="J259" s="39" t="s">
        <v>8</v>
      </c>
      <c r="K259" s="39"/>
      <c r="L259" s="8" t="str">
        <f t="shared" ref="L259:L322" si="22">C259&amp;", "&amp;D259&amp;", "&amp;E259</f>
        <v>Saint George Catholic College, Southampton, Hampshire</v>
      </c>
    </row>
    <row r="260" spans="1:12" ht="20" customHeight="1" x14ac:dyDescent="0.2">
      <c r="A260" s="8">
        <f>IF(ISNUMBER(SEARCH($Z$1,B260)),MAX(A$1:$A259)+1,0)</f>
        <v>0</v>
      </c>
      <c r="B260" s="8">
        <f t="shared" si="21"/>
        <v>2</v>
      </c>
      <c r="C260" s="39" t="s">
        <v>229</v>
      </c>
      <c r="D260" s="39" t="s">
        <v>228</v>
      </c>
      <c r="E260" s="39" t="s">
        <v>602</v>
      </c>
      <c r="F260" s="147" t="s">
        <v>3</v>
      </c>
      <c r="G260" s="39" t="s">
        <v>4</v>
      </c>
      <c r="H260" s="39" t="s">
        <v>5</v>
      </c>
      <c r="I260" s="39"/>
      <c r="J260" s="39"/>
      <c r="K260" s="39"/>
      <c r="L260" s="8" t="str">
        <f t="shared" si="22"/>
        <v>Salesian College, Farnborough, Hampshire</v>
      </c>
    </row>
    <row r="261" spans="1:12" ht="20" customHeight="1" x14ac:dyDescent="0.2">
      <c r="A261" s="8">
        <f>IF(ISNUMBER(SEARCH($Z$1,B261)),MAX(A$1:$A260)+1,0)</f>
        <v>0</v>
      </c>
      <c r="B261" s="8">
        <f t="shared" si="21"/>
        <v>2</v>
      </c>
      <c r="C261" s="39" t="s">
        <v>230</v>
      </c>
      <c r="D261" s="39" t="s">
        <v>231</v>
      </c>
      <c r="E261" s="39" t="s">
        <v>602</v>
      </c>
      <c r="F261" s="147"/>
      <c r="G261" s="39"/>
      <c r="H261" s="39"/>
      <c r="I261" s="39" t="s">
        <v>7</v>
      </c>
      <c r="J261" s="39"/>
      <c r="K261" s="39"/>
      <c r="L261" s="8" t="str">
        <f t="shared" si="22"/>
        <v>St Nicholas' School, Fleet, Hampshire</v>
      </c>
    </row>
    <row r="262" spans="1:12" ht="20" customHeight="1" x14ac:dyDescent="0.2">
      <c r="A262" s="8">
        <f>IF(ISNUMBER(SEARCH($Z$1,B262)),MAX(A$1:$A261)+1,0)</f>
        <v>0</v>
      </c>
      <c r="B262" s="8">
        <f t="shared" si="21"/>
        <v>2</v>
      </c>
      <c r="C262" s="39" t="s">
        <v>245</v>
      </c>
      <c r="D262" s="39" t="s">
        <v>246</v>
      </c>
      <c r="E262" s="39" t="s">
        <v>602</v>
      </c>
      <c r="F262" s="147"/>
      <c r="G262" s="39"/>
      <c r="H262" s="39"/>
      <c r="I262" s="39" t="s">
        <v>7</v>
      </c>
      <c r="J262" s="39" t="s">
        <v>8</v>
      </c>
      <c r="K262" s="39" t="s">
        <v>6</v>
      </c>
      <c r="L262" s="8" t="str">
        <f t="shared" si="22"/>
        <v>St Swithun's School, Winchester, Hampshire</v>
      </c>
    </row>
    <row r="263" spans="1:12" ht="20" customHeight="1" x14ac:dyDescent="0.2">
      <c r="A263" s="8">
        <f>IF(ISNUMBER(SEARCH($Z$1,B263)),MAX(A$1:$A262)+1,0)</f>
        <v>0</v>
      </c>
      <c r="B263" s="8">
        <f t="shared" si="21"/>
        <v>2</v>
      </c>
      <c r="C263" s="39" t="s">
        <v>798</v>
      </c>
      <c r="D263" s="39" t="s">
        <v>874</v>
      </c>
      <c r="E263" s="39" t="s">
        <v>602</v>
      </c>
      <c r="F263" s="147" t="s">
        <v>3</v>
      </c>
      <c r="G263" s="39" t="s">
        <v>4</v>
      </c>
      <c r="H263" s="39"/>
      <c r="I263" s="39" t="s">
        <v>7</v>
      </c>
      <c r="J263" s="39" t="s">
        <v>8</v>
      </c>
      <c r="K263" s="39"/>
      <c r="L263" s="8" t="str">
        <f t="shared" si="22"/>
        <v>Swanmore College, Swanmore, Hampshire</v>
      </c>
    </row>
    <row r="264" spans="1:12" ht="20" customHeight="1" x14ac:dyDescent="0.2">
      <c r="A264" s="8">
        <f>IF(ISNUMBER(SEARCH($Z$1,B264)),MAX(A$1:$A263)+1,0)</f>
        <v>0</v>
      </c>
      <c r="B264" s="8">
        <f t="shared" si="21"/>
        <v>2</v>
      </c>
      <c r="C264" s="39" t="s">
        <v>232</v>
      </c>
      <c r="D264" s="39" t="s">
        <v>233</v>
      </c>
      <c r="E264" s="39" t="s">
        <v>602</v>
      </c>
      <c r="F264" s="147" t="s">
        <v>3</v>
      </c>
      <c r="G264" s="39" t="s">
        <v>4</v>
      </c>
      <c r="H264" s="39"/>
      <c r="I264" s="39" t="s">
        <v>7</v>
      </c>
      <c r="J264" s="39"/>
      <c r="K264" s="39"/>
      <c r="L264" s="8" t="str">
        <f t="shared" si="22"/>
        <v>The Burgate School and Sixth Form, Fordingbridge, Hampshire</v>
      </c>
    </row>
    <row r="265" spans="1:12" ht="20" customHeight="1" x14ac:dyDescent="0.2">
      <c r="A265" s="8">
        <f>IF(ISNUMBER(SEARCH($Z$1,B265)),MAX(A$1:$A264)+1,0)</f>
        <v>0</v>
      </c>
      <c r="B265" s="8">
        <f t="shared" si="21"/>
        <v>2</v>
      </c>
      <c r="C265" s="39" t="s">
        <v>242</v>
      </c>
      <c r="D265" s="39" t="s">
        <v>240</v>
      </c>
      <c r="E265" s="39" t="s">
        <v>602</v>
      </c>
      <c r="F265" s="147" t="s">
        <v>3</v>
      </c>
      <c r="G265" s="39" t="s">
        <v>4</v>
      </c>
      <c r="H265" s="39"/>
      <c r="I265" s="39" t="s">
        <v>7</v>
      </c>
      <c r="J265" s="39" t="s">
        <v>8</v>
      </c>
      <c r="K265" s="39"/>
      <c r="L265" s="8" t="str">
        <f t="shared" si="22"/>
        <v>The Gregg School, Southampton, Hampshire</v>
      </c>
    </row>
    <row r="266" spans="1:12" ht="20" customHeight="1" x14ac:dyDescent="0.2">
      <c r="A266" s="8">
        <f>IF(ISNUMBER(SEARCH($Z$1,B266)),MAX(A$1:$A265)+1,0)</f>
        <v>0</v>
      </c>
      <c r="B266" s="8">
        <f t="shared" si="21"/>
        <v>2</v>
      </c>
      <c r="C266" s="39" t="s">
        <v>799</v>
      </c>
      <c r="D266" s="39" t="s">
        <v>875</v>
      </c>
      <c r="E266" s="39" t="s">
        <v>602</v>
      </c>
      <c r="F266" s="147" t="s">
        <v>3</v>
      </c>
      <c r="G266" s="39"/>
      <c r="H266" s="39"/>
      <c r="I266" s="39"/>
      <c r="J266" s="39"/>
      <c r="K266" s="39"/>
      <c r="L266" s="8" t="str">
        <f t="shared" si="22"/>
        <v>The Pilgrims' School, Winchester , Hampshire</v>
      </c>
    </row>
    <row r="267" spans="1:12" ht="20" customHeight="1" x14ac:dyDescent="0.2">
      <c r="A267" s="8">
        <f>IF(ISNUMBER(SEARCH($Z$1,B267)),MAX(A$1:$A266)+1,0)</f>
        <v>0</v>
      </c>
      <c r="B267" s="8">
        <f t="shared" si="21"/>
        <v>2</v>
      </c>
      <c r="C267" s="39" t="s">
        <v>223</v>
      </c>
      <c r="D267" s="39" t="s">
        <v>224</v>
      </c>
      <c r="E267" s="39" t="s">
        <v>602</v>
      </c>
      <c r="F267" s="147" t="s">
        <v>3</v>
      </c>
      <c r="G267" s="39"/>
      <c r="H267" s="39"/>
      <c r="I267" s="39" t="s">
        <v>7</v>
      </c>
      <c r="J267" s="39"/>
      <c r="K267" s="39"/>
      <c r="L267" s="8" t="str">
        <f t="shared" si="22"/>
        <v>The Toynbee School, Eastleigh, Hampshire</v>
      </c>
    </row>
    <row r="268" spans="1:12" ht="20" customHeight="1" x14ac:dyDescent="0.2">
      <c r="A268" s="8">
        <f>IF(ISNUMBER(SEARCH($Z$1,B268)),MAX(A$1:$A267)+1,0)</f>
        <v>0</v>
      </c>
      <c r="B268" s="8">
        <f t="shared" si="21"/>
        <v>2</v>
      </c>
      <c r="C268" s="39" t="s">
        <v>247</v>
      </c>
      <c r="D268" s="39" t="s">
        <v>246</v>
      </c>
      <c r="E268" s="39" t="s">
        <v>602</v>
      </c>
      <c r="F268" s="147" t="s">
        <v>3</v>
      </c>
      <c r="G268" s="39" t="s">
        <v>4</v>
      </c>
      <c r="H268" s="39"/>
      <c r="I268" s="39" t="s">
        <v>7</v>
      </c>
      <c r="J268" s="39" t="s">
        <v>8</v>
      </c>
      <c r="K268" s="39"/>
      <c r="L268" s="8" t="str">
        <f t="shared" si="22"/>
        <v>The Westgate School, Winchester, Hampshire</v>
      </c>
    </row>
    <row r="269" spans="1:12" ht="20" customHeight="1" x14ac:dyDescent="0.2">
      <c r="A269" s="8">
        <f>IF(ISNUMBER(SEARCH($Z$1,B269)),MAX(A$1:$A268)+1,0)</f>
        <v>0</v>
      </c>
      <c r="B269" s="8" t="str">
        <f t="shared" si="21"/>
        <v/>
      </c>
      <c r="C269" s="39"/>
      <c r="D269" s="39"/>
      <c r="E269" s="39"/>
      <c r="F269" s="147"/>
      <c r="G269" s="39"/>
      <c r="H269" s="39"/>
      <c r="I269" s="39"/>
      <c r="J269" s="39"/>
      <c r="K269" s="39"/>
      <c r="L269" s="8" t="str">
        <f t="shared" si="22"/>
        <v xml:space="preserve">, , </v>
      </c>
    </row>
    <row r="270" spans="1:12" ht="20" customHeight="1" x14ac:dyDescent="0.2">
      <c r="A270" s="8">
        <f>IF(ISNUMBER(SEARCH($Z$1,B270)),MAX(A$1:$A269)+1,0)</f>
        <v>0</v>
      </c>
      <c r="B270" s="8" t="str">
        <f t="shared" si="21"/>
        <v/>
      </c>
      <c r="C270" s="39"/>
      <c r="D270" s="39"/>
      <c r="E270" s="39"/>
      <c r="F270" s="147"/>
      <c r="G270" s="39"/>
      <c r="H270" s="39"/>
      <c r="I270" s="39"/>
      <c r="J270" s="39"/>
      <c r="K270" s="39"/>
      <c r="L270" s="8" t="str">
        <f t="shared" si="22"/>
        <v xml:space="preserve">, , </v>
      </c>
    </row>
    <row r="271" spans="1:12" ht="20" customHeight="1" x14ac:dyDescent="0.2">
      <c r="A271" s="8">
        <f>IF(ISNUMBER(SEARCH($Z$1,B271)),MAX(A$1:$A270)+1,0)</f>
        <v>0</v>
      </c>
      <c r="B271" s="8" t="str">
        <f t="shared" si="21"/>
        <v/>
      </c>
      <c r="C271" s="39"/>
      <c r="D271" s="39"/>
      <c r="E271" s="39"/>
      <c r="F271" s="147"/>
      <c r="G271" s="39"/>
      <c r="H271" s="39"/>
      <c r="I271" s="39"/>
      <c r="J271" s="39"/>
      <c r="K271" s="39"/>
      <c r="L271" s="8" t="str">
        <f t="shared" si="22"/>
        <v xml:space="preserve">, , </v>
      </c>
    </row>
    <row r="272" spans="1:12" ht="20" customHeight="1" x14ac:dyDescent="0.2">
      <c r="A272" s="8">
        <f>IF(ISNUMBER(SEARCH($Z$1,B272)),MAX(A$1:$A271)+1,0)</f>
        <v>0</v>
      </c>
      <c r="B272" s="8" t="str">
        <f t="shared" si="21"/>
        <v/>
      </c>
      <c r="C272" s="38" t="s">
        <v>603</v>
      </c>
      <c r="D272" s="38" t="s">
        <v>0</v>
      </c>
      <c r="E272" s="38" t="str">
        <f>C272</f>
        <v>Hereford &amp; Worcestershire</v>
      </c>
      <c r="F272" s="146" t="s">
        <v>1</v>
      </c>
      <c r="G272" s="38"/>
      <c r="H272" s="38"/>
      <c r="I272" s="38"/>
      <c r="J272" s="38"/>
      <c r="K272" s="38"/>
      <c r="L272" s="8" t="str">
        <f t="shared" si="22"/>
        <v>Hereford &amp; Worcestershire, Town, Hereford &amp; Worcestershire</v>
      </c>
    </row>
    <row r="273" spans="1:12" ht="20" customHeight="1" x14ac:dyDescent="0.2">
      <c r="A273" s="8">
        <f>IF(ISNUMBER(SEARCH($Z$1,B273)),MAX(A$1:$A272)+1,0)</f>
        <v>0</v>
      </c>
      <c r="B273" s="8" t="str">
        <f t="shared" si="21"/>
        <v/>
      </c>
      <c r="C273" s="39" t="s">
        <v>248</v>
      </c>
      <c r="D273" s="39" t="s">
        <v>249</v>
      </c>
      <c r="E273" s="39" t="s">
        <v>603</v>
      </c>
      <c r="F273" s="147" t="s">
        <v>3</v>
      </c>
      <c r="G273" s="39"/>
      <c r="H273" s="39"/>
      <c r="I273" s="39" t="s">
        <v>7</v>
      </c>
      <c r="J273" s="39"/>
      <c r="K273" s="39"/>
      <c r="L273" s="8" t="str">
        <f t="shared" si="22"/>
        <v>Bromsgrove Prep School, Bromsgrove, Hereford &amp; Worcestershire</v>
      </c>
    </row>
    <row r="274" spans="1:12" ht="20" customHeight="1" x14ac:dyDescent="0.2">
      <c r="A274" s="8">
        <f>IF(ISNUMBER(SEARCH($Z$1,B274)),MAX(A$1:$A273)+1,0)</f>
        <v>0</v>
      </c>
      <c r="B274" s="8" t="str">
        <f t="shared" si="21"/>
        <v/>
      </c>
      <c r="C274" s="39" t="s">
        <v>250</v>
      </c>
      <c r="D274" s="39" t="s">
        <v>249</v>
      </c>
      <c r="E274" s="39" t="s">
        <v>603</v>
      </c>
      <c r="F274" s="147"/>
      <c r="G274" s="39" t="s">
        <v>4</v>
      </c>
      <c r="H274" s="39" t="s">
        <v>5</v>
      </c>
      <c r="I274" s="39"/>
      <c r="J274" s="39" t="s">
        <v>8</v>
      </c>
      <c r="K274" s="39" t="s">
        <v>6</v>
      </c>
      <c r="L274" s="8" t="str">
        <f t="shared" si="22"/>
        <v>Bromsgrove School, Bromsgrove, Hereford &amp; Worcestershire</v>
      </c>
    </row>
    <row r="275" spans="1:12" ht="20" customHeight="1" x14ac:dyDescent="0.2">
      <c r="A275" s="8">
        <f>IF(ISNUMBER(SEARCH($Z$1,B275)),MAX(A$1:$A274)+1,0)</f>
        <v>0</v>
      </c>
      <c r="B275" s="8" t="str">
        <f t="shared" si="21"/>
        <v/>
      </c>
      <c r="C275" s="39" t="s">
        <v>253</v>
      </c>
      <c r="D275" s="39" t="s">
        <v>254</v>
      </c>
      <c r="E275" s="39" t="s">
        <v>603</v>
      </c>
      <c r="F275" s="147" t="s">
        <v>3</v>
      </c>
      <c r="G275" s="39" t="s">
        <v>4</v>
      </c>
      <c r="H275" s="39"/>
      <c r="I275" s="39" t="s">
        <v>7</v>
      </c>
      <c r="J275" s="39" t="s">
        <v>8</v>
      </c>
      <c r="K275" s="39"/>
      <c r="L275" s="8" t="str">
        <f t="shared" si="22"/>
        <v>Haybridge High School and Sixth Form, Stourbridge, Hereford &amp; Worcestershire</v>
      </c>
    </row>
    <row r="276" spans="1:12" ht="20" customHeight="1" x14ac:dyDescent="0.2">
      <c r="A276" s="8">
        <f>IF(ISNUMBER(SEARCH($Z$1,B276)),MAX(A$1:$A275)+1,0)</f>
        <v>0</v>
      </c>
      <c r="B276" s="8" t="str">
        <f t="shared" si="21"/>
        <v/>
      </c>
      <c r="C276" s="39" t="s">
        <v>251</v>
      </c>
      <c r="D276" s="39" t="s">
        <v>252</v>
      </c>
      <c r="E276" s="39" t="s">
        <v>603</v>
      </c>
      <c r="F276" s="147"/>
      <c r="G276" s="39" t="s">
        <v>4</v>
      </c>
      <c r="H276" s="39" t="s">
        <v>5</v>
      </c>
      <c r="I276" s="39"/>
      <c r="J276" s="39" t="s">
        <v>8</v>
      </c>
      <c r="K276" s="39" t="s">
        <v>6</v>
      </c>
      <c r="L276" s="8" t="str">
        <f t="shared" si="22"/>
        <v>Prince Henry's High School, Evesham, Hereford &amp; Worcestershire</v>
      </c>
    </row>
    <row r="277" spans="1:12" ht="20" customHeight="1" x14ac:dyDescent="0.2">
      <c r="A277" s="8">
        <f>IF(ISNUMBER(SEARCH($Z$1,B277)),MAX(A$1:$A276)+1,0)</f>
        <v>0</v>
      </c>
      <c r="B277" s="8" t="str">
        <f t="shared" si="21"/>
        <v/>
      </c>
      <c r="C277" s="39" t="s">
        <v>255</v>
      </c>
      <c r="D277" s="39" t="s">
        <v>256</v>
      </c>
      <c r="E277" s="39" t="s">
        <v>603</v>
      </c>
      <c r="F277" s="147" t="s">
        <v>3</v>
      </c>
      <c r="G277" s="39" t="s">
        <v>4</v>
      </c>
      <c r="H277" s="39" t="s">
        <v>5</v>
      </c>
      <c r="I277" s="39" t="s">
        <v>7</v>
      </c>
      <c r="J277" s="39" t="s">
        <v>8</v>
      </c>
      <c r="K277" s="39" t="s">
        <v>6</v>
      </c>
      <c r="L277" s="8" t="str">
        <f t="shared" si="22"/>
        <v>Royal Grammar School Worcester, Worcester, Hereford &amp; Worcestershire</v>
      </c>
    </row>
    <row r="278" spans="1:12" ht="20" customHeight="1" x14ac:dyDescent="0.2">
      <c r="A278" s="8">
        <f>IF(ISNUMBER(SEARCH($Z$1,B278)),MAX(A$1:$A277)+1,0)</f>
        <v>0</v>
      </c>
      <c r="B278" s="8" t="str">
        <f t="shared" si="21"/>
        <v/>
      </c>
      <c r="C278" s="39" t="s">
        <v>800</v>
      </c>
      <c r="D278" s="39" t="s">
        <v>256</v>
      </c>
      <c r="E278" s="39" t="s">
        <v>603</v>
      </c>
      <c r="F278" s="147" t="s">
        <v>3</v>
      </c>
      <c r="G278" s="39" t="s">
        <v>4</v>
      </c>
      <c r="H278" s="39"/>
      <c r="I278" s="39" t="s">
        <v>7</v>
      </c>
      <c r="J278" s="39" t="s">
        <v>8</v>
      </c>
      <c r="K278" s="39"/>
      <c r="L278" s="8" t="str">
        <f t="shared" si="22"/>
        <v>The King's School Worcester, Worcester, Hereford &amp; Worcestershire</v>
      </c>
    </row>
    <row r="279" spans="1:12" ht="20" customHeight="1" x14ac:dyDescent="0.2">
      <c r="A279" s="8">
        <f>IF(ISNUMBER(SEARCH($Z$1,B279)),MAX(A$1:$A278)+1,0)</f>
        <v>0</v>
      </c>
      <c r="B279" s="8" t="str">
        <f t="shared" si="21"/>
        <v/>
      </c>
      <c r="C279" s="39"/>
      <c r="D279" s="39"/>
      <c r="E279" s="39"/>
      <c r="F279" s="147"/>
      <c r="G279" s="39"/>
      <c r="H279" s="39"/>
      <c r="I279" s="39"/>
      <c r="J279" s="39"/>
      <c r="K279" s="39"/>
      <c r="L279" s="8" t="str">
        <f t="shared" si="22"/>
        <v xml:space="preserve">, , </v>
      </c>
    </row>
    <row r="280" spans="1:12" ht="20" customHeight="1" x14ac:dyDescent="0.2">
      <c r="A280" s="8">
        <f>IF(ISNUMBER(SEARCH($Z$1,B280)),MAX(A$1:$A279)+1,0)</f>
        <v>0</v>
      </c>
      <c r="B280" s="8" t="str">
        <f t="shared" si="21"/>
        <v/>
      </c>
      <c r="C280" s="38" t="s">
        <v>604</v>
      </c>
      <c r="D280" s="38" t="s">
        <v>0</v>
      </c>
      <c r="E280" s="38" t="str">
        <f>C280</f>
        <v>Hertfordshire</v>
      </c>
      <c r="F280" s="146" t="s">
        <v>1</v>
      </c>
      <c r="G280" s="38"/>
      <c r="H280" s="38"/>
      <c r="I280" s="38"/>
      <c r="J280" s="38"/>
      <c r="K280" s="38"/>
      <c r="L280" s="8" t="str">
        <f t="shared" si="22"/>
        <v>Hertfordshire, Town, Hertfordshire</v>
      </c>
    </row>
    <row r="281" spans="1:12" ht="20" customHeight="1" x14ac:dyDescent="0.2">
      <c r="A281" s="8">
        <f>IF(ISNUMBER(SEARCH($Z$1,B281)),MAX(A$1:$A280)+1,0)</f>
        <v>0</v>
      </c>
      <c r="B281" s="8" t="str">
        <f t="shared" si="21"/>
        <v/>
      </c>
      <c r="C281" s="39" t="s">
        <v>267</v>
      </c>
      <c r="D281" s="39" t="s">
        <v>268</v>
      </c>
      <c r="E281" s="39" t="s">
        <v>604</v>
      </c>
      <c r="F281" s="147"/>
      <c r="G281" s="39"/>
      <c r="H281" s="39"/>
      <c r="I281" s="39" t="s">
        <v>7</v>
      </c>
      <c r="J281" s="39" t="s">
        <v>8</v>
      </c>
      <c r="K281" s="39" t="s">
        <v>6</v>
      </c>
      <c r="L281" s="8" t="str">
        <f t="shared" si="22"/>
        <v>Abbot's Hill School, Hemel Hempstead, Hertfordshire</v>
      </c>
    </row>
    <row r="282" spans="1:12" ht="20" customHeight="1" x14ac:dyDescent="0.2">
      <c r="A282" s="8">
        <f>IF(ISNUMBER(SEARCH($Z$1,B282)),MAX(A$1:$A281)+1,0)</f>
        <v>0</v>
      </c>
      <c r="B282" s="8" t="str">
        <f t="shared" si="21"/>
        <v/>
      </c>
      <c r="C282" s="39" t="s">
        <v>257</v>
      </c>
      <c r="D282" s="39" t="s">
        <v>258</v>
      </c>
      <c r="E282" s="39" t="s">
        <v>604</v>
      </c>
      <c r="F282" s="147" t="s">
        <v>3</v>
      </c>
      <c r="G282" s="39" t="s">
        <v>4</v>
      </c>
      <c r="H282" s="39"/>
      <c r="I282" s="39" t="s">
        <v>7</v>
      </c>
      <c r="J282" s="39" t="s">
        <v>8</v>
      </c>
      <c r="K282" s="39"/>
      <c r="L282" s="8" t="str">
        <f t="shared" si="22"/>
        <v>Berkhamsted School, Berkhamsted, Hertfordshire</v>
      </c>
    </row>
    <row r="283" spans="1:12" ht="20" customHeight="1" x14ac:dyDescent="0.2">
      <c r="A283" s="8">
        <f>IF(ISNUMBER(SEARCH($Z$1,B283)),MAX(A$1:$A282)+1,0)</f>
        <v>0</v>
      </c>
      <c r="B283" s="8" t="str">
        <f t="shared" si="21"/>
        <v/>
      </c>
      <c r="C283" s="39" t="s">
        <v>269</v>
      </c>
      <c r="D283" s="39" t="s">
        <v>270</v>
      </c>
      <c r="E283" s="39" t="s">
        <v>604</v>
      </c>
      <c r="F283" s="147" t="s">
        <v>3</v>
      </c>
      <c r="G283" s="39" t="s">
        <v>4</v>
      </c>
      <c r="H283" s="39" t="s">
        <v>5</v>
      </c>
      <c r="I283" s="39" t="s">
        <v>7</v>
      </c>
      <c r="J283" s="39" t="s">
        <v>8</v>
      </c>
      <c r="K283" s="39" t="s">
        <v>6</v>
      </c>
      <c r="L283" s="8" t="str">
        <f t="shared" si="22"/>
        <v>Dame Alice Owen's School, Potters Bar, Hertfordshire</v>
      </c>
    </row>
    <row r="284" spans="1:12" ht="20" customHeight="1" x14ac:dyDescent="0.2">
      <c r="A284" s="8">
        <f>IF(ISNUMBER(SEARCH($Z$1,B284)),MAX(A$1:$A283)+1,0)</f>
        <v>0</v>
      </c>
      <c r="B284" s="8" t="str">
        <f t="shared" si="21"/>
        <v/>
      </c>
      <c r="C284" s="39" t="s">
        <v>262</v>
      </c>
      <c r="D284" s="39" t="s">
        <v>263</v>
      </c>
      <c r="E284" s="39" t="s">
        <v>604</v>
      </c>
      <c r="F284" s="147" t="s">
        <v>3</v>
      </c>
      <c r="G284" s="39" t="s">
        <v>4</v>
      </c>
      <c r="H284" s="39" t="s">
        <v>5</v>
      </c>
      <c r="I284" s="39"/>
      <c r="J284" s="39"/>
      <c r="K284" s="39"/>
      <c r="L284" s="8" t="str">
        <f t="shared" si="22"/>
        <v>Haberdashers' Aske's Boys' School, Borehamwood, Hertfordshire</v>
      </c>
    </row>
    <row r="285" spans="1:12" ht="20" customHeight="1" x14ac:dyDescent="0.2">
      <c r="A285" s="8">
        <f>IF(ISNUMBER(SEARCH($Z$1,B285)),MAX(A$1:$A284)+1,0)</f>
        <v>0</v>
      </c>
      <c r="B285" s="8" t="str">
        <f t="shared" si="21"/>
        <v/>
      </c>
      <c r="C285" s="39" t="s">
        <v>264</v>
      </c>
      <c r="D285" s="39" t="s">
        <v>263</v>
      </c>
      <c r="E285" s="39" t="s">
        <v>604</v>
      </c>
      <c r="F285" s="147"/>
      <c r="G285" s="39"/>
      <c r="H285" s="39"/>
      <c r="I285" s="39" t="s">
        <v>7</v>
      </c>
      <c r="J285" s="39" t="s">
        <v>8</v>
      </c>
      <c r="K285" s="39" t="s">
        <v>6</v>
      </c>
      <c r="L285" s="8" t="str">
        <f t="shared" si="22"/>
        <v>Haberdashers' Aske's School for Girls, Borehamwood, Hertfordshire</v>
      </c>
    </row>
    <row r="286" spans="1:12" ht="20" customHeight="1" x14ac:dyDescent="0.2">
      <c r="A286" s="8">
        <f>IF(ISNUMBER(SEARCH($Z$1,B286)),MAX(A$1:$A285)+1,0)</f>
        <v>0</v>
      </c>
      <c r="B286" s="8" t="str">
        <f t="shared" si="21"/>
        <v/>
      </c>
      <c r="C286" s="39" t="s">
        <v>259</v>
      </c>
      <c r="D286" s="39" t="s">
        <v>260</v>
      </c>
      <c r="E286" s="39" t="s">
        <v>604</v>
      </c>
      <c r="F286" s="147" t="s">
        <v>3</v>
      </c>
      <c r="G286" s="39" t="s">
        <v>4</v>
      </c>
      <c r="H286" s="39" t="s">
        <v>5</v>
      </c>
      <c r="I286" s="39" t="s">
        <v>7</v>
      </c>
      <c r="J286" s="39" t="s">
        <v>8</v>
      </c>
      <c r="K286" s="39" t="s">
        <v>6</v>
      </c>
      <c r="L286" s="8" t="str">
        <f t="shared" si="22"/>
        <v>Hockerill Anglo-European College, Bishop's Stortford, Hertfordshire</v>
      </c>
    </row>
    <row r="287" spans="1:12" ht="20" customHeight="1" x14ac:dyDescent="0.2">
      <c r="A287" s="8">
        <f>IF(ISNUMBER(SEARCH($Z$1,B287)),MAX(A$1:$A286)+1,0)</f>
        <v>0</v>
      </c>
      <c r="B287" s="8" t="str">
        <f t="shared" si="21"/>
        <v/>
      </c>
      <c r="C287" s="39" t="s">
        <v>266</v>
      </c>
      <c r="D287" s="39" t="s">
        <v>265</v>
      </c>
      <c r="E287" s="39" t="s">
        <v>604</v>
      </c>
      <c r="F287" s="147"/>
      <c r="G287" s="39"/>
      <c r="H287" s="39"/>
      <c r="I287" s="39" t="s">
        <v>7</v>
      </c>
      <c r="J287" s="39" t="s">
        <v>8</v>
      </c>
      <c r="K287" s="39" t="s">
        <v>6</v>
      </c>
      <c r="L287" s="8" t="str">
        <f t="shared" si="22"/>
        <v>Queenswood School, Hatfield, Hertfordshire</v>
      </c>
    </row>
    <row r="288" spans="1:12" ht="20" customHeight="1" x14ac:dyDescent="0.2">
      <c r="A288" s="8">
        <f>IF(ISNUMBER(SEARCH($Z$1,B288)),MAX(A$1:$A287)+1,0)</f>
        <v>0</v>
      </c>
      <c r="B288" s="8" t="str">
        <f t="shared" si="21"/>
        <v/>
      </c>
      <c r="C288" s="39" t="s">
        <v>271</v>
      </c>
      <c r="D288" s="39" t="s">
        <v>272</v>
      </c>
      <c r="E288" s="39" t="s">
        <v>604</v>
      </c>
      <c r="F288" s="147"/>
      <c r="G288" s="39"/>
      <c r="H288" s="39"/>
      <c r="I288" s="39" t="s">
        <v>7</v>
      </c>
      <c r="J288" s="39" t="s">
        <v>8</v>
      </c>
      <c r="K288" s="39"/>
      <c r="L288" s="8" t="str">
        <f t="shared" si="22"/>
        <v>Royal Masonic School for Girls, Rickmansworth, Hertfordshire</v>
      </c>
    </row>
    <row r="289" spans="1:12" ht="20" customHeight="1" x14ac:dyDescent="0.2">
      <c r="A289" s="8">
        <f>IF(ISNUMBER(SEARCH($Z$1,B289)),MAX(A$1:$A288)+1,0)</f>
        <v>0</v>
      </c>
      <c r="B289" s="8" t="str">
        <f t="shared" si="21"/>
        <v/>
      </c>
      <c r="C289" s="39" t="s">
        <v>274</v>
      </c>
      <c r="D289" s="39" t="s">
        <v>273</v>
      </c>
      <c r="E289" s="39" t="s">
        <v>604</v>
      </c>
      <c r="F289" s="147" t="s">
        <v>3</v>
      </c>
      <c r="G289" s="39" t="s">
        <v>4</v>
      </c>
      <c r="H289" s="39" t="s">
        <v>5</v>
      </c>
      <c r="I289" s="39" t="s">
        <v>7</v>
      </c>
      <c r="J289" s="39" t="s">
        <v>8</v>
      </c>
      <c r="K289" s="39" t="s">
        <v>6</v>
      </c>
      <c r="L289" s="8" t="str">
        <f t="shared" si="22"/>
        <v>Sandringham School, St Albans, Hertfordshire</v>
      </c>
    </row>
    <row r="290" spans="1:12" ht="20" customHeight="1" x14ac:dyDescent="0.2">
      <c r="A290" s="8">
        <f>IF(ISNUMBER(SEARCH($Z$1,B290)),MAX(A$1:$A289)+1,0)</f>
        <v>0</v>
      </c>
      <c r="B290" s="8" t="str">
        <f t="shared" si="21"/>
        <v/>
      </c>
      <c r="C290" s="39" t="s">
        <v>275</v>
      </c>
      <c r="D290" s="39" t="s">
        <v>273</v>
      </c>
      <c r="E290" s="39" t="s">
        <v>604</v>
      </c>
      <c r="F290" s="147"/>
      <c r="G290" s="39"/>
      <c r="H290" s="39"/>
      <c r="I290" s="39" t="s">
        <v>7</v>
      </c>
      <c r="J290" s="39" t="s">
        <v>8</v>
      </c>
      <c r="K290" s="39" t="s">
        <v>6</v>
      </c>
      <c r="L290" s="8" t="str">
        <f t="shared" si="22"/>
        <v>St Albans High School for Girls, St Albans, Hertfordshire</v>
      </c>
    </row>
    <row r="291" spans="1:12" ht="20" customHeight="1" x14ac:dyDescent="0.2">
      <c r="A291" s="8">
        <f>IF(ISNUMBER(SEARCH($Z$1,B291)),MAX(A$1:$A290)+1,0)</f>
        <v>0</v>
      </c>
      <c r="B291" s="8" t="str">
        <f t="shared" si="21"/>
        <v/>
      </c>
      <c r="C291" s="39" t="s">
        <v>276</v>
      </c>
      <c r="D291" s="39" t="s">
        <v>273</v>
      </c>
      <c r="E291" s="39" t="s">
        <v>604</v>
      </c>
      <c r="F291" s="147" t="s">
        <v>3</v>
      </c>
      <c r="G291" s="39" t="s">
        <v>4</v>
      </c>
      <c r="H291" s="39" t="s">
        <v>5</v>
      </c>
      <c r="I291" s="39"/>
      <c r="J291" s="39"/>
      <c r="K291" s="39"/>
      <c r="L291" s="8" t="str">
        <f t="shared" si="22"/>
        <v>St Albans School, St Albans, Hertfordshire</v>
      </c>
    </row>
    <row r="292" spans="1:12" ht="20" customHeight="1" x14ac:dyDescent="0.2">
      <c r="A292" s="8">
        <f>IF(ISNUMBER(SEARCH($Z$1,B292)),MAX(A$1:$A291)+1,0)</f>
        <v>0</v>
      </c>
      <c r="B292" s="8" t="str">
        <f t="shared" si="21"/>
        <v/>
      </c>
      <c r="C292" s="39" t="s">
        <v>277</v>
      </c>
      <c r="D292" s="39" t="s">
        <v>273</v>
      </c>
      <c r="E292" s="39" t="s">
        <v>604</v>
      </c>
      <c r="F292" s="147" t="s">
        <v>3</v>
      </c>
      <c r="G292" s="39" t="s">
        <v>4</v>
      </c>
      <c r="H292" s="39" t="s">
        <v>5</v>
      </c>
      <c r="I292" s="39"/>
      <c r="J292" s="39"/>
      <c r="K292" s="39"/>
      <c r="L292" s="8" t="str">
        <f t="shared" si="22"/>
        <v>St Columba's College, St Albans, Hertfordshire</v>
      </c>
    </row>
    <row r="293" spans="1:12" ht="20" customHeight="1" x14ac:dyDescent="0.2">
      <c r="A293" s="8">
        <f>IF(ISNUMBER(SEARCH($Z$1,B293)),MAX(A$1:$A292)+1,0)</f>
        <v>0</v>
      </c>
      <c r="B293" s="8" t="str">
        <f t="shared" si="21"/>
        <v/>
      </c>
      <c r="C293" s="39" t="s">
        <v>261</v>
      </c>
      <c r="D293" s="39" t="s">
        <v>260</v>
      </c>
      <c r="E293" s="39" t="s">
        <v>604</v>
      </c>
      <c r="F293" s="147" t="s">
        <v>3</v>
      </c>
      <c r="G293" s="39" t="s">
        <v>4</v>
      </c>
      <c r="H293" s="39" t="s">
        <v>5</v>
      </c>
      <c r="I293" s="39"/>
      <c r="J293" s="39"/>
      <c r="K293" s="39"/>
      <c r="L293" s="8" t="str">
        <f t="shared" si="22"/>
        <v>The Bishop's Stortford High School, Bishop's Stortford, Hertfordshire</v>
      </c>
    </row>
    <row r="294" spans="1:12" ht="20" customHeight="1" x14ac:dyDescent="0.2">
      <c r="A294" s="8">
        <f>IF(ISNUMBER(SEARCH($Z$1,B294)),MAX(A$1:$A293)+1,0)</f>
        <v>0</v>
      </c>
      <c r="B294" s="8" t="str">
        <f t="shared" si="21"/>
        <v/>
      </c>
      <c r="C294" s="39" t="s">
        <v>278</v>
      </c>
      <c r="D294" s="39" t="s">
        <v>273</v>
      </c>
      <c r="E294" s="39" t="s">
        <v>604</v>
      </c>
      <c r="F294" s="147" t="s">
        <v>3</v>
      </c>
      <c r="G294" s="39" t="s">
        <v>4</v>
      </c>
      <c r="H294" s="39" t="s">
        <v>5</v>
      </c>
      <c r="I294" s="39"/>
      <c r="J294" s="39"/>
      <c r="K294" s="39"/>
      <c r="L294" s="8" t="str">
        <f t="shared" si="22"/>
        <v>Verulam School, St Albans, Hertfordshire</v>
      </c>
    </row>
    <row r="295" spans="1:12" ht="20" customHeight="1" x14ac:dyDescent="0.2">
      <c r="A295" s="8">
        <f>IF(ISNUMBER(SEARCH($Z$1,B295)),MAX(A$1:$A294)+1,0)</f>
        <v>0</v>
      </c>
      <c r="B295" s="8" t="str">
        <f t="shared" si="21"/>
        <v/>
      </c>
      <c r="C295" s="39"/>
      <c r="D295" s="39"/>
      <c r="E295" s="39"/>
      <c r="F295" s="147"/>
      <c r="G295" s="39"/>
      <c r="H295" s="39"/>
      <c r="I295" s="39"/>
      <c r="J295" s="39"/>
      <c r="K295" s="39"/>
      <c r="L295" s="8" t="str">
        <f t="shared" si="22"/>
        <v xml:space="preserve">, , </v>
      </c>
    </row>
    <row r="296" spans="1:12" ht="20" customHeight="1" x14ac:dyDescent="0.2">
      <c r="A296" s="8">
        <f>IF(ISNUMBER(SEARCH($Z$1,B296)),MAX(A$1:$A295)+1,0)</f>
        <v>0</v>
      </c>
      <c r="B296" s="8" t="str">
        <f t="shared" si="21"/>
        <v/>
      </c>
      <c r="C296" s="39"/>
      <c r="D296" s="39"/>
      <c r="E296" s="39"/>
      <c r="F296" s="147"/>
      <c r="G296" s="39"/>
      <c r="H296" s="39"/>
      <c r="I296" s="39"/>
      <c r="J296" s="39"/>
      <c r="K296" s="39"/>
      <c r="L296" s="8" t="str">
        <f t="shared" si="22"/>
        <v xml:space="preserve">, , </v>
      </c>
    </row>
    <row r="297" spans="1:12" ht="20" customHeight="1" x14ac:dyDescent="0.2">
      <c r="A297" s="8">
        <f>IF(ISNUMBER(SEARCH($Z$1,B297)),MAX(A$1:$A296)+1,0)</f>
        <v>0</v>
      </c>
      <c r="B297" s="8" t="str">
        <f t="shared" si="21"/>
        <v/>
      </c>
      <c r="C297" s="39"/>
      <c r="D297" s="39"/>
      <c r="E297" s="39"/>
      <c r="F297" s="147"/>
      <c r="G297" s="39"/>
      <c r="H297" s="39"/>
      <c r="I297" s="39"/>
      <c r="J297" s="39"/>
      <c r="K297" s="39"/>
      <c r="L297" s="8" t="str">
        <f t="shared" si="22"/>
        <v xml:space="preserve">, , </v>
      </c>
    </row>
    <row r="298" spans="1:12" ht="20" customHeight="1" x14ac:dyDescent="0.2">
      <c r="A298" s="8">
        <f>IF(ISNUMBER(SEARCH($Z$1,B298)),MAX(A$1:$A297)+1,0)</f>
        <v>0</v>
      </c>
      <c r="B298" s="8" t="str">
        <f t="shared" si="21"/>
        <v/>
      </c>
      <c r="C298" s="39"/>
      <c r="D298" s="39"/>
      <c r="E298" s="39"/>
      <c r="F298" s="147"/>
      <c r="G298" s="39"/>
      <c r="H298" s="39"/>
      <c r="I298" s="39"/>
      <c r="J298" s="39"/>
      <c r="K298" s="39"/>
      <c r="L298" s="8" t="str">
        <f t="shared" si="22"/>
        <v xml:space="preserve">, , </v>
      </c>
    </row>
    <row r="299" spans="1:12" ht="20" customHeight="1" x14ac:dyDescent="0.2">
      <c r="A299" s="8">
        <f>IF(ISNUMBER(SEARCH($Z$1,B299)),MAX(A$1:$A298)+1,0)</f>
        <v>0</v>
      </c>
      <c r="B299" s="8" t="str">
        <f t="shared" si="21"/>
        <v/>
      </c>
      <c r="C299" s="39"/>
      <c r="D299" s="39"/>
      <c r="E299" s="39"/>
      <c r="F299" s="147"/>
      <c r="G299" s="39"/>
      <c r="H299" s="39"/>
      <c r="I299" s="39"/>
      <c r="J299" s="39"/>
      <c r="K299" s="39"/>
      <c r="L299" s="8" t="str">
        <f t="shared" si="22"/>
        <v xml:space="preserve">, , </v>
      </c>
    </row>
    <row r="300" spans="1:12" ht="20" customHeight="1" x14ac:dyDescent="0.2">
      <c r="A300" s="8">
        <f>IF(ISNUMBER(SEARCH($Z$1,B300)),MAX(A$1:$A299)+1,0)</f>
        <v>0</v>
      </c>
      <c r="B300" s="8" t="str">
        <f t="shared" si="21"/>
        <v/>
      </c>
      <c r="C300" s="38" t="s">
        <v>605</v>
      </c>
      <c r="D300" s="38" t="s">
        <v>0</v>
      </c>
      <c r="E300" s="38" t="str">
        <f>C300</f>
        <v>Humberside</v>
      </c>
      <c r="F300" s="146" t="s">
        <v>1</v>
      </c>
      <c r="G300" s="38"/>
      <c r="H300" s="38"/>
      <c r="I300" s="38"/>
      <c r="J300" s="38"/>
      <c r="K300" s="38"/>
      <c r="L300" s="8" t="str">
        <f t="shared" si="22"/>
        <v>Humberside, Town, Humberside</v>
      </c>
    </row>
    <row r="301" spans="1:12" ht="20" customHeight="1" x14ac:dyDescent="0.2">
      <c r="A301" s="8">
        <f>IF(ISNUMBER(SEARCH($Z$1,B301)),MAX(A$1:$A300)+1,0)</f>
        <v>0</v>
      </c>
      <c r="B301" s="8" t="str">
        <f t="shared" si="21"/>
        <v/>
      </c>
      <c r="C301" s="39" t="s">
        <v>279</v>
      </c>
      <c r="D301" s="39" t="s">
        <v>280</v>
      </c>
      <c r="E301" s="39" t="s">
        <v>605</v>
      </c>
      <c r="F301" s="147"/>
      <c r="G301" s="39"/>
      <c r="H301" s="39"/>
      <c r="I301" s="39" t="s">
        <v>7</v>
      </c>
      <c r="J301" s="39" t="s">
        <v>8</v>
      </c>
      <c r="K301" s="39" t="s">
        <v>6</v>
      </c>
      <c r="L301" s="8" t="str">
        <f t="shared" si="22"/>
        <v>Beverley High School, Beverley, Humberside</v>
      </c>
    </row>
    <row r="302" spans="1:12" ht="20" customHeight="1" x14ac:dyDescent="0.2">
      <c r="A302" s="8">
        <f>IF(ISNUMBER(SEARCH($Z$1,B302)),MAX(A$1:$A301)+1,0)</f>
        <v>0</v>
      </c>
      <c r="B302" s="8" t="str">
        <f t="shared" si="21"/>
        <v/>
      </c>
      <c r="C302" s="39" t="s">
        <v>283</v>
      </c>
      <c r="D302" s="39" t="s">
        <v>284</v>
      </c>
      <c r="E302" s="39" t="s">
        <v>605</v>
      </c>
      <c r="F302" s="147" t="s">
        <v>3</v>
      </c>
      <c r="G302" s="39" t="s">
        <v>4</v>
      </c>
      <c r="H302" s="39"/>
      <c r="I302" s="39" t="s">
        <v>7</v>
      </c>
      <c r="J302" s="39" t="s">
        <v>8</v>
      </c>
      <c r="K302" s="39"/>
      <c r="L302" s="8" t="str">
        <f t="shared" si="22"/>
        <v>Humberston Academy, Grimsby, Humberside</v>
      </c>
    </row>
    <row r="303" spans="1:12" ht="20" customHeight="1" x14ac:dyDescent="0.2">
      <c r="A303" s="8">
        <f>IF(ISNUMBER(SEARCH($Z$1,B303)),MAX(A$1:$A302)+1,0)</f>
        <v>0</v>
      </c>
      <c r="B303" s="8" t="str">
        <f t="shared" si="21"/>
        <v/>
      </c>
      <c r="C303" s="39" t="s">
        <v>801</v>
      </c>
      <c r="D303" s="39" t="s">
        <v>876</v>
      </c>
      <c r="E303" s="39" t="s">
        <v>605</v>
      </c>
      <c r="F303" s="147" t="s">
        <v>3</v>
      </c>
      <c r="G303" s="39" t="s">
        <v>4</v>
      </c>
      <c r="H303" s="39"/>
      <c r="I303" s="39" t="s">
        <v>7</v>
      </c>
      <c r="J303" s="39" t="s">
        <v>8</v>
      </c>
      <c r="K303" s="39"/>
      <c r="L303" s="8" t="str">
        <f t="shared" si="22"/>
        <v>Hymers College, Hull, Humberside</v>
      </c>
    </row>
    <row r="304" spans="1:12" ht="20" customHeight="1" x14ac:dyDescent="0.2">
      <c r="A304" s="8">
        <f>IF(ISNUMBER(SEARCH($Z$1,B304)),MAX(A$1:$A303)+1,0)</f>
        <v>0</v>
      </c>
      <c r="B304" s="8" t="str">
        <f t="shared" si="21"/>
        <v/>
      </c>
      <c r="C304" s="39" t="s">
        <v>285</v>
      </c>
      <c r="D304" s="39" t="s">
        <v>286</v>
      </c>
      <c r="E304" s="39" t="s">
        <v>605</v>
      </c>
      <c r="F304" s="147" t="s">
        <v>3</v>
      </c>
      <c r="G304" s="39" t="s">
        <v>4</v>
      </c>
      <c r="H304" s="39" t="s">
        <v>5</v>
      </c>
      <c r="I304" s="39" t="s">
        <v>7</v>
      </c>
      <c r="J304" s="39" t="s">
        <v>8</v>
      </c>
      <c r="K304" s="39" t="s">
        <v>6</v>
      </c>
      <c r="L304" s="8" t="str">
        <f t="shared" si="22"/>
        <v>Pocklington School, York, Humberside</v>
      </c>
    </row>
    <row r="305" spans="1:12" ht="20" customHeight="1" x14ac:dyDescent="0.2">
      <c r="A305" s="8">
        <f>IF(ISNUMBER(SEARCH($Z$1,B305)),MAX(A$1:$A304)+1,0)</f>
        <v>0</v>
      </c>
      <c r="B305" s="8" t="str">
        <f t="shared" si="21"/>
        <v/>
      </c>
      <c r="C305" s="39" t="s">
        <v>281</v>
      </c>
      <c r="D305" s="39" t="s">
        <v>282</v>
      </c>
      <c r="E305" s="39" t="s">
        <v>605</v>
      </c>
      <c r="F305" s="147" t="s">
        <v>3</v>
      </c>
      <c r="G305" s="39" t="s">
        <v>4</v>
      </c>
      <c r="H305" s="39" t="s">
        <v>5</v>
      </c>
      <c r="I305" s="39" t="s">
        <v>7</v>
      </c>
      <c r="J305" s="39" t="s">
        <v>8</v>
      </c>
      <c r="K305" s="39" t="s">
        <v>6</v>
      </c>
      <c r="L305" s="8" t="str">
        <f t="shared" si="22"/>
        <v>Sir John Nelthorpe School, Brigg, Humberside</v>
      </c>
    </row>
    <row r="306" spans="1:12" ht="20" customHeight="1" x14ac:dyDescent="0.2">
      <c r="A306" s="8">
        <f>IF(ISNUMBER(SEARCH($Z$1,B306)),MAX(A$1:$A305)+1,0)</f>
        <v>0</v>
      </c>
      <c r="B306" s="8" t="str">
        <f t="shared" si="21"/>
        <v/>
      </c>
      <c r="C306" s="39" t="s">
        <v>962</v>
      </c>
      <c r="D306" s="39" t="s">
        <v>930</v>
      </c>
      <c r="E306" s="39" t="s">
        <v>605</v>
      </c>
      <c r="F306" s="147" t="s">
        <v>3</v>
      </c>
      <c r="G306" s="39" t="s">
        <v>4</v>
      </c>
      <c r="H306" s="39" t="s">
        <v>5</v>
      </c>
      <c r="I306" s="39" t="s">
        <v>7</v>
      </c>
      <c r="J306" s="39" t="s">
        <v>8</v>
      </c>
      <c r="K306" s="39" t="s">
        <v>6</v>
      </c>
      <c r="L306" s="8" t="str">
        <f t="shared" si="22"/>
        <v>South Hunsley School and Sixth Form College, Melton, Humberside</v>
      </c>
    </row>
    <row r="307" spans="1:12" ht="20" customHeight="1" x14ac:dyDescent="0.2">
      <c r="A307" s="8">
        <f>IF(ISNUMBER(SEARCH($Z$1,B307)),MAX(A$1:$A306)+1,0)</f>
        <v>0</v>
      </c>
      <c r="B307" s="8" t="str">
        <f t="shared" si="21"/>
        <v/>
      </c>
      <c r="C307" s="39" t="s">
        <v>963</v>
      </c>
      <c r="D307" s="39" t="s">
        <v>876</v>
      </c>
      <c r="E307" s="39" t="s">
        <v>605</v>
      </c>
      <c r="F307" s="147" t="s">
        <v>3</v>
      </c>
      <c r="G307" s="39" t="s">
        <v>4</v>
      </c>
      <c r="H307" s="39"/>
      <c r="I307" s="39" t="s">
        <v>7</v>
      </c>
      <c r="J307" s="39" t="s">
        <v>8</v>
      </c>
      <c r="K307" s="39"/>
      <c r="L307" s="8" t="str">
        <f t="shared" si="22"/>
        <v>Wolfreton School and Sixth Form College, Hull, Humberside</v>
      </c>
    </row>
    <row r="308" spans="1:12" ht="20" customHeight="1" x14ac:dyDescent="0.2">
      <c r="A308" s="8">
        <f>IF(ISNUMBER(SEARCH($Z$1,B308)),MAX(A$1:$A307)+1,0)</f>
        <v>0</v>
      </c>
      <c r="B308" s="8" t="str">
        <f t="shared" si="21"/>
        <v/>
      </c>
      <c r="C308" s="38" t="s">
        <v>606</v>
      </c>
      <c r="D308" s="38" t="s">
        <v>0</v>
      </c>
      <c r="E308" s="38" t="str">
        <f>C308</f>
        <v>Kent</v>
      </c>
      <c r="F308" s="146" t="s">
        <v>1</v>
      </c>
      <c r="G308" s="38"/>
      <c r="H308" s="38"/>
      <c r="I308" s="38"/>
      <c r="J308" s="38"/>
      <c r="K308" s="38"/>
      <c r="L308" s="8" t="str">
        <f t="shared" si="22"/>
        <v>Kent, Town, Kent</v>
      </c>
    </row>
    <row r="309" spans="1:12" ht="20" customHeight="1" x14ac:dyDescent="0.2">
      <c r="A309" s="8">
        <f>IF(ISNUMBER(SEARCH($Z$1,B309)),MAX(A$1:$A308)+1,0)</f>
        <v>1</v>
      </c>
      <c r="B309" s="8">
        <f t="shared" si="21"/>
        <v>3</v>
      </c>
      <c r="C309" s="39" t="s">
        <v>802</v>
      </c>
      <c r="D309" s="39" t="s">
        <v>313</v>
      </c>
      <c r="E309" s="39" t="s">
        <v>606</v>
      </c>
      <c r="F309" s="147" t="s">
        <v>3</v>
      </c>
      <c r="G309" s="39" t="s">
        <v>4</v>
      </c>
      <c r="H309" s="39"/>
      <c r="I309" s="39" t="s">
        <v>7</v>
      </c>
      <c r="J309" s="39" t="s">
        <v>8</v>
      </c>
      <c r="K309" s="39"/>
      <c r="L309" s="8" t="str">
        <f t="shared" si="22"/>
        <v>Bennett Memorial Diocesan School, Tunbridge Wells, Kent</v>
      </c>
    </row>
    <row r="310" spans="1:12" ht="20" customHeight="1" x14ac:dyDescent="0.2">
      <c r="A310" s="8">
        <f>IF(ISNUMBER(SEARCH($Z$1,B310)),MAX(A$1:$A309)+1,0)</f>
        <v>2</v>
      </c>
      <c r="B310" s="8">
        <f t="shared" si="21"/>
        <v>3</v>
      </c>
      <c r="C310" s="39" t="s">
        <v>288</v>
      </c>
      <c r="D310" s="39" t="s">
        <v>287</v>
      </c>
      <c r="E310" s="39" t="s">
        <v>606</v>
      </c>
      <c r="F310" s="147"/>
      <c r="G310" s="39"/>
      <c r="H310" s="39"/>
      <c r="I310" s="39" t="s">
        <v>7</v>
      </c>
      <c r="J310" s="39" t="s">
        <v>8</v>
      </c>
      <c r="K310" s="39" t="s">
        <v>6</v>
      </c>
      <c r="L310" s="8" t="str">
        <f t="shared" si="22"/>
        <v>Bromley High School, Bromley, Kent</v>
      </c>
    </row>
    <row r="311" spans="1:12" ht="20" customHeight="1" x14ac:dyDescent="0.2">
      <c r="A311" s="8">
        <f>IF(ISNUMBER(SEARCH($Z$1,B311)),MAX(A$1:$A310)+1,0)</f>
        <v>3</v>
      </c>
      <c r="B311" s="8">
        <f t="shared" si="21"/>
        <v>3</v>
      </c>
      <c r="C311" s="39" t="s">
        <v>877</v>
      </c>
      <c r="D311" s="39" t="s">
        <v>878</v>
      </c>
      <c r="E311" s="39" t="s">
        <v>606</v>
      </c>
      <c r="F311" s="147"/>
      <c r="G311" s="39"/>
      <c r="H311" s="39"/>
      <c r="I311" s="39" t="s">
        <v>7</v>
      </c>
      <c r="J311" s="39" t="s">
        <v>8</v>
      </c>
      <c r="K311" s="39"/>
      <c r="L311" s="8" t="str">
        <f t="shared" si="22"/>
        <v>Bullers Wood School, Chislehurst, Kent</v>
      </c>
    </row>
    <row r="312" spans="1:12" ht="20" customHeight="1" x14ac:dyDescent="0.2">
      <c r="A312" s="8">
        <f>IF(ISNUMBER(SEARCH($Z$1,B312)),MAX(A$1:$A311)+1,0)</f>
        <v>4</v>
      </c>
      <c r="B312" s="8">
        <f t="shared" si="21"/>
        <v>3</v>
      </c>
      <c r="C312" s="39" t="s">
        <v>305</v>
      </c>
      <c r="D312" s="39" t="s">
        <v>306</v>
      </c>
      <c r="E312" s="39" t="s">
        <v>606</v>
      </c>
      <c r="F312" s="147" t="s">
        <v>3</v>
      </c>
      <c r="G312" s="39" t="s">
        <v>4</v>
      </c>
      <c r="H312" s="39"/>
      <c r="I312" s="39" t="s">
        <v>7</v>
      </c>
      <c r="J312" s="39" t="s">
        <v>8</v>
      </c>
      <c r="K312" s="39"/>
      <c r="L312" s="8" t="str">
        <f t="shared" si="22"/>
        <v>Chislehurst and Sidcup Grammar School, Sidcup, Kent</v>
      </c>
    </row>
    <row r="313" spans="1:12" ht="20" customHeight="1" x14ac:dyDescent="0.2">
      <c r="A313" s="8">
        <f>IF(ISNUMBER(SEARCH($Z$1,B313)),MAX(A$1:$A312)+1,0)</f>
        <v>5</v>
      </c>
      <c r="B313" s="8">
        <f t="shared" si="21"/>
        <v>3</v>
      </c>
      <c r="C313" s="39" t="s">
        <v>291</v>
      </c>
      <c r="D313" s="39" t="s">
        <v>292</v>
      </c>
      <c r="E313" s="39" t="s">
        <v>606</v>
      </c>
      <c r="F313" s="147" t="s">
        <v>3</v>
      </c>
      <c r="G313" s="39" t="s">
        <v>4</v>
      </c>
      <c r="H313" s="39" t="s">
        <v>5</v>
      </c>
      <c r="I313" s="39" t="s">
        <v>7</v>
      </c>
      <c r="J313" s="39" t="s">
        <v>8</v>
      </c>
      <c r="K313" s="39" t="s">
        <v>6</v>
      </c>
      <c r="L313" s="8" t="str">
        <f t="shared" si="22"/>
        <v>Cranbrook School, Cranbrook, Kent</v>
      </c>
    </row>
    <row r="314" spans="1:12" ht="20" customHeight="1" x14ac:dyDescent="0.2">
      <c r="A314" s="8">
        <f>IF(ISNUMBER(SEARCH($Z$1,B314)),MAX(A$1:$A313)+1,0)</f>
        <v>6</v>
      </c>
      <c r="B314" s="8">
        <f t="shared" si="21"/>
        <v>3</v>
      </c>
      <c r="C314" s="39" t="s">
        <v>299</v>
      </c>
      <c r="D314" s="39" t="s">
        <v>300</v>
      </c>
      <c r="E314" s="39" t="s">
        <v>606</v>
      </c>
      <c r="F314" s="147" t="s">
        <v>3</v>
      </c>
      <c r="G314" s="39" t="s">
        <v>4</v>
      </c>
      <c r="H314" s="39"/>
      <c r="I314" s="39" t="s">
        <v>7</v>
      </c>
      <c r="J314" s="39" t="s">
        <v>8</v>
      </c>
      <c r="K314" s="39"/>
      <c r="L314" s="8" t="str">
        <f t="shared" si="22"/>
        <v>Darrick Wood School, Orpington, Kent</v>
      </c>
    </row>
    <row r="315" spans="1:12" ht="20" customHeight="1" x14ac:dyDescent="0.2">
      <c r="A315" s="8">
        <f>IF(ISNUMBER(SEARCH($Z$1,B315)),MAX(A$1:$A314)+1,0)</f>
        <v>7</v>
      </c>
      <c r="B315" s="8">
        <f t="shared" si="21"/>
        <v>3</v>
      </c>
      <c r="C315" s="39" t="s">
        <v>293</v>
      </c>
      <c r="D315" s="39" t="s">
        <v>294</v>
      </c>
      <c r="E315" s="39" t="s">
        <v>606</v>
      </c>
      <c r="F315" s="147" t="s">
        <v>3</v>
      </c>
      <c r="G315" s="39" t="s">
        <v>4</v>
      </c>
      <c r="H315" s="39"/>
      <c r="I315" s="39"/>
      <c r="J315" s="39"/>
      <c r="K315" s="39"/>
      <c r="L315" s="8" t="str">
        <f t="shared" si="22"/>
        <v>Dartford Grammar School, Dartford, Kent</v>
      </c>
    </row>
    <row r="316" spans="1:12" ht="20" customHeight="1" x14ac:dyDescent="0.2">
      <c r="A316" s="8">
        <f>IF(ISNUMBER(SEARCH($Z$1,B316)),MAX(A$1:$A315)+1,0)</f>
        <v>8</v>
      </c>
      <c r="B316" s="8">
        <f t="shared" si="21"/>
        <v>3</v>
      </c>
      <c r="C316" s="39" t="s">
        <v>295</v>
      </c>
      <c r="D316" s="39" t="s">
        <v>296</v>
      </c>
      <c r="E316" s="39" t="s">
        <v>606</v>
      </c>
      <c r="F316" s="147"/>
      <c r="G316" s="39" t="s">
        <v>4</v>
      </c>
      <c r="H316" s="39"/>
      <c r="I316" s="39"/>
      <c r="J316" s="39"/>
      <c r="K316" s="39"/>
      <c r="L316" s="8" t="str">
        <f t="shared" si="22"/>
        <v>Dover Grammar School for Boys, Dover, Kent</v>
      </c>
    </row>
    <row r="317" spans="1:12" ht="20" customHeight="1" x14ac:dyDescent="0.2">
      <c r="A317" s="8">
        <f>IF(ISNUMBER(SEARCH($Z$1,B317)),MAX(A$1:$A316)+1,0)</f>
        <v>9</v>
      </c>
      <c r="B317" s="8">
        <f t="shared" si="21"/>
        <v>3</v>
      </c>
      <c r="C317" s="39" t="s">
        <v>289</v>
      </c>
      <c r="D317" s="39" t="s">
        <v>290</v>
      </c>
      <c r="E317" s="39" t="s">
        <v>606</v>
      </c>
      <c r="F317" s="147" t="s">
        <v>3</v>
      </c>
      <c r="G317" s="39" t="s">
        <v>4</v>
      </c>
      <c r="H317" s="39"/>
      <c r="I317" s="39" t="s">
        <v>7</v>
      </c>
      <c r="J317" s="39" t="s">
        <v>8</v>
      </c>
      <c r="K317" s="39"/>
      <c r="L317" s="8" t="str">
        <f t="shared" si="22"/>
        <v>Kent College (Canterbury), Canterbury, Kent</v>
      </c>
    </row>
    <row r="318" spans="1:12" ht="20" customHeight="1" x14ac:dyDescent="0.2">
      <c r="A318" s="8">
        <f>IF(ISNUMBER(SEARCH($Z$1,B318)),MAX(A$1:$A317)+1,0)</f>
        <v>10</v>
      </c>
      <c r="B318" s="8">
        <f t="shared" si="21"/>
        <v>3</v>
      </c>
      <c r="C318" s="39" t="s">
        <v>803</v>
      </c>
      <c r="D318" s="39" t="s">
        <v>879</v>
      </c>
      <c r="E318" s="39" t="s">
        <v>606</v>
      </c>
      <c r="F318" s="147"/>
      <c r="G318" s="39"/>
      <c r="H318" s="39"/>
      <c r="I318" s="39" t="s">
        <v>7</v>
      </c>
      <c r="J318" s="39"/>
      <c r="K318" s="39"/>
      <c r="L318" s="8" t="str">
        <f t="shared" si="22"/>
        <v>Kent College Pembury, Pembury, Kent</v>
      </c>
    </row>
    <row r="319" spans="1:12" ht="20" customHeight="1" x14ac:dyDescent="0.2">
      <c r="A319" s="8">
        <f>IF(ISNUMBER(SEARCH($Z$1,B319)),MAX(A$1:$A318)+1,0)</f>
        <v>11</v>
      </c>
      <c r="B319" s="8">
        <f t="shared" si="21"/>
        <v>3</v>
      </c>
      <c r="C319" s="39" t="s">
        <v>931</v>
      </c>
      <c r="D319" s="39" t="s">
        <v>932</v>
      </c>
      <c r="E319" s="39" t="s">
        <v>606</v>
      </c>
      <c r="F319" s="147" t="s">
        <v>3</v>
      </c>
      <c r="G319" s="39" t="s">
        <v>4</v>
      </c>
      <c r="H319" s="39"/>
      <c r="I319" s="39"/>
      <c r="J319" s="39"/>
      <c r="K319" s="39"/>
      <c r="L319" s="8" t="str">
        <f t="shared" si="22"/>
        <v>Langley Park School for Boys, Beckenham, Kent</v>
      </c>
    </row>
    <row r="320" spans="1:12" ht="20" customHeight="1" x14ac:dyDescent="0.2">
      <c r="A320" s="8">
        <f>IF(ISNUMBER(SEARCH($Z$1,B320)),MAX(A$1:$A319)+1,0)</f>
        <v>12</v>
      </c>
      <c r="B320" s="8">
        <f t="shared" si="21"/>
        <v>3</v>
      </c>
      <c r="C320" s="39" t="s">
        <v>297</v>
      </c>
      <c r="D320" s="39" t="s">
        <v>298</v>
      </c>
      <c r="E320" s="39" t="s">
        <v>606</v>
      </c>
      <c r="F320" s="147" t="s">
        <v>3</v>
      </c>
      <c r="G320" s="39" t="s">
        <v>4</v>
      </c>
      <c r="H320" s="39" t="s">
        <v>5</v>
      </c>
      <c r="I320" s="39"/>
      <c r="J320" s="39"/>
      <c r="K320" s="39" t="s">
        <v>6</v>
      </c>
      <c r="L320" s="8" t="str">
        <f t="shared" si="22"/>
        <v>Maidstone Grammar School, Maidstone, Kent</v>
      </c>
    </row>
    <row r="321" spans="1:12" ht="20" customHeight="1" x14ac:dyDescent="0.2">
      <c r="A321" s="8">
        <f>IF(ISNUMBER(SEARCH($Z$1,B321)),MAX(A$1:$A320)+1,0)</f>
        <v>13</v>
      </c>
      <c r="B321" s="8">
        <f t="shared" si="21"/>
        <v>3</v>
      </c>
      <c r="C321" s="39" t="s">
        <v>301</v>
      </c>
      <c r="D321" s="39" t="s">
        <v>302</v>
      </c>
      <c r="E321" s="39" t="s">
        <v>606</v>
      </c>
      <c r="F321" s="147" t="s">
        <v>3</v>
      </c>
      <c r="G321" s="39" t="s">
        <v>4</v>
      </c>
      <c r="H321" s="39" t="s">
        <v>5</v>
      </c>
      <c r="I321" s="39" t="s">
        <v>7</v>
      </c>
      <c r="J321" s="39" t="s">
        <v>8</v>
      </c>
      <c r="K321" s="39" t="s">
        <v>6</v>
      </c>
      <c r="L321" s="8" t="str">
        <f t="shared" si="22"/>
        <v>Sevenoaks School, Sevenoaks, Kent</v>
      </c>
    </row>
    <row r="322" spans="1:12" ht="20" customHeight="1" x14ac:dyDescent="0.2">
      <c r="A322" s="8">
        <f>IF(ISNUMBER(SEARCH($Z$1,B322)),MAX(A$1:$A321)+1,0)</f>
        <v>14</v>
      </c>
      <c r="B322" s="8">
        <f t="shared" si="21"/>
        <v>3</v>
      </c>
      <c r="C322" s="39" t="s">
        <v>307</v>
      </c>
      <c r="D322" s="39" t="s">
        <v>308</v>
      </c>
      <c r="E322" s="39" t="s">
        <v>606</v>
      </c>
      <c r="F322" s="147" t="s">
        <v>3</v>
      </c>
      <c r="G322" s="39" t="s">
        <v>4</v>
      </c>
      <c r="H322" s="39" t="s">
        <v>5</v>
      </c>
      <c r="I322" s="39"/>
      <c r="J322" s="39"/>
      <c r="K322" s="39" t="s">
        <v>6</v>
      </c>
      <c r="L322" s="8" t="str">
        <f t="shared" si="22"/>
        <v>The Judd School, Tonbridge, Kent</v>
      </c>
    </row>
    <row r="323" spans="1:12" ht="20" customHeight="1" x14ac:dyDescent="0.2">
      <c r="A323" s="8">
        <f>IF(ISNUMBER(SEARCH($Z$1,B323)),MAX(A$1:$A322)+1,0)</f>
        <v>15</v>
      </c>
      <c r="B323" s="8">
        <f t="shared" ref="B323:B386" si="23">IFERROR(IF(F323="Teams","",VLOOKUP(E323,$W$2:$X$16,2,0)),"")</f>
        <v>3</v>
      </c>
      <c r="C323" s="39" t="s">
        <v>303</v>
      </c>
      <c r="D323" s="39" t="s">
        <v>302</v>
      </c>
      <c r="E323" s="39" t="s">
        <v>606</v>
      </c>
      <c r="F323" s="147" t="s">
        <v>3</v>
      </c>
      <c r="G323" s="39"/>
      <c r="H323" s="39"/>
      <c r="I323" s="39"/>
      <c r="J323" s="39"/>
      <c r="K323" s="39"/>
      <c r="L323" s="8" t="str">
        <f t="shared" ref="L323:L386" si="24">C323&amp;", "&amp;D323&amp;", "&amp;E323</f>
        <v>The New Beacon School, Sevenoaks, Kent</v>
      </c>
    </row>
    <row r="324" spans="1:12" ht="20" customHeight="1" x14ac:dyDescent="0.2">
      <c r="A324" s="8">
        <f>IF(ISNUMBER(SEARCH($Z$1,B324)),MAX(A$1:$A323)+1,0)</f>
        <v>16</v>
      </c>
      <c r="B324" s="8">
        <f t="shared" si="23"/>
        <v>3</v>
      </c>
      <c r="C324" s="39" t="s">
        <v>312</v>
      </c>
      <c r="D324" s="39" t="s">
        <v>313</v>
      </c>
      <c r="E324" s="39" t="s">
        <v>606</v>
      </c>
      <c r="F324" s="147" t="s">
        <v>3</v>
      </c>
      <c r="G324" s="39" t="s">
        <v>4</v>
      </c>
      <c r="H324" s="39"/>
      <c r="I324" s="39"/>
      <c r="J324" s="39"/>
      <c r="K324" s="39"/>
      <c r="L324" s="8" t="str">
        <f t="shared" si="24"/>
        <v>The Skinners' School, Tunbridge Wells, Kent</v>
      </c>
    </row>
    <row r="325" spans="1:12" ht="20" customHeight="1" x14ac:dyDescent="0.2">
      <c r="A325" s="8">
        <f>IF(ISNUMBER(SEARCH($Z$1,B325)),MAX(A$1:$A324)+1,0)</f>
        <v>17</v>
      </c>
      <c r="B325" s="8">
        <f t="shared" si="23"/>
        <v>3</v>
      </c>
      <c r="C325" s="39" t="s">
        <v>309</v>
      </c>
      <c r="D325" s="39" t="s">
        <v>308</v>
      </c>
      <c r="E325" s="39" t="s">
        <v>606</v>
      </c>
      <c r="F325" s="147"/>
      <c r="G325" s="39"/>
      <c r="H325" s="39"/>
      <c r="I325" s="39" t="s">
        <v>7</v>
      </c>
      <c r="J325" s="39" t="s">
        <v>8</v>
      </c>
      <c r="K325" s="39"/>
      <c r="L325" s="8" t="str">
        <f t="shared" si="24"/>
        <v>Tonbridge Grammar School, Tonbridge, Kent</v>
      </c>
    </row>
    <row r="326" spans="1:12" ht="20" customHeight="1" x14ac:dyDescent="0.2">
      <c r="A326" s="8">
        <f>IF(ISNUMBER(SEARCH($Z$1,B326)),MAX(A$1:$A325)+1,0)</f>
        <v>18</v>
      </c>
      <c r="B326" s="8">
        <f t="shared" si="23"/>
        <v>3</v>
      </c>
      <c r="C326" s="39" t="s">
        <v>804</v>
      </c>
      <c r="D326" s="39" t="s">
        <v>313</v>
      </c>
      <c r="E326" s="39" t="s">
        <v>606</v>
      </c>
      <c r="F326" s="147"/>
      <c r="G326" s="39" t="s">
        <v>4</v>
      </c>
      <c r="H326" s="39"/>
      <c r="I326" s="39"/>
      <c r="J326" s="39"/>
      <c r="K326" s="39"/>
      <c r="L326" s="8" t="str">
        <f t="shared" si="24"/>
        <v>Tunbridge Wells grammar school for boys, Tunbridge Wells, Kent</v>
      </c>
    </row>
    <row r="327" spans="1:12" ht="20" customHeight="1" x14ac:dyDescent="0.2">
      <c r="A327" s="8">
        <f>IF(ISNUMBER(SEARCH($Z$1,B327)),MAX(A$1:$A326)+1,0)</f>
        <v>19</v>
      </c>
      <c r="B327" s="8">
        <f t="shared" si="23"/>
        <v>3</v>
      </c>
      <c r="C327" s="39" t="s">
        <v>304</v>
      </c>
      <c r="D327" s="39" t="s">
        <v>302</v>
      </c>
      <c r="E327" s="39" t="s">
        <v>606</v>
      </c>
      <c r="F327" s="147"/>
      <c r="G327" s="39"/>
      <c r="H327" s="39"/>
      <c r="I327" s="39" t="s">
        <v>7</v>
      </c>
      <c r="J327" s="39" t="s">
        <v>8</v>
      </c>
      <c r="K327" s="39" t="s">
        <v>6</v>
      </c>
      <c r="L327" s="8" t="str">
        <f t="shared" si="24"/>
        <v>Walthamstow Hall, Sevenoaks, Kent</v>
      </c>
    </row>
    <row r="328" spans="1:12" ht="20" customHeight="1" x14ac:dyDescent="0.2">
      <c r="A328" s="8">
        <f>IF(ISNUMBER(SEARCH($Z$1,B328)),MAX(A$1:$A327)+1,0)</f>
        <v>20</v>
      </c>
      <c r="B328" s="8">
        <f t="shared" si="23"/>
        <v>3</v>
      </c>
      <c r="C328" s="39" t="s">
        <v>310</v>
      </c>
      <c r="D328" s="39" t="s">
        <v>308</v>
      </c>
      <c r="E328" s="39" t="s">
        <v>606</v>
      </c>
      <c r="F328" s="147"/>
      <c r="G328" s="39"/>
      <c r="H328" s="39"/>
      <c r="I328" s="39" t="s">
        <v>7</v>
      </c>
      <c r="J328" s="39" t="s">
        <v>8</v>
      </c>
      <c r="K328" s="39" t="s">
        <v>6</v>
      </c>
      <c r="L328" s="8" t="str">
        <f t="shared" si="24"/>
        <v>Weald of Kent Grammar School, Tonbridge, Kent</v>
      </c>
    </row>
    <row r="329" spans="1:12" ht="20" customHeight="1" x14ac:dyDescent="0.2">
      <c r="A329" s="8">
        <f>IF(ISNUMBER(SEARCH($Z$1,B329)),MAX(A$1:$A328)+1,0)</f>
        <v>21</v>
      </c>
      <c r="B329" s="8">
        <f t="shared" si="23"/>
        <v>3</v>
      </c>
      <c r="C329" s="39" t="s">
        <v>311</v>
      </c>
      <c r="D329" s="39" t="s">
        <v>308</v>
      </c>
      <c r="E329" s="39" t="s">
        <v>606</v>
      </c>
      <c r="F329" s="147" t="s">
        <v>3</v>
      </c>
      <c r="G329" s="39"/>
      <c r="H329" s="39"/>
      <c r="I329" s="39"/>
      <c r="J329" s="39"/>
      <c r="K329" s="39"/>
      <c r="L329" s="8" t="str">
        <f t="shared" si="24"/>
        <v>Yardley Court, Tonbridge, Kent</v>
      </c>
    </row>
    <row r="330" spans="1:12" ht="20" customHeight="1" x14ac:dyDescent="0.2">
      <c r="A330" s="8">
        <f>IF(ISNUMBER(SEARCH($Z$1,B330)),MAX(A$1:$A329)+1,0)</f>
        <v>0</v>
      </c>
      <c r="B330" s="8" t="str">
        <f t="shared" si="23"/>
        <v/>
      </c>
      <c r="C330" s="39"/>
      <c r="D330" s="39"/>
      <c r="E330" s="39"/>
      <c r="F330" s="147"/>
      <c r="G330" s="39"/>
      <c r="H330" s="39"/>
      <c r="I330" s="39"/>
      <c r="J330" s="39"/>
      <c r="K330" s="39"/>
      <c r="L330" s="8" t="str">
        <f t="shared" si="24"/>
        <v xml:space="preserve">, , </v>
      </c>
    </row>
    <row r="331" spans="1:12" ht="20" customHeight="1" x14ac:dyDescent="0.2">
      <c r="A331" s="8">
        <f>IF(ISNUMBER(SEARCH($Z$1,B331)),MAX(A$1:$A330)+1,0)</f>
        <v>0</v>
      </c>
      <c r="B331" s="8" t="str">
        <f t="shared" si="23"/>
        <v/>
      </c>
      <c r="C331" s="39"/>
      <c r="D331" s="39"/>
      <c r="E331" s="39"/>
      <c r="F331" s="147"/>
      <c r="G331" s="39"/>
      <c r="H331" s="39"/>
      <c r="I331" s="39"/>
      <c r="J331" s="39"/>
      <c r="K331" s="39"/>
      <c r="L331" s="8" t="str">
        <f t="shared" si="24"/>
        <v xml:space="preserve">, , </v>
      </c>
    </row>
    <row r="332" spans="1:12" ht="20" customHeight="1" x14ac:dyDescent="0.2">
      <c r="A332" s="8">
        <f>IF(ISNUMBER(SEARCH($Z$1,B332)),MAX(A$1:$A331)+1,0)</f>
        <v>0</v>
      </c>
      <c r="B332" s="8" t="str">
        <f t="shared" si="23"/>
        <v/>
      </c>
      <c r="C332" s="39"/>
      <c r="D332" s="39"/>
      <c r="E332" s="39"/>
      <c r="F332" s="147"/>
      <c r="G332" s="39"/>
      <c r="H332" s="39"/>
      <c r="I332" s="39"/>
      <c r="J332" s="39"/>
      <c r="K332" s="39"/>
      <c r="L332" s="8" t="str">
        <f t="shared" si="24"/>
        <v xml:space="preserve">, , </v>
      </c>
    </row>
    <row r="333" spans="1:12" ht="20" customHeight="1" x14ac:dyDescent="0.2">
      <c r="A333" s="8">
        <f>IF(ISNUMBER(SEARCH($Z$1,B333)),MAX(A$1:$A332)+1,0)</f>
        <v>0</v>
      </c>
      <c r="B333" s="8" t="str">
        <f t="shared" si="23"/>
        <v/>
      </c>
      <c r="C333" s="39"/>
      <c r="D333" s="39"/>
      <c r="E333" s="39"/>
      <c r="F333" s="147"/>
      <c r="G333" s="39"/>
      <c r="H333" s="39"/>
      <c r="I333" s="39"/>
      <c r="J333" s="39"/>
      <c r="K333" s="39"/>
      <c r="L333" s="8" t="str">
        <f t="shared" si="24"/>
        <v xml:space="preserve">, , </v>
      </c>
    </row>
    <row r="334" spans="1:12" ht="20" customHeight="1" x14ac:dyDescent="0.2">
      <c r="A334" s="8">
        <f>IF(ISNUMBER(SEARCH($Z$1,B334)),MAX(A$1:$A333)+1,0)</f>
        <v>0</v>
      </c>
      <c r="B334" s="8" t="str">
        <f t="shared" si="23"/>
        <v/>
      </c>
      <c r="C334" s="39"/>
      <c r="D334" s="39"/>
      <c r="E334" s="39"/>
      <c r="F334" s="147"/>
      <c r="G334" s="39"/>
      <c r="H334" s="39"/>
      <c r="I334" s="39"/>
      <c r="J334" s="39"/>
      <c r="K334" s="39"/>
      <c r="L334" s="8" t="str">
        <f t="shared" si="24"/>
        <v xml:space="preserve">, , </v>
      </c>
    </row>
    <row r="335" spans="1:12" ht="20" customHeight="1" x14ac:dyDescent="0.2">
      <c r="A335" s="8">
        <f>IF(ISNUMBER(SEARCH($Z$1,B335)),MAX(A$1:$A334)+1,0)</f>
        <v>0</v>
      </c>
      <c r="B335" s="8" t="str">
        <f t="shared" si="23"/>
        <v/>
      </c>
      <c r="C335" s="39"/>
      <c r="D335" s="39"/>
      <c r="E335" s="39"/>
      <c r="F335" s="147"/>
      <c r="G335" s="39"/>
      <c r="H335" s="39"/>
      <c r="I335" s="39"/>
      <c r="J335" s="39"/>
      <c r="K335" s="39"/>
      <c r="L335" s="8" t="str">
        <f t="shared" si="24"/>
        <v xml:space="preserve">, , </v>
      </c>
    </row>
    <row r="336" spans="1:12" ht="20" customHeight="1" x14ac:dyDescent="0.2">
      <c r="A336" s="8">
        <f>IF(ISNUMBER(SEARCH($Z$1,B336)),MAX(A$1:$A335)+1,0)</f>
        <v>0</v>
      </c>
      <c r="B336" s="8" t="str">
        <f t="shared" si="23"/>
        <v/>
      </c>
      <c r="C336" s="38" t="s">
        <v>607</v>
      </c>
      <c r="D336" s="38" t="s">
        <v>0</v>
      </c>
      <c r="E336" s="38" t="str">
        <f>C336</f>
        <v>Lancashire</v>
      </c>
      <c r="F336" s="146" t="s">
        <v>1</v>
      </c>
      <c r="G336" s="38"/>
      <c r="H336" s="38"/>
      <c r="I336" s="38"/>
      <c r="J336" s="38"/>
      <c r="K336" s="38"/>
      <c r="L336" s="8" t="str">
        <f t="shared" si="24"/>
        <v>Lancashire, Town, Lancashire</v>
      </c>
    </row>
    <row r="337" spans="1:12" ht="20" customHeight="1" x14ac:dyDescent="0.2">
      <c r="A337" s="8">
        <f>IF(ISNUMBER(SEARCH($Z$1,B337)),MAX(A$1:$A336)+1,0)</f>
        <v>0</v>
      </c>
      <c r="B337" s="8" t="str">
        <f t="shared" si="23"/>
        <v/>
      </c>
      <c r="C337" s="39" t="s">
        <v>880</v>
      </c>
      <c r="D337" s="39" t="s">
        <v>881</v>
      </c>
      <c r="E337" s="39" t="s">
        <v>607</v>
      </c>
      <c r="F337" s="147" t="s">
        <v>3</v>
      </c>
      <c r="G337" s="39" t="s">
        <v>4</v>
      </c>
      <c r="H337" s="39"/>
      <c r="I337" s="39" t="s">
        <v>7</v>
      </c>
      <c r="J337" s="39" t="s">
        <v>8</v>
      </c>
      <c r="K337" s="39"/>
      <c r="L337" s="8" t="str">
        <f t="shared" si="24"/>
        <v>Arnold KEQMS (AKS), Lytham St Annes, Lancashire</v>
      </c>
    </row>
    <row r="338" spans="1:12" ht="20" customHeight="1" x14ac:dyDescent="0.2">
      <c r="A338" s="8">
        <f>IF(ISNUMBER(SEARCH($Z$1,B338)),MAX(A$1:$A337)+1,0)</f>
        <v>0</v>
      </c>
      <c r="B338" s="8" t="str">
        <f t="shared" si="23"/>
        <v/>
      </c>
      <c r="C338" s="39" t="s">
        <v>316</v>
      </c>
      <c r="D338" s="39" t="s">
        <v>317</v>
      </c>
      <c r="E338" s="39" t="s">
        <v>607</v>
      </c>
      <c r="F338" s="147" t="s">
        <v>3</v>
      </c>
      <c r="G338" s="39" t="s">
        <v>4</v>
      </c>
      <c r="H338" s="39"/>
      <c r="I338" s="39" t="s">
        <v>7</v>
      </c>
      <c r="J338" s="39" t="s">
        <v>8</v>
      </c>
      <c r="K338" s="39"/>
      <c r="L338" s="8" t="str">
        <f t="shared" si="24"/>
        <v>Clitheroe Royal Grammar School, Clitheroe, Lancashire</v>
      </c>
    </row>
    <row r="339" spans="1:12" ht="20" customHeight="1" x14ac:dyDescent="0.2">
      <c r="A339" s="8">
        <f>IF(ISNUMBER(SEARCH($Z$1,B339)),MAX(A$1:$A338)+1,0)</f>
        <v>0</v>
      </c>
      <c r="B339" s="8" t="str">
        <f t="shared" si="23"/>
        <v/>
      </c>
      <c r="C339" s="39" t="s">
        <v>805</v>
      </c>
      <c r="D339" s="39" t="s">
        <v>882</v>
      </c>
      <c r="E339" s="39" t="s">
        <v>607</v>
      </c>
      <c r="F339" s="147"/>
      <c r="G339" s="39"/>
      <c r="H339" s="39"/>
      <c r="I339" s="39"/>
      <c r="J339" s="39" t="s">
        <v>8</v>
      </c>
      <c r="K339" s="39"/>
      <c r="L339" s="8" t="str">
        <f t="shared" si="24"/>
        <v>Fleetwood High School, Fleetwood, Lancashire</v>
      </c>
    </row>
    <row r="340" spans="1:12" ht="20" customHeight="1" x14ac:dyDescent="0.2">
      <c r="A340" s="8">
        <f>IF(ISNUMBER(SEARCH($Z$1,B340)),MAX(A$1:$A339)+1,0)</f>
        <v>0</v>
      </c>
      <c r="B340" s="8" t="str">
        <f t="shared" si="23"/>
        <v/>
      </c>
      <c r="C340" s="39" t="s">
        <v>318</v>
      </c>
      <c r="D340" s="39" t="s">
        <v>319</v>
      </c>
      <c r="E340" s="39" t="s">
        <v>607</v>
      </c>
      <c r="F340" s="147" t="s">
        <v>3</v>
      </c>
      <c r="G340" s="39" t="s">
        <v>4</v>
      </c>
      <c r="H340" s="39" t="s">
        <v>5</v>
      </c>
      <c r="I340" s="39"/>
      <c r="J340" s="39"/>
      <c r="K340" s="39" t="s">
        <v>6</v>
      </c>
      <c r="L340" s="8" t="str">
        <f t="shared" si="24"/>
        <v>Lancaster Royal Grammar School, Lancaster, Lancashire</v>
      </c>
    </row>
    <row r="341" spans="1:12" ht="20" customHeight="1" x14ac:dyDescent="0.2">
      <c r="A341" s="8">
        <f>IF(ISNUMBER(SEARCH($Z$1,B341)),MAX(A$1:$A340)+1,0)</f>
        <v>0</v>
      </c>
      <c r="B341" s="8" t="str">
        <f t="shared" si="23"/>
        <v/>
      </c>
      <c r="C341" s="39" t="s">
        <v>314</v>
      </c>
      <c r="D341" s="39" t="s">
        <v>315</v>
      </c>
      <c r="E341" s="39" t="s">
        <v>607</v>
      </c>
      <c r="F341" s="147" t="s">
        <v>3</v>
      </c>
      <c r="G341" s="39" t="s">
        <v>4</v>
      </c>
      <c r="H341" s="39" t="s">
        <v>5</v>
      </c>
      <c r="I341" s="39" t="s">
        <v>7</v>
      </c>
      <c r="J341" s="39" t="s">
        <v>8</v>
      </c>
      <c r="K341" s="39" t="s">
        <v>6</v>
      </c>
      <c r="L341" s="8" t="str">
        <f t="shared" si="24"/>
        <v>Westholme School, Blackburn, Lancashire</v>
      </c>
    </row>
    <row r="342" spans="1:12" ht="20" customHeight="1" x14ac:dyDescent="0.2">
      <c r="A342" s="8">
        <f>IF(ISNUMBER(SEARCH($Z$1,B342)),MAX(A$1:$A341)+1,0)</f>
        <v>0</v>
      </c>
      <c r="B342" s="8" t="str">
        <f t="shared" si="23"/>
        <v/>
      </c>
      <c r="C342" s="39"/>
      <c r="D342" s="39"/>
      <c r="E342" s="39"/>
      <c r="F342" s="147"/>
      <c r="G342" s="39"/>
      <c r="H342" s="39"/>
      <c r="I342" s="39"/>
      <c r="J342" s="39"/>
      <c r="K342" s="39"/>
      <c r="L342" s="8" t="str">
        <f t="shared" si="24"/>
        <v xml:space="preserve">, , </v>
      </c>
    </row>
    <row r="343" spans="1:12" ht="20" customHeight="1" x14ac:dyDescent="0.2">
      <c r="A343" s="8">
        <f>IF(ISNUMBER(SEARCH($Z$1,B343)),MAX(A$1:$A342)+1,0)</f>
        <v>0</v>
      </c>
      <c r="B343" s="8" t="str">
        <f t="shared" si="23"/>
        <v/>
      </c>
      <c r="C343" s="39"/>
      <c r="D343" s="39"/>
      <c r="E343" s="39"/>
      <c r="F343" s="147"/>
      <c r="G343" s="39"/>
      <c r="H343" s="39"/>
      <c r="I343" s="39"/>
      <c r="J343" s="39"/>
      <c r="K343" s="39"/>
      <c r="L343" s="8" t="str">
        <f t="shared" si="24"/>
        <v xml:space="preserve">, , </v>
      </c>
    </row>
    <row r="344" spans="1:12" ht="20" customHeight="1" x14ac:dyDescent="0.2">
      <c r="A344" s="8">
        <f>IF(ISNUMBER(SEARCH($Z$1,B344)),MAX(A$1:$A343)+1,0)</f>
        <v>0</v>
      </c>
      <c r="B344" s="8" t="str">
        <f t="shared" si="23"/>
        <v/>
      </c>
      <c r="C344" s="39"/>
      <c r="D344" s="39"/>
      <c r="E344" s="39"/>
      <c r="F344" s="147"/>
      <c r="G344" s="39"/>
      <c r="H344" s="39"/>
      <c r="I344" s="39"/>
      <c r="J344" s="39"/>
      <c r="K344" s="39"/>
      <c r="L344" s="8" t="str">
        <f t="shared" si="24"/>
        <v xml:space="preserve">, , </v>
      </c>
    </row>
    <row r="345" spans="1:12" ht="20" customHeight="1" x14ac:dyDescent="0.2">
      <c r="A345" s="8">
        <f>IF(ISNUMBER(SEARCH($Z$1,B345)),MAX(A$1:$A344)+1,0)</f>
        <v>0</v>
      </c>
      <c r="B345" s="8" t="str">
        <f t="shared" si="23"/>
        <v/>
      </c>
      <c r="C345" s="38" t="s">
        <v>608</v>
      </c>
      <c r="D345" s="38" t="s">
        <v>0</v>
      </c>
      <c r="E345" s="38" t="str">
        <f>C345</f>
        <v>Leicestershire</v>
      </c>
      <c r="F345" s="146" t="s">
        <v>1</v>
      </c>
      <c r="G345" s="38"/>
      <c r="H345" s="38"/>
      <c r="I345" s="38"/>
      <c r="J345" s="38"/>
      <c r="K345" s="38"/>
      <c r="L345" s="8" t="str">
        <f t="shared" si="24"/>
        <v>Leicestershire, Town, Leicestershire</v>
      </c>
    </row>
    <row r="346" spans="1:12" ht="20" customHeight="1" x14ac:dyDescent="0.2">
      <c r="A346" s="8">
        <f>IF(ISNUMBER(SEARCH($Z$1,B346)),MAX(A$1:$A345)+1,0)</f>
        <v>0</v>
      </c>
      <c r="B346" s="8" t="str">
        <f t="shared" si="23"/>
        <v/>
      </c>
      <c r="C346" s="39" t="s">
        <v>321</v>
      </c>
      <c r="D346" s="39" t="s">
        <v>320</v>
      </c>
      <c r="E346" s="39" t="s">
        <v>608</v>
      </c>
      <c r="F346" s="147" t="s">
        <v>3</v>
      </c>
      <c r="G346" s="39" t="s">
        <v>4</v>
      </c>
      <c r="H346" s="39" t="s">
        <v>5</v>
      </c>
      <c r="I346" s="39" t="s">
        <v>7</v>
      </c>
      <c r="J346" s="39" t="s">
        <v>8</v>
      </c>
      <c r="K346" s="39" t="s">
        <v>6</v>
      </c>
      <c r="L346" s="8" t="str">
        <f t="shared" si="24"/>
        <v>Leicester Grammar School Trust, Leicester, Leicestershire</v>
      </c>
    </row>
    <row r="347" spans="1:12" ht="20" customHeight="1" x14ac:dyDescent="0.2">
      <c r="A347" s="8">
        <f>IF(ISNUMBER(SEARCH($Z$1,B347)),MAX(A$1:$A346)+1,0)</f>
        <v>0</v>
      </c>
      <c r="B347" s="8" t="str">
        <f t="shared" si="23"/>
        <v/>
      </c>
      <c r="C347" s="39" t="s">
        <v>322</v>
      </c>
      <c r="D347" s="39" t="s">
        <v>323</v>
      </c>
      <c r="E347" s="39" t="s">
        <v>608</v>
      </c>
      <c r="F347" s="147" t="s">
        <v>3</v>
      </c>
      <c r="G347" s="39" t="s">
        <v>4</v>
      </c>
      <c r="H347" s="39"/>
      <c r="I347" s="39"/>
      <c r="J347" s="39"/>
      <c r="K347" s="39"/>
      <c r="L347" s="8" t="str">
        <f t="shared" si="24"/>
        <v>Loughborough Grammar School, Loughborough, Leicestershire</v>
      </c>
    </row>
    <row r="348" spans="1:12" ht="20" customHeight="1" x14ac:dyDescent="0.2">
      <c r="A348" s="8">
        <f>IF(ISNUMBER(SEARCH($Z$1,B348)),MAX(A$1:$A347)+1,0)</f>
        <v>0</v>
      </c>
      <c r="B348" s="8" t="str">
        <f t="shared" si="23"/>
        <v/>
      </c>
      <c r="C348" s="39" t="s">
        <v>806</v>
      </c>
      <c r="D348" s="39" t="s">
        <v>323</v>
      </c>
      <c r="E348" s="39" t="s">
        <v>608</v>
      </c>
      <c r="F348" s="147"/>
      <c r="G348" s="39"/>
      <c r="H348" s="39"/>
      <c r="I348" s="39" t="s">
        <v>7</v>
      </c>
      <c r="J348" s="39" t="s">
        <v>8</v>
      </c>
      <c r="K348" s="39"/>
      <c r="L348" s="8" t="str">
        <f t="shared" si="24"/>
        <v>Loughborough High School, Loughborough, Leicestershire</v>
      </c>
    </row>
    <row r="349" spans="1:12" ht="20" customHeight="1" x14ac:dyDescent="0.2">
      <c r="A349" s="8">
        <f>IF(ISNUMBER(SEARCH($Z$1,B349)),MAX(A$1:$A348)+1,0)</f>
        <v>0</v>
      </c>
      <c r="B349" s="8" t="str">
        <f t="shared" si="23"/>
        <v/>
      </c>
      <c r="C349" s="39" t="s">
        <v>807</v>
      </c>
      <c r="D349" s="39" t="s">
        <v>324</v>
      </c>
      <c r="E349" s="39" t="s">
        <v>608</v>
      </c>
      <c r="F349" s="147" t="s">
        <v>3</v>
      </c>
      <c r="G349" s="39"/>
      <c r="H349" s="39"/>
      <c r="I349" s="39" t="s">
        <v>7</v>
      </c>
      <c r="J349" s="39"/>
      <c r="K349" s="39"/>
      <c r="L349" s="8" t="str">
        <f t="shared" si="24"/>
        <v>Lutterworth High School, Lutterworth, Leicestershire</v>
      </c>
    </row>
    <row r="350" spans="1:12" ht="20" customHeight="1" x14ac:dyDescent="0.2">
      <c r="A350" s="8">
        <f>IF(ISNUMBER(SEARCH($Z$1,B350)),MAX(A$1:$A349)+1,0)</f>
        <v>0</v>
      </c>
      <c r="B350" s="8" t="str">
        <f t="shared" si="23"/>
        <v/>
      </c>
      <c r="C350" s="39" t="s">
        <v>808</v>
      </c>
      <c r="D350" s="39" t="s">
        <v>883</v>
      </c>
      <c r="E350" s="39" t="s">
        <v>608</v>
      </c>
      <c r="F350" s="147"/>
      <c r="G350" s="39"/>
      <c r="H350" s="39"/>
      <c r="I350" s="39"/>
      <c r="J350" s="39" t="s">
        <v>8</v>
      </c>
      <c r="K350" s="39" t="s">
        <v>6</v>
      </c>
      <c r="L350" s="8" t="str">
        <f t="shared" si="24"/>
        <v>Ratcliffe College, Ratcliffe, Leicestershire</v>
      </c>
    </row>
    <row r="351" spans="1:12" ht="20" customHeight="1" x14ac:dyDescent="0.2">
      <c r="A351" s="8">
        <f>IF(ISNUMBER(SEARCH($Z$1,B351)),MAX(A$1:$A350)+1,0)</f>
        <v>0</v>
      </c>
      <c r="B351" s="8" t="str">
        <f t="shared" si="23"/>
        <v/>
      </c>
      <c r="C351" s="39" t="s">
        <v>326</v>
      </c>
      <c r="D351" s="39" t="s">
        <v>325</v>
      </c>
      <c r="E351" s="39" t="s">
        <v>608</v>
      </c>
      <c r="F351" s="147"/>
      <c r="G351" s="39" t="s">
        <v>4</v>
      </c>
      <c r="H351" s="39" t="s">
        <v>5</v>
      </c>
      <c r="I351" s="39"/>
      <c r="J351" s="39" t="s">
        <v>8</v>
      </c>
      <c r="K351" s="39" t="s">
        <v>6</v>
      </c>
      <c r="L351" s="8" t="str">
        <f t="shared" si="24"/>
        <v>Uppingham School, Oakham, Leicestershire</v>
      </c>
    </row>
    <row r="352" spans="1:12" ht="20" customHeight="1" x14ac:dyDescent="0.2">
      <c r="A352" s="8">
        <f>IF(ISNUMBER(SEARCH($Z$1,B352)),MAX(A$1:$A351)+1,0)</f>
        <v>0</v>
      </c>
      <c r="B352" s="8" t="str">
        <f t="shared" si="23"/>
        <v/>
      </c>
      <c r="C352" s="39"/>
      <c r="D352" s="39"/>
      <c r="E352" s="39"/>
      <c r="F352" s="147"/>
      <c r="G352" s="39"/>
      <c r="H352" s="39"/>
      <c r="I352" s="39"/>
      <c r="J352" s="39"/>
      <c r="K352" s="39"/>
      <c r="L352" s="8" t="str">
        <f t="shared" si="24"/>
        <v xml:space="preserve">, , </v>
      </c>
    </row>
    <row r="353" spans="1:12" ht="20" customHeight="1" x14ac:dyDescent="0.2">
      <c r="A353" s="8">
        <f>IF(ISNUMBER(SEARCH($Z$1,B353)),MAX(A$1:$A352)+1,0)</f>
        <v>0</v>
      </c>
      <c r="B353" s="8" t="str">
        <f t="shared" si="23"/>
        <v/>
      </c>
      <c r="C353" s="38" t="s">
        <v>609</v>
      </c>
      <c r="D353" s="38" t="s">
        <v>0</v>
      </c>
      <c r="E353" s="38" t="str">
        <f>C353</f>
        <v>Lincolnshire</v>
      </c>
      <c r="F353" s="146" t="s">
        <v>1</v>
      </c>
      <c r="G353" s="38"/>
      <c r="H353" s="38"/>
      <c r="I353" s="38"/>
      <c r="J353" s="38"/>
      <c r="K353" s="38"/>
      <c r="L353" s="8" t="str">
        <f t="shared" si="24"/>
        <v>Lincolnshire, Town, Lincolnshire</v>
      </c>
    </row>
    <row r="354" spans="1:12" ht="20" customHeight="1" x14ac:dyDescent="0.2">
      <c r="A354" s="8">
        <f>IF(ISNUMBER(SEARCH($Z$1,B354)),MAX(A$1:$A353)+1,0)</f>
        <v>0</v>
      </c>
      <c r="B354" s="8" t="str">
        <f t="shared" si="23"/>
        <v/>
      </c>
      <c r="C354" s="39" t="s">
        <v>327</v>
      </c>
      <c r="D354" s="39" t="s">
        <v>328</v>
      </c>
      <c r="E354" s="39" t="s">
        <v>609</v>
      </c>
      <c r="F354" s="147" t="s">
        <v>3</v>
      </c>
      <c r="G354" s="39" t="s">
        <v>4</v>
      </c>
      <c r="H354" s="39"/>
      <c r="I354" s="39" t="s">
        <v>7</v>
      </c>
      <c r="J354" s="39" t="s">
        <v>8</v>
      </c>
      <c r="K354" s="39"/>
      <c r="L354" s="8" t="str">
        <f t="shared" si="24"/>
        <v>Bourne Academy, Bourne, Lincolnshire</v>
      </c>
    </row>
    <row r="355" spans="1:12" ht="20" customHeight="1" x14ac:dyDescent="0.2">
      <c r="A355" s="8">
        <f>IF(ISNUMBER(SEARCH($Z$1,B355)),MAX(A$1:$A354)+1,0)</f>
        <v>0</v>
      </c>
      <c r="B355" s="8" t="str">
        <f t="shared" si="23"/>
        <v/>
      </c>
      <c r="C355" s="39" t="s">
        <v>329</v>
      </c>
      <c r="D355" s="39" t="s">
        <v>328</v>
      </c>
      <c r="E355" s="39" t="s">
        <v>609</v>
      </c>
      <c r="F355" s="147" t="s">
        <v>3</v>
      </c>
      <c r="G355" s="39" t="s">
        <v>4</v>
      </c>
      <c r="H355" s="39" t="s">
        <v>5</v>
      </c>
      <c r="I355" s="39" t="s">
        <v>7</v>
      </c>
      <c r="J355" s="39" t="s">
        <v>8</v>
      </c>
      <c r="K355" s="39" t="s">
        <v>6</v>
      </c>
      <c r="L355" s="8" t="str">
        <f t="shared" si="24"/>
        <v>Bourne Grammar School, Bourne, Lincolnshire</v>
      </c>
    </row>
    <row r="356" spans="1:12" ht="20" customHeight="1" x14ac:dyDescent="0.2">
      <c r="A356" s="8">
        <f>IF(ISNUMBER(SEARCH($Z$1,B356)),MAX(A$1:$A355)+1,0)</f>
        <v>0</v>
      </c>
      <c r="B356" s="8" t="str">
        <f t="shared" si="23"/>
        <v/>
      </c>
      <c r="C356" s="39" t="s">
        <v>964</v>
      </c>
      <c r="D356" s="39" t="s">
        <v>933</v>
      </c>
      <c r="E356" s="39" t="s">
        <v>609</v>
      </c>
      <c r="F356" s="147" t="s">
        <v>3</v>
      </c>
      <c r="G356" s="39" t="s">
        <v>4</v>
      </c>
      <c r="H356" s="39"/>
      <c r="I356" s="39"/>
      <c r="J356" s="39" t="s">
        <v>8</v>
      </c>
      <c r="K356" s="39"/>
      <c r="L356" s="8" t="str">
        <f t="shared" si="24"/>
        <v>Branston Community Academy, Branston, Lincolnshire</v>
      </c>
    </row>
    <row r="357" spans="1:12" ht="20" customHeight="1" x14ac:dyDescent="0.2">
      <c r="A357" s="8">
        <f>IF(ISNUMBER(SEARCH($Z$1,B357)),MAX(A$1:$A356)+1,0)</f>
        <v>0</v>
      </c>
      <c r="B357" s="8" t="str">
        <f t="shared" si="23"/>
        <v/>
      </c>
      <c r="C357" s="39" t="s">
        <v>330</v>
      </c>
      <c r="D357" s="39" t="s">
        <v>331</v>
      </c>
      <c r="E357" s="39" t="s">
        <v>609</v>
      </c>
      <c r="F357" s="147"/>
      <c r="G357" s="39"/>
      <c r="H357" s="39"/>
      <c r="I357" s="39" t="s">
        <v>7</v>
      </c>
      <c r="J357" s="39" t="s">
        <v>8</v>
      </c>
      <c r="K357" s="39" t="s">
        <v>6</v>
      </c>
      <c r="L357" s="8" t="str">
        <f t="shared" si="24"/>
        <v>Kesteven and Grantham Girls' School, Grantham, Lincolnshire</v>
      </c>
    </row>
    <row r="358" spans="1:12" ht="20" customHeight="1" x14ac:dyDescent="0.2">
      <c r="A358" s="8">
        <f>IF(ISNUMBER(SEARCH($Z$1,B358)),MAX(A$1:$A357)+1,0)</f>
        <v>0</v>
      </c>
      <c r="B358" s="8" t="str">
        <f t="shared" si="23"/>
        <v/>
      </c>
      <c r="C358" s="39" t="s">
        <v>333</v>
      </c>
      <c r="D358" s="39" t="s">
        <v>334</v>
      </c>
      <c r="E358" s="39" t="s">
        <v>609</v>
      </c>
      <c r="F358" s="147" t="s">
        <v>3</v>
      </c>
      <c r="G358" s="39" t="s">
        <v>4</v>
      </c>
      <c r="H358" s="39" t="s">
        <v>5</v>
      </c>
      <c r="I358" s="39" t="s">
        <v>7</v>
      </c>
      <c r="J358" s="39" t="s">
        <v>8</v>
      </c>
      <c r="K358" s="39" t="s">
        <v>6</v>
      </c>
      <c r="L358" s="8" t="str">
        <f t="shared" si="24"/>
        <v>King Edward VI Grammar School, Louth, Lincolnshire</v>
      </c>
    </row>
    <row r="359" spans="1:12" ht="20" customHeight="1" x14ac:dyDescent="0.2">
      <c r="A359" s="8">
        <f>IF(ISNUMBER(SEARCH($Z$1,B359)),MAX(A$1:$A358)+1,0)</f>
        <v>0</v>
      </c>
      <c r="B359" s="8" t="str">
        <f t="shared" si="23"/>
        <v/>
      </c>
      <c r="C359" s="39" t="s">
        <v>809</v>
      </c>
      <c r="D359" s="39" t="s">
        <v>884</v>
      </c>
      <c r="E359" s="39" t="s">
        <v>609</v>
      </c>
      <c r="F359" s="147"/>
      <c r="G359" s="39" t="s">
        <v>4</v>
      </c>
      <c r="H359" s="39"/>
      <c r="I359" s="39"/>
      <c r="J359" s="39"/>
      <c r="K359" s="39"/>
      <c r="L359" s="8" t="str">
        <f t="shared" si="24"/>
        <v>Skegness Grammar School, Skegness, Lincolnshire</v>
      </c>
    </row>
    <row r="360" spans="1:12" ht="20" customHeight="1" x14ac:dyDescent="0.2">
      <c r="A360" s="8">
        <f>IF(ISNUMBER(SEARCH($Z$1,B360)),MAX(A$1:$A359)+1,0)</f>
        <v>0</v>
      </c>
      <c r="B360" s="8" t="str">
        <f t="shared" si="23"/>
        <v/>
      </c>
      <c r="C360" s="39" t="s">
        <v>337</v>
      </c>
      <c r="D360" s="39" t="s">
        <v>338</v>
      </c>
      <c r="E360" s="39" t="s">
        <v>609</v>
      </c>
      <c r="F360" s="147" t="s">
        <v>3</v>
      </c>
      <c r="G360" s="39" t="s">
        <v>4</v>
      </c>
      <c r="H360" s="39"/>
      <c r="I360" s="39"/>
      <c r="J360" s="39"/>
      <c r="K360" s="39"/>
      <c r="L360" s="8" t="str">
        <f t="shared" si="24"/>
        <v>Spalding Grammar School, Spalding, Lincolnshire</v>
      </c>
    </row>
    <row r="361" spans="1:12" ht="20" customHeight="1" x14ac:dyDescent="0.2">
      <c r="A361" s="8">
        <f>IF(ISNUMBER(SEARCH($Z$1,B361)),MAX(A$1:$A360)+1,0)</f>
        <v>0</v>
      </c>
      <c r="B361" s="8" t="str">
        <f t="shared" si="23"/>
        <v/>
      </c>
      <c r="C361" s="39" t="s">
        <v>335</v>
      </c>
      <c r="D361" s="39" t="s">
        <v>336</v>
      </c>
      <c r="E361" s="39" t="s">
        <v>609</v>
      </c>
      <c r="F361" s="147" t="s">
        <v>3</v>
      </c>
      <c r="G361" s="39" t="s">
        <v>4</v>
      </c>
      <c r="H361" s="39" t="s">
        <v>5</v>
      </c>
      <c r="I361" s="39" t="s">
        <v>7</v>
      </c>
      <c r="J361" s="39" t="s">
        <v>8</v>
      </c>
      <c r="K361" s="39" t="s">
        <v>6</v>
      </c>
      <c r="L361" s="8" t="str">
        <f t="shared" si="24"/>
        <v>St George's Academy, Sleaford, Lincolnshire</v>
      </c>
    </row>
    <row r="362" spans="1:12" ht="20" customHeight="1" x14ac:dyDescent="0.2">
      <c r="A362" s="8">
        <f>IF(ISNUMBER(SEARCH($Z$1,B362)),MAX(A$1:$A361)+1,0)</f>
        <v>0</v>
      </c>
      <c r="B362" s="8" t="str">
        <f t="shared" si="23"/>
        <v/>
      </c>
      <c r="C362" s="39" t="s">
        <v>810</v>
      </c>
      <c r="D362" s="39" t="s">
        <v>885</v>
      </c>
      <c r="E362" s="39" t="s">
        <v>609</v>
      </c>
      <c r="F362" s="147"/>
      <c r="G362" s="39"/>
      <c r="H362" s="39"/>
      <c r="I362" s="39" t="s">
        <v>7</v>
      </c>
      <c r="J362" s="39"/>
      <c r="K362" s="39"/>
      <c r="L362" s="8" t="str">
        <f t="shared" si="24"/>
        <v>St Hugh's School, Lincoln, Lincolnshire</v>
      </c>
    </row>
    <row r="363" spans="1:12" ht="20" customHeight="1" x14ac:dyDescent="0.2">
      <c r="A363" s="8">
        <f>IF(ISNUMBER(SEARCH($Z$1,B363)),MAX(A$1:$A362)+1,0)</f>
        <v>0</v>
      </c>
      <c r="B363" s="8" t="str">
        <f t="shared" si="23"/>
        <v/>
      </c>
      <c r="C363" s="39" t="s">
        <v>340</v>
      </c>
      <c r="D363" s="39" t="s">
        <v>341</v>
      </c>
      <c r="E363" s="39" t="s">
        <v>609</v>
      </c>
      <c r="F363" s="147" t="s">
        <v>3</v>
      </c>
      <c r="G363" s="39" t="s">
        <v>4</v>
      </c>
      <c r="H363" s="39"/>
      <c r="I363" s="39"/>
      <c r="J363" s="39"/>
      <c r="K363" s="39"/>
      <c r="L363" s="8" t="str">
        <f t="shared" si="24"/>
        <v>Stamford Endowed Schools, Stamford, Lincolnshire</v>
      </c>
    </row>
    <row r="364" spans="1:12" ht="20" customHeight="1" x14ac:dyDescent="0.2">
      <c r="A364" s="8">
        <f>IF(ISNUMBER(SEARCH($Z$1,B364)),MAX(A$1:$A363)+1,0)</f>
        <v>0</v>
      </c>
      <c r="B364" s="8" t="str">
        <f t="shared" si="23"/>
        <v/>
      </c>
      <c r="C364" s="39" t="s">
        <v>332</v>
      </c>
      <c r="D364" s="39" t="s">
        <v>331</v>
      </c>
      <c r="E364" s="39" t="s">
        <v>609</v>
      </c>
      <c r="F364" s="147" t="s">
        <v>3</v>
      </c>
      <c r="G364" s="39" t="s">
        <v>4</v>
      </c>
      <c r="H364" s="39"/>
      <c r="I364" s="39" t="s">
        <v>7</v>
      </c>
      <c r="J364" s="39" t="s">
        <v>8</v>
      </c>
      <c r="K364" s="39"/>
      <c r="L364" s="8" t="str">
        <f t="shared" si="24"/>
        <v>The Priory Ruskin Academy, Grantham, Lincolnshire</v>
      </c>
    </row>
    <row r="365" spans="1:12" ht="20" customHeight="1" x14ac:dyDescent="0.2">
      <c r="A365" s="8">
        <f>IF(ISNUMBER(SEARCH($Z$1,B365)),MAX(A$1:$A364)+1,0)</f>
        <v>0</v>
      </c>
      <c r="B365" s="8" t="str">
        <f t="shared" si="23"/>
        <v/>
      </c>
      <c r="C365" s="39" t="s">
        <v>339</v>
      </c>
      <c r="D365" s="39" t="s">
        <v>338</v>
      </c>
      <c r="E365" s="39" t="s">
        <v>609</v>
      </c>
      <c r="F365" s="147" t="s">
        <v>3</v>
      </c>
      <c r="G365" s="39" t="s">
        <v>4</v>
      </c>
      <c r="H365" s="39"/>
      <c r="I365" s="39" t="s">
        <v>7</v>
      </c>
      <c r="J365" s="39" t="s">
        <v>8</v>
      </c>
      <c r="K365" s="39"/>
      <c r="L365" s="8" t="str">
        <f t="shared" si="24"/>
        <v>University Academy Holbeach, Spalding, Lincolnshire</v>
      </c>
    </row>
    <row r="366" spans="1:12" ht="20" customHeight="1" x14ac:dyDescent="0.2">
      <c r="A366" s="8">
        <f>IF(ISNUMBER(SEARCH($Z$1,B366)),MAX(A$1:$A365)+1,0)</f>
        <v>0</v>
      </c>
      <c r="B366" s="8" t="str">
        <f t="shared" si="23"/>
        <v/>
      </c>
      <c r="C366" s="39"/>
      <c r="D366" s="39"/>
      <c r="E366" s="39"/>
      <c r="F366" s="147"/>
      <c r="G366" s="39"/>
      <c r="H366" s="39"/>
      <c r="I366" s="39"/>
      <c r="J366" s="39"/>
      <c r="K366" s="39"/>
      <c r="L366" s="8" t="str">
        <f t="shared" si="24"/>
        <v xml:space="preserve">, , </v>
      </c>
    </row>
    <row r="367" spans="1:12" ht="20" customHeight="1" x14ac:dyDescent="0.2">
      <c r="A367" s="8">
        <f>IF(ISNUMBER(SEARCH($Z$1,B367)),MAX(A$1:$A366)+1,0)</f>
        <v>0</v>
      </c>
      <c r="B367" s="8" t="str">
        <f t="shared" si="23"/>
        <v/>
      </c>
      <c r="C367" s="39"/>
      <c r="D367" s="39"/>
      <c r="E367" s="39"/>
      <c r="F367" s="147"/>
      <c r="G367" s="39"/>
      <c r="H367" s="39"/>
      <c r="I367" s="39"/>
      <c r="J367" s="39"/>
      <c r="K367" s="39"/>
      <c r="L367" s="8" t="str">
        <f t="shared" si="24"/>
        <v xml:space="preserve">, , </v>
      </c>
    </row>
    <row r="368" spans="1:12" ht="20" customHeight="1" x14ac:dyDescent="0.2">
      <c r="A368" s="8">
        <f>IF(ISNUMBER(SEARCH($Z$1,B368)),MAX(A$1:$A367)+1,0)</f>
        <v>0</v>
      </c>
      <c r="B368" s="8" t="str">
        <f t="shared" si="23"/>
        <v/>
      </c>
      <c r="C368" s="38" t="s">
        <v>183</v>
      </c>
      <c r="D368" s="38" t="s">
        <v>0</v>
      </c>
      <c r="E368" s="38" t="str">
        <f>C368</f>
        <v>London</v>
      </c>
      <c r="F368" s="146" t="s">
        <v>1</v>
      </c>
      <c r="G368" s="38"/>
      <c r="H368" s="38"/>
      <c r="I368" s="38"/>
      <c r="J368" s="38"/>
      <c r="K368" s="38"/>
      <c r="L368" s="8" t="str">
        <f t="shared" si="24"/>
        <v>London, Town, London</v>
      </c>
    </row>
    <row r="369" spans="1:12" ht="20" customHeight="1" x14ac:dyDescent="0.2">
      <c r="A369" s="8">
        <f>IF(ISNUMBER(SEARCH($Z$1,B369)),MAX(A$1:$A368)+1,0)</f>
        <v>0</v>
      </c>
      <c r="B369" s="8" t="str">
        <f t="shared" si="23"/>
        <v/>
      </c>
      <c r="C369" s="39" t="s">
        <v>342</v>
      </c>
      <c r="D369" s="39" t="s">
        <v>183</v>
      </c>
      <c r="E369" s="39" t="s">
        <v>183</v>
      </c>
      <c r="F369" s="147" t="s">
        <v>3</v>
      </c>
      <c r="G369" s="39" t="s">
        <v>4</v>
      </c>
      <c r="H369" s="39"/>
      <c r="I369" s="39" t="s">
        <v>7</v>
      </c>
      <c r="J369" s="39" t="s">
        <v>8</v>
      </c>
      <c r="K369" s="39"/>
      <c r="L369" s="8" t="str">
        <f t="shared" si="24"/>
        <v>Alleyn's School, London, London</v>
      </c>
    </row>
    <row r="370" spans="1:12" ht="20" customHeight="1" x14ac:dyDescent="0.2">
      <c r="A370" s="8">
        <f>IF(ISNUMBER(SEARCH($Z$1,B370)),MAX(A$1:$A369)+1,0)</f>
        <v>0</v>
      </c>
      <c r="B370" s="8" t="str">
        <f t="shared" si="23"/>
        <v/>
      </c>
      <c r="C370" s="39" t="s">
        <v>343</v>
      </c>
      <c r="D370" s="39" t="s">
        <v>183</v>
      </c>
      <c r="E370" s="39" t="s">
        <v>183</v>
      </c>
      <c r="F370" s="147" t="s">
        <v>3</v>
      </c>
      <c r="G370" s="39" t="s">
        <v>4</v>
      </c>
      <c r="H370" s="39"/>
      <c r="I370" s="39" t="s">
        <v>7</v>
      </c>
      <c r="J370" s="39" t="s">
        <v>8</v>
      </c>
      <c r="K370" s="39"/>
      <c r="L370" s="8" t="str">
        <f t="shared" si="24"/>
        <v>Ark Greenwich Free School, London, London</v>
      </c>
    </row>
    <row r="371" spans="1:12" ht="20" customHeight="1" x14ac:dyDescent="0.2">
      <c r="A371" s="8">
        <f>IF(ISNUMBER(SEARCH($Z$1,B371)),MAX(A$1:$A370)+1,0)</f>
        <v>0</v>
      </c>
      <c r="B371" s="8" t="str">
        <f t="shared" si="23"/>
        <v/>
      </c>
      <c r="C371" s="39" t="s">
        <v>811</v>
      </c>
      <c r="D371" s="39" t="s">
        <v>183</v>
      </c>
      <c r="E371" s="39" t="s">
        <v>183</v>
      </c>
      <c r="F371" s="147"/>
      <c r="G371" s="39" t="s">
        <v>4</v>
      </c>
      <c r="H371" s="39"/>
      <c r="I371" s="39" t="s">
        <v>7</v>
      </c>
      <c r="J371" s="39" t="s">
        <v>8</v>
      </c>
      <c r="K371" s="39"/>
      <c r="L371" s="8" t="str">
        <f t="shared" si="24"/>
        <v>Bacon's College, London, London</v>
      </c>
    </row>
    <row r="372" spans="1:12" ht="20" customHeight="1" x14ac:dyDescent="0.2">
      <c r="A372" s="8">
        <f>IF(ISNUMBER(SEARCH($Z$1,B372)),MAX(A$1:$A371)+1,0)</f>
        <v>0</v>
      </c>
      <c r="B372" s="8" t="str">
        <f t="shared" si="23"/>
        <v/>
      </c>
      <c r="C372" s="39" t="s">
        <v>344</v>
      </c>
      <c r="D372" s="39" t="s">
        <v>183</v>
      </c>
      <c r="E372" s="39" t="s">
        <v>183</v>
      </c>
      <c r="F372" s="147" t="s">
        <v>3</v>
      </c>
      <c r="G372" s="39" t="s">
        <v>4</v>
      </c>
      <c r="H372" s="39"/>
      <c r="I372" s="39" t="s">
        <v>7</v>
      </c>
      <c r="J372" s="39" t="s">
        <v>8</v>
      </c>
      <c r="K372" s="39"/>
      <c r="L372" s="8" t="str">
        <f t="shared" si="24"/>
        <v>Bishop Thomas Grant Catholic Secondary School, London, London</v>
      </c>
    </row>
    <row r="373" spans="1:12" ht="20" customHeight="1" x14ac:dyDescent="0.2">
      <c r="A373" s="8">
        <f>IF(ISNUMBER(SEARCH($Z$1,B373)),MAX(A$1:$A372)+1,0)</f>
        <v>0</v>
      </c>
      <c r="B373" s="8" t="str">
        <f t="shared" si="23"/>
        <v/>
      </c>
      <c r="C373" s="39" t="s">
        <v>345</v>
      </c>
      <c r="D373" s="39" t="s">
        <v>183</v>
      </c>
      <c r="E373" s="39" t="s">
        <v>183</v>
      </c>
      <c r="F373" s="147"/>
      <c r="G373" s="39"/>
      <c r="H373" s="39"/>
      <c r="I373" s="39" t="s">
        <v>7</v>
      </c>
      <c r="J373" s="39" t="s">
        <v>8</v>
      </c>
      <c r="K373" s="39" t="s">
        <v>6</v>
      </c>
      <c r="L373" s="8" t="str">
        <f t="shared" si="24"/>
        <v>Blackheath High School, London, London</v>
      </c>
    </row>
    <row r="374" spans="1:12" ht="20" customHeight="1" x14ac:dyDescent="0.2">
      <c r="A374" s="8">
        <f>IF(ISNUMBER(SEARCH($Z$1,B374)),MAX(A$1:$A373)+1,0)</f>
        <v>0</v>
      </c>
      <c r="B374" s="8" t="str">
        <f t="shared" si="23"/>
        <v/>
      </c>
      <c r="C374" s="39" t="s">
        <v>346</v>
      </c>
      <c r="D374" s="39" t="s">
        <v>183</v>
      </c>
      <c r="E374" s="39" t="s">
        <v>183</v>
      </c>
      <c r="F374" s="147" t="s">
        <v>3</v>
      </c>
      <c r="G374" s="39"/>
      <c r="H374" s="39"/>
      <c r="I374" s="39"/>
      <c r="J374" s="39"/>
      <c r="K374" s="39"/>
      <c r="L374" s="8" t="str">
        <f t="shared" si="24"/>
        <v>Central Foundation Boys' School, London, London</v>
      </c>
    </row>
    <row r="375" spans="1:12" ht="20" customHeight="1" x14ac:dyDescent="0.2">
      <c r="A375" s="8">
        <f>IF(ISNUMBER(SEARCH($Z$1,B375)),MAX(A$1:$A374)+1,0)</f>
        <v>0</v>
      </c>
      <c r="B375" s="8" t="str">
        <f t="shared" si="23"/>
        <v/>
      </c>
      <c r="C375" s="39" t="s">
        <v>812</v>
      </c>
      <c r="D375" s="39" t="s">
        <v>183</v>
      </c>
      <c r="E375" s="39" t="s">
        <v>183</v>
      </c>
      <c r="F375" s="147" t="s">
        <v>3</v>
      </c>
      <c r="G375" s="39" t="s">
        <v>4</v>
      </c>
      <c r="H375" s="39"/>
      <c r="I375" s="39" t="s">
        <v>7</v>
      </c>
      <c r="J375" s="39"/>
      <c r="K375" s="39"/>
      <c r="L375" s="8" t="str">
        <f t="shared" si="24"/>
        <v>City Heights E-ACT Academy, Lambeth, London, London</v>
      </c>
    </row>
    <row r="376" spans="1:12" ht="20" customHeight="1" x14ac:dyDescent="0.2">
      <c r="A376" s="8">
        <f>IF(ISNUMBER(SEARCH($Z$1,B376)),MAX(A$1:$A375)+1,0)</f>
        <v>0</v>
      </c>
      <c r="B376" s="8" t="str">
        <f t="shared" si="23"/>
        <v/>
      </c>
      <c r="C376" s="39" t="s">
        <v>347</v>
      </c>
      <c r="D376" s="39" t="s">
        <v>183</v>
      </c>
      <c r="E376" s="39" t="s">
        <v>183</v>
      </c>
      <c r="F376" s="147"/>
      <c r="G376" s="39"/>
      <c r="H376" s="39"/>
      <c r="I376" s="39" t="s">
        <v>7</v>
      </c>
      <c r="J376" s="39" t="s">
        <v>8</v>
      </c>
      <c r="K376" s="39" t="s">
        <v>6</v>
      </c>
      <c r="L376" s="8" t="str">
        <f t="shared" si="24"/>
        <v>City of London School for Girls, London, London</v>
      </c>
    </row>
    <row r="377" spans="1:12" ht="20" customHeight="1" x14ac:dyDescent="0.2">
      <c r="A377" s="8">
        <f>IF(ISNUMBER(SEARCH($Z$1,B377)),MAX(A$1:$A376)+1,0)</f>
        <v>0</v>
      </c>
      <c r="B377" s="8" t="str">
        <f t="shared" si="23"/>
        <v/>
      </c>
      <c r="C377" s="39" t="s">
        <v>348</v>
      </c>
      <c r="D377" s="39" t="s">
        <v>183</v>
      </c>
      <c r="E377" s="39" t="s">
        <v>183</v>
      </c>
      <c r="F377" s="147" t="s">
        <v>3</v>
      </c>
      <c r="G377" s="39" t="s">
        <v>4</v>
      </c>
      <c r="H377" s="39"/>
      <c r="I377" s="39" t="s">
        <v>7</v>
      </c>
      <c r="J377" s="39" t="s">
        <v>8</v>
      </c>
      <c r="K377" s="39"/>
      <c r="L377" s="8" t="str">
        <f t="shared" si="24"/>
        <v>Colfes School, London, London</v>
      </c>
    </row>
    <row r="378" spans="1:12" ht="20" customHeight="1" x14ac:dyDescent="0.2">
      <c r="A378" s="8">
        <f>IF(ISNUMBER(SEARCH($Z$1,B378)),MAX(A$1:$A377)+1,0)</f>
        <v>0</v>
      </c>
      <c r="B378" s="8" t="str">
        <f t="shared" si="23"/>
        <v/>
      </c>
      <c r="C378" s="39" t="s">
        <v>349</v>
      </c>
      <c r="D378" s="39" t="s">
        <v>183</v>
      </c>
      <c r="E378" s="39" t="s">
        <v>183</v>
      </c>
      <c r="F378" s="147" t="s">
        <v>3</v>
      </c>
      <c r="G378" s="39" t="s">
        <v>4</v>
      </c>
      <c r="H378" s="39" t="s">
        <v>5</v>
      </c>
      <c r="I378" s="39"/>
      <c r="J378" s="39"/>
      <c r="K378" s="39"/>
      <c r="L378" s="8" t="str">
        <f t="shared" si="24"/>
        <v>Dulwich College, London, London</v>
      </c>
    </row>
    <row r="379" spans="1:12" ht="20" customHeight="1" x14ac:dyDescent="0.2">
      <c r="A379" s="8">
        <f>IF(ISNUMBER(SEARCH($Z$1,B379)),MAX(A$1:$A378)+1,0)</f>
        <v>0</v>
      </c>
      <c r="B379" s="8" t="str">
        <f t="shared" si="23"/>
        <v/>
      </c>
      <c r="C379" s="39" t="s">
        <v>350</v>
      </c>
      <c r="D379" s="39" t="s">
        <v>183</v>
      </c>
      <c r="E379" s="39" t="s">
        <v>183</v>
      </c>
      <c r="F379" s="147" t="s">
        <v>3</v>
      </c>
      <c r="G379" s="39" t="s">
        <v>4</v>
      </c>
      <c r="H379" s="39" t="s">
        <v>5</v>
      </c>
      <c r="I379" s="39" t="s">
        <v>7</v>
      </c>
      <c r="J379" s="39" t="s">
        <v>8</v>
      </c>
      <c r="K379" s="39" t="s">
        <v>6</v>
      </c>
      <c r="L379" s="8" t="str">
        <f t="shared" si="24"/>
        <v>Dunraven School, London, London</v>
      </c>
    </row>
    <row r="380" spans="1:12" ht="20" customHeight="1" x14ac:dyDescent="0.2">
      <c r="A380" s="8">
        <f>IF(ISNUMBER(SEARCH($Z$1,B380)),MAX(A$1:$A379)+1,0)</f>
        <v>0</v>
      </c>
      <c r="B380" s="8" t="str">
        <f t="shared" si="23"/>
        <v/>
      </c>
      <c r="C380" s="39" t="s">
        <v>934</v>
      </c>
      <c r="D380" s="39" t="s">
        <v>183</v>
      </c>
      <c r="E380" s="39" t="s">
        <v>183</v>
      </c>
      <c r="F380" s="147" t="s">
        <v>3</v>
      </c>
      <c r="G380" s="39" t="s">
        <v>4</v>
      </c>
      <c r="H380" s="39"/>
      <c r="I380" s="39" t="s">
        <v>7</v>
      </c>
      <c r="J380" s="39" t="s">
        <v>8</v>
      </c>
      <c r="K380" s="39"/>
      <c r="L380" s="8" t="str">
        <f t="shared" si="24"/>
        <v>Eltham College, London, London</v>
      </c>
    </row>
    <row r="381" spans="1:12" ht="20" customHeight="1" x14ac:dyDescent="0.2">
      <c r="A381" s="8">
        <f>IF(ISNUMBER(SEARCH($Z$1,B381)),MAX(A$1:$A380)+1,0)</f>
        <v>0</v>
      </c>
      <c r="B381" s="8" t="str">
        <f t="shared" si="23"/>
        <v/>
      </c>
      <c r="C381" s="39" t="s">
        <v>351</v>
      </c>
      <c r="D381" s="39" t="s">
        <v>183</v>
      </c>
      <c r="E381" s="39" t="s">
        <v>183</v>
      </c>
      <c r="F381" s="147"/>
      <c r="G381" s="39"/>
      <c r="H381" s="39"/>
      <c r="I381" s="39" t="s">
        <v>7</v>
      </c>
      <c r="J381" s="39" t="s">
        <v>8</v>
      </c>
      <c r="K381" s="39" t="s">
        <v>6</v>
      </c>
      <c r="L381" s="8" t="str">
        <f t="shared" si="24"/>
        <v>Francis Holland School NW1, London, London</v>
      </c>
    </row>
    <row r="382" spans="1:12" ht="20" customHeight="1" x14ac:dyDescent="0.2">
      <c r="A382" s="8">
        <f>IF(ISNUMBER(SEARCH($Z$1,B382)),MAX(A$1:$A381)+1,0)</f>
        <v>0</v>
      </c>
      <c r="B382" s="8" t="str">
        <f t="shared" si="23"/>
        <v/>
      </c>
      <c r="C382" s="39" t="s">
        <v>352</v>
      </c>
      <c r="D382" s="39" t="s">
        <v>183</v>
      </c>
      <c r="E382" s="39" t="s">
        <v>183</v>
      </c>
      <c r="F382" s="147"/>
      <c r="G382" s="39"/>
      <c r="H382" s="39"/>
      <c r="I382" s="39" t="s">
        <v>7</v>
      </c>
      <c r="J382" s="39" t="s">
        <v>8</v>
      </c>
      <c r="K382" s="39" t="s">
        <v>6</v>
      </c>
      <c r="L382" s="8" t="str">
        <f t="shared" si="24"/>
        <v>Francis Holland School SW1, London, London</v>
      </c>
    </row>
    <row r="383" spans="1:12" ht="20" customHeight="1" x14ac:dyDescent="0.2">
      <c r="A383" s="8">
        <f>IF(ISNUMBER(SEARCH($Z$1,B383)),MAX(A$1:$A382)+1,0)</f>
        <v>0</v>
      </c>
      <c r="B383" s="8" t="str">
        <f t="shared" si="23"/>
        <v/>
      </c>
      <c r="C383" s="39" t="s">
        <v>353</v>
      </c>
      <c r="D383" s="39" t="s">
        <v>183</v>
      </c>
      <c r="E383" s="39" t="s">
        <v>183</v>
      </c>
      <c r="F383" s="147" t="s">
        <v>3</v>
      </c>
      <c r="G383" s="39" t="s">
        <v>4</v>
      </c>
      <c r="H383" s="39"/>
      <c r="I383" s="39"/>
      <c r="J383" s="39"/>
      <c r="K383" s="39"/>
      <c r="L383" s="8" t="str">
        <f t="shared" si="24"/>
        <v>Fulham Boys School, London, London</v>
      </c>
    </row>
    <row r="384" spans="1:12" ht="20" customHeight="1" x14ac:dyDescent="0.2">
      <c r="A384" s="8">
        <f>IF(ISNUMBER(SEARCH($Z$1,B384)),MAX(A$1:$A383)+1,0)</f>
        <v>0</v>
      </c>
      <c r="B384" s="8" t="str">
        <f t="shared" si="23"/>
        <v/>
      </c>
      <c r="C384" s="39" t="s">
        <v>813</v>
      </c>
      <c r="D384" s="39" t="s">
        <v>183</v>
      </c>
      <c r="E384" s="39" t="s">
        <v>183</v>
      </c>
      <c r="F384" s="147" t="s">
        <v>3</v>
      </c>
      <c r="G384" s="39" t="s">
        <v>4</v>
      </c>
      <c r="H384" s="39"/>
      <c r="I384" s="39" t="s">
        <v>7</v>
      </c>
      <c r="J384" s="39"/>
      <c r="K384" s="39"/>
      <c r="L384" s="8" t="str">
        <f t="shared" si="24"/>
        <v>Hampstead School, London, London</v>
      </c>
    </row>
    <row r="385" spans="1:12" ht="20" customHeight="1" x14ac:dyDescent="0.2">
      <c r="A385" s="8">
        <f>IF(ISNUMBER(SEARCH($Z$1,B385)),MAX(A$1:$A384)+1,0)</f>
        <v>0</v>
      </c>
      <c r="B385" s="8" t="str">
        <f t="shared" si="23"/>
        <v/>
      </c>
      <c r="C385" s="39" t="s">
        <v>354</v>
      </c>
      <c r="D385" s="39" t="s">
        <v>183</v>
      </c>
      <c r="E385" s="39" t="s">
        <v>183</v>
      </c>
      <c r="F385" s="147"/>
      <c r="G385" s="39"/>
      <c r="H385" s="39"/>
      <c r="I385" s="39" t="s">
        <v>7</v>
      </c>
      <c r="J385" s="39" t="s">
        <v>8</v>
      </c>
      <c r="K385" s="39" t="s">
        <v>6</v>
      </c>
      <c r="L385" s="8" t="str">
        <f t="shared" si="24"/>
        <v>James Allen's Girls' School, London, London</v>
      </c>
    </row>
    <row r="386" spans="1:12" ht="20" customHeight="1" x14ac:dyDescent="0.2">
      <c r="A386" s="8">
        <f>IF(ISNUMBER(SEARCH($Z$1,B386)),MAX(A$1:$A385)+1,0)</f>
        <v>0</v>
      </c>
      <c r="B386" s="8" t="str">
        <f t="shared" si="23"/>
        <v/>
      </c>
      <c r="C386" s="39" t="s">
        <v>814</v>
      </c>
      <c r="D386" s="39" t="s">
        <v>183</v>
      </c>
      <c r="E386" s="39" t="s">
        <v>183</v>
      </c>
      <c r="F386" s="147"/>
      <c r="G386" s="39"/>
      <c r="H386" s="39"/>
      <c r="I386" s="39"/>
      <c r="J386" s="39"/>
      <c r="K386" s="39" t="s">
        <v>6</v>
      </c>
      <c r="L386" s="8" t="str">
        <f t="shared" si="24"/>
        <v>Kensington Park School, London, London</v>
      </c>
    </row>
    <row r="387" spans="1:12" ht="20" customHeight="1" x14ac:dyDescent="0.2">
      <c r="A387" s="8">
        <f>IF(ISNUMBER(SEARCH($Z$1,B387)),MAX(A$1:$A386)+1,0)</f>
        <v>0</v>
      </c>
      <c r="B387" s="8" t="str">
        <f t="shared" ref="B387:B450" si="25">IFERROR(IF(F387="Teams","",VLOOKUP(E387,$W$2:$X$16,2,0)),"")</f>
        <v/>
      </c>
      <c r="C387" s="39" t="s">
        <v>935</v>
      </c>
      <c r="D387" s="39" t="s">
        <v>936</v>
      </c>
      <c r="E387" s="39" t="s">
        <v>183</v>
      </c>
      <c r="F387" s="147" t="s">
        <v>3</v>
      </c>
      <c r="G387" s="39" t="s">
        <v>4</v>
      </c>
      <c r="H387" s="39"/>
      <c r="I387" s="39" t="s">
        <v>7</v>
      </c>
      <c r="J387" s="39" t="s">
        <v>8</v>
      </c>
      <c r="K387" s="39"/>
      <c r="L387" s="8" t="str">
        <f t="shared" ref="L387:L450" si="26">C387&amp;", "&amp;D387&amp;", "&amp;E387</f>
        <v>Kew House School, Brentford, London</v>
      </c>
    </row>
    <row r="388" spans="1:12" ht="20" customHeight="1" x14ac:dyDescent="0.2">
      <c r="A388" s="8">
        <f>IF(ISNUMBER(SEARCH($Z$1,B388)),MAX(A$1:$A387)+1,0)</f>
        <v>0</v>
      </c>
      <c r="B388" s="8" t="str">
        <f t="shared" si="25"/>
        <v/>
      </c>
      <c r="C388" s="39" t="s">
        <v>355</v>
      </c>
      <c r="D388" s="39" t="s">
        <v>183</v>
      </c>
      <c r="E388" s="39" t="s">
        <v>183</v>
      </c>
      <c r="F388" s="147" t="s">
        <v>3</v>
      </c>
      <c r="G388" s="39" t="s">
        <v>4</v>
      </c>
      <c r="H388" s="39"/>
      <c r="I388" s="39" t="s">
        <v>7</v>
      </c>
      <c r="J388" s="39" t="s">
        <v>8</v>
      </c>
      <c r="K388" s="39"/>
      <c r="L388" s="8" t="str">
        <f t="shared" si="26"/>
        <v>Kingsdale Foundation School, London, London</v>
      </c>
    </row>
    <row r="389" spans="1:12" ht="20" customHeight="1" x14ac:dyDescent="0.2">
      <c r="A389" s="8">
        <f>IF(ISNUMBER(SEARCH($Z$1,B389)),MAX(A$1:$A388)+1,0)</f>
        <v>0</v>
      </c>
      <c r="B389" s="8" t="str">
        <f t="shared" si="25"/>
        <v/>
      </c>
      <c r="C389" s="39" t="s">
        <v>937</v>
      </c>
      <c r="D389" s="39" t="s">
        <v>183</v>
      </c>
      <c r="E389" s="39" t="s">
        <v>183</v>
      </c>
      <c r="F389" s="147" t="s">
        <v>3</v>
      </c>
      <c r="G389" s="39" t="s">
        <v>4</v>
      </c>
      <c r="H389" s="39" t="s">
        <v>5</v>
      </c>
      <c r="I389" s="39" t="s">
        <v>7</v>
      </c>
      <c r="J389" s="39" t="s">
        <v>8</v>
      </c>
      <c r="K389" s="39" t="s">
        <v>6</v>
      </c>
      <c r="L389" s="8" t="str">
        <f t="shared" si="26"/>
        <v>Mill Hill Foundation, London, London</v>
      </c>
    </row>
    <row r="390" spans="1:12" ht="20" customHeight="1" x14ac:dyDescent="0.2">
      <c r="A390" s="8">
        <f>IF(ISNUMBER(SEARCH($Z$1,B390)),MAX(A$1:$A389)+1,0)</f>
        <v>0</v>
      </c>
      <c r="B390" s="8" t="str">
        <f t="shared" si="25"/>
        <v/>
      </c>
      <c r="C390" s="39" t="s">
        <v>816</v>
      </c>
      <c r="D390" s="39" t="s">
        <v>183</v>
      </c>
      <c r="E390" s="39" t="s">
        <v>183</v>
      </c>
      <c r="F390" s="147" t="s">
        <v>3</v>
      </c>
      <c r="G390" s="39"/>
      <c r="H390" s="39"/>
      <c r="I390" s="39"/>
      <c r="J390" s="39"/>
      <c r="K390" s="39"/>
      <c r="L390" s="8" t="str">
        <f t="shared" si="26"/>
        <v>Northcote Lodge School, London, London</v>
      </c>
    </row>
    <row r="391" spans="1:12" ht="20" customHeight="1" x14ac:dyDescent="0.2">
      <c r="A391" s="8">
        <f>IF(ISNUMBER(SEARCH($Z$1,B391)),MAX(A$1:$A390)+1,0)</f>
        <v>0</v>
      </c>
      <c r="B391" s="8" t="str">
        <f t="shared" si="25"/>
        <v/>
      </c>
      <c r="C391" s="39" t="s">
        <v>356</v>
      </c>
      <c r="D391" s="39" t="s">
        <v>183</v>
      </c>
      <c r="E391" s="39" t="s">
        <v>183</v>
      </c>
      <c r="F391" s="147"/>
      <c r="G391" s="39"/>
      <c r="H391" s="39"/>
      <c r="I391" s="39" t="s">
        <v>7</v>
      </c>
      <c r="J391" s="39" t="s">
        <v>8</v>
      </c>
      <c r="K391" s="39" t="s">
        <v>6</v>
      </c>
      <c r="L391" s="8" t="str">
        <f t="shared" si="26"/>
        <v>Putney High School, London, London</v>
      </c>
    </row>
    <row r="392" spans="1:12" ht="20" customHeight="1" x14ac:dyDescent="0.2">
      <c r="A392" s="8">
        <f>IF(ISNUMBER(SEARCH($Z$1,B392)),MAX(A$1:$A391)+1,0)</f>
        <v>0</v>
      </c>
      <c r="B392" s="8" t="str">
        <f t="shared" si="25"/>
        <v/>
      </c>
      <c r="C392" s="39" t="s">
        <v>817</v>
      </c>
      <c r="D392" s="39" t="s">
        <v>183</v>
      </c>
      <c r="E392" s="39" t="s">
        <v>183</v>
      </c>
      <c r="F392" s="147"/>
      <c r="G392" s="39"/>
      <c r="H392" s="39"/>
      <c r="I392" s="39" t="s">
        <v>7</v>
      </c>
      <c r="J392" s="39" t="s">
        <v>8</v>
      </c>
      <c r="K392" s="39" t="s">
        <v>6</v>
      </c>
      <c r="L392" s="8" t="str">
        <f t="shared" si="26"/>
        <v>Queens Gate School, London, London</v>
      </c>
    </row>
    <row r="393" spans="1:12" ht="20" customHeight="1" x14ac:dyDescent="0.2">
      <c r="A393" s="8">
        <f>IF(ISNUMBER(SEARCH($Z$1,B393)),MAX(A$1:$A392)+1,0)</f>
        <v>0</v>
      </c>
      <c r="B393" s="8" t="str">
        <f t="shared" si="25"/>
        <v/>
      </c>
      <c r="C393" s="39" t="s">
        <v>357</v>
      </c>
      <c r="D393" s="39" t="s">
        <v>183</v>
      </c>
      <c r="E393" s="39" t="s">
        <v>183</v>
      </c>
      <c r="F393" s="147" t="s">
        <v>3</v>
      </c>
      <c r="G393" s="39" t="s">
        <v>4</v>
      </c>
      <c r="H393" s="39" t="s">
        <v>5</v>
      </c>
      <c r="I393" s="39" t="s">
        <v>7</v>
      </c>
      <c r="J393" s="39" t="s">
        <v>8</v>
      </c>
      <c r="K393" s="39"/>
      <c r="L393" s="8" t="str">
        <f t="shared" si="26"/>
        <v>Saint Cecilia's Church of England School, London, London</v>
      </c>
    </row>
    <row r="394" spans="1:12" ht="20" customHeight="1" x14ac:dyDescent="0.2">
      <c r="A394" s="8">
        <f>IF(ISNUMBER(SEARCH($Z$1,B394)),MAX(A$1:$A393)+1,0)</f>
        <v>0</v>
      </c>
      <c r="B394" s="8" t="str">
        <f t="shared" si="25"/>
        <v/>
      </c>
      <c r="C394" s="39" t="s">
        <v>358</v>
      </c>
      <c r="D394" s="39" t="s">
        <v>183</v>
      </c>
      <c r="E394" s="39" t="s">
        <v>183</v>
      </c>
      <c r="F394" s="147"/>
      <c r="G394" s="39"/>
      <c r="H394" s="39"/>
      <c r="I394" s="39" t="s">
        <v>7</v>
      </c>
      <c r="J394" s="39" t="s">
        <v>8</v>
      </c>
      <c r="K394" s="39" t="s">
        <v>6</v>
      </c>
      <c r="L394" s="8" t="str">
        <f t="shared" si="26"/>
        <v>South Hampstead High School, London, London</v>
      </c>
    </row>
    <row r="395" spans="1:12" ht="20" customHeight="1" x14ac:dyDescent="0.2">
      <c r="A395" s="8">
        <f>IF(ISNUMBER(SEARCH($Z$1,B395)),MAX(A$1:$A394)+1,0)</f>
        <v>0</v>
      </c>
      <c r="B395" s="8" t="str">
        <f t="shared" si="25"/>
        <v/>
      </c>
      <c r="C395" s="39" t="s">
        <v>818</v>
      </c>
      <c r="D395" s="39" t="s">
        <v>183</v>
      </c>
      <c r="E395" s="39" t="s">
        <v>183</v>
      </c>
      <c r="F395" s="147" t="s">
        <v>3</v>
      </c>
      <c r="G395" s="39"/>
      <c r="H395" s="39"/>
      <c r="I395" s="39" t="s">
        <v>7</v>
      </c>
      <c r="J395" s="39"/>
      <c r="K395" s="39"/>
      <c r="L395" s="8" t="str">
        <f t="shared" si="26"/>
        <v>St Michael's Catholic College, London, London</v>
      </c>
    </row>
    <row r="396" spans="1:12" ht="20" customHeight="1" x14ac:dyDescent="0.2">
      <c r="A396" s="8">
        <f>IF(ISNUMBER(SEARCH($Z$1,B396)),MAX(A$1:$A395)+1,0)</f>
        <v>0</v>
      </c>
      <c r="B396" s="8" t="str">
        <f t="shared" si="25"/>
        <v/>
      </c>
      <c r="C396" s="39" t="s">
        <v>359</v>
      </c>
      <c r="D396" s="39" t="s">
        <v>183</v>
      </c>
      <c r="E396" s="39" t="s">
        <v>183</v>
      </c>
      <c r="F396" s="147"/>
      <c r="G396" s="39"/>
      <c r="H396" s="39"/>
      <c r="I396" s="39" t="s">
        <v>7</v>
      </c>
      <c r="J396" s="39" t="s">
        <v>8</v>
      </c>
      <c r="K396" s="39"/>
      <c r="L396" s="8" t="str">
        <f t="shared" si="26"/>
        <v>St Paul's Girls' School, London, London</v>
      </c>
    </row>
    <row r="397" spans="1:12" ht="20" customHeight="1" x14ac:dyDescent="0.2">
      <c r="A397" s="8">
        <f>IF(ISNUMBER(SEARCH($Z$1,B397)),MAX(A$1:$A396)+1,0)</f>
        <v>0</v>
      </c>
      <c r="B397" s="8" t="str">
        <f t="shared" si="25"/>
        <v/>
      </c>
      <c r="C397" s="39" t="s">
        <v>360</v>
      </c>
      <c r="D397" s="39" t="s">
        <v>183</v>
      </c>
      <c r="E397" s="39" t="s">
        <v>183</v>
      </c>
      <c r="F397" s="147"/>
      <c r="G397" s="39"/>
      <c r="H397" s="39"/>
      <c r="I397" s="39" t="s">
        <v>7</v>
      </c>
      <c r="J397" s="39" t="s">
        <v>8</v>
      </c>
      <c r="K397" s="39" t="s">
        <v>6</v>
      </c>
      <c r="L397" s="8" t="str">
        <f t="shared" si="26"/>
        <v>Streatham and Clapham High School, London, London</v>
      </c>
    </row>
    <row r="398" spans="1:12" ht="20" customHeight="1" x14ac:dyDescent="0.2">
      <c r="A398" s="8">
        <f>IF(ISNUMBER(SEARCH($Z$1,B398)),MAX(A$1:$A397)+1,0)</f>
        <v>0</v>
      </c>
      <c r="B398" s="8" t="str">
        <f t="shared" si="25"/>
        <v/>
      </c>
      <c r="C398" s="39" t="s">
        <v>361</v>
      </c>
      <c r="D398" s="39" t="s">
        <v>183</v>
      </c>
      <c r="E398" s="39" t="s">
        <v>183</v>
      </c>
      <c r="F398" s="147"/>
      <c r="G398" s="39"/>
      <c r="H398" s="39"/>
      <c r="I398" s="39" t="s">
        <v>7</v>
      </c>
      <c r="J398" s="39" t="s">
        <v>8</v>
      </c>
      <c r="K398" s="39"/>
      <c r="L398" s="8" t="str">
        <f t="shared" si="26"/>
        <v>Sydenham High School GDST, London, London</v>
      </c>
    </row>
    <row r="399" spans="1:12" ht="20" customHeight="1" x14ac:dyDescent="0.2">
      <c r="A399" s="8">
        <f>IF(ISNUMBER(SEARCH($Z$1,B399)),MAX(A$1:$A398)+1,0)</f>
        <v>0</v>
      </c>
      <c r="B399" s="8" t="str">
        <f t="shared" si="25"/>
        <v/>
      </c>
      <c r="C399" s="39" t="s">
        <v>362</v>
      </c>
      <c r="D399" s="39" t="s">
        <v>183</v>
      </c>
      <c r="E399" s="39" t="s">
        <v>183</v>
      </c>
      <c r="F399" s="147" t="s">
        <v>3</v>
      </c>
      <c r="G399" s="39" t="s">
        <v>4</v>
      </c>
      <c r="H399" s="39" t="s">
        <v>5</v>
      </c>
      <c r="I399" s="39"/>
      <c r="J399" s="39"/>
      <c r="K399" s="39" t="s">
        <v>6</v>
      </c>
      <c r="L399" s="8" t="str">
        <f t="shared" si="26"/>
        <v>The Cardinal Vaughan Memorial RC School, London, London</v>
      </c>
    </row>
    <row r="400" spans="1:12" ht="20" customHeight="1" x14ac:dyDescent="0.2">
      <c r="A400" s="8">
        <f>IF(ISNUMBER(SEARCH($Z$1,B400)),MAX(A$1:$A399)+1,0)</f>
        <v>0</v>
      </c>
      <c r="B400" s="8" t="str">
        <f t="shared" si="25"/>
        <v/>
      </c>
      <c r="C400" s="39" t="s">
        <v>363</v>
      </c>
      <c r="D400" s="39" t="s">
        <v>183</v>
      </c>
      <c r="E400" s="39" t="s">
        <v>183</v>
      </c>
      <c r="F400" s="147" t="s">
        <v>3</v>
      </c>
      <c r="G400" s="39" t="s">
        <v>4</v>
      </c>
      <c r="H400" s="39" t="s">
        <v>5</v>
      </c>
      <c r="I400" s="39" t="s">
        <v>7</v>
      </c>
      <c r="J400" s="39" t="s">
        <v>8</v>
      </c>
      <c r="K400" s="39"/>
      <c r="L400" s="8" t="str">
        <f t="shared" si="26"/>
        <v>The Charter School North Dulwich, London, London</v>
      </c>
    </row>
    <row r="401" spans="1:12" ht="20" customHeight="1" x14ac:dyDescent="0.2">
      <c r="A401" s="8">
        <f>IF(ISNUMBER(SEARCH($Z$1,B401)),MAX(A$1:$A400)+1,0)</f>
        <v>0</v>
      </c>
      <c r="B401" s="8" t="str">
        <f t="shared" si="25"/>
        <v/>
      </c>
      <c r="C401" s="39" t="s">
        <v>364</v>
      </c>
      <c r="D401" s="39" t="s">
        <v>183</v>
      </c>
      <c r="E401" s="39" t="s">
        <v>183</v>
      </c>
      <c r="F401" s="147"/>
      <c r="G401" s="39"/>
      <c r="H401" s="39"/>
      <c r="I401" s="39" t="s">
        <v>7</v>
      </c>
      <c r="J401" s="39" t="s">
        <v>8</v>
      </c>
      <c r="K401" s="39" t="s">
        <v>6</v>
      </c>
      <c r="L401" s="8" t="str">
        <f t="shared" si="26"/>
        <v>The Godolphin and Latymer School, London, London</v>
      </c>
    </row>
    <row r="402" spans="1:12" ht="20" customHeight="1" x14ac:dyDescent="0.2">
      <c r="A402" s="8">
        <f>IF(ISNUMBER(SEARCH($Z$1,B402)),MAX(A$1:$A401)+1,0)</f>
        <v>0</v>
      </c>
      <c r="B402" s="8" t="str">
        <f t="shared" si="25"/>
        <v/>
      </c>
      <c r="C402" s="39" t="s">
        <v>365</v>
      </c>
      <c r="D402" s="39" t="s">
        <v>183</v>
      </c>
      <c r="E402" s="39" t="s">
        <v>183</v>
      </c>
      <c r="F402" s="147"/>
      <c r="G402" s="39"/>
      <c r="H402" s="39"/>
      <c r="I402" s="39" t="s">
        <v>7</v>
      </c>
      <c r="J402" s="39" t="s">
        <v>8</v>
      </c>
      <c r="K402" s="39"/>
      <c r="L402" s="8" t="str">
        <f t="shared" si="26"/>
        <v>The Grey Coat Hospital, London, London</v>
      </c>
    </row>
    <row r="403" spans="1:12" ht="20" customHeight="1" x14ac:dyDescent="0.2">
      <c r="A403" s="8">
        <f>IF(ISNUMBER(SEARCH($Z$1,B403)),MAX(A$1:$A402)+1,0)</f>
        <v>0</v>
      </c>
      <c r="B403" s="8" t="str">
        <f t="shared" si="25"/>
        <v/>
      </c>
      <c r="C403" s="39" t="s">
        <v>366</v>
      </c>
      <c r="D403" s="39" t="s">
        <v>183</v>
      </c>
      <c r="E403" s="39" t="s">
        <v>183</v>
      </c>
      <c r="F403" s="147" t="s">
        <v>3</v>
      </c>
      <c r="G403" s="39" t="s">
        <v>4</v>
      </c>
      <c r="H403" s="39" t="s">
        <v>5</v>
      </c>
      <c r="I403" s="39"/>
      <c r="J403" s="39"/>
      <c r="K403" s="39" t="s">
        <v>6</v>
      </c>
      <c r="L403" s="8" t="str">
        <f t="shared" si="26"/>
        <v>The London Oratory School, London, London</v>
      </c>
    </row>
    <row r="404" spans="1:12" ht="20" customHeight="1" x14ac:dyDescent="0.2">
      <c r="A404" s="8">
        <f>IF(ISNUMBER(SEARCH($Z$1,B404)),MAX(A$1:$A403)+1,0)</f>
        <v>0</v>
      </c>
      <c r="B404" s="8" t="str">
        <f t="shared" si="25"/>
        <v/>
      </c>
      <c r="C404" s="39" t="s">
        <v>819</v>
      </c>
      <c r="D404" s="39" t="s">
        <v>183</v>
      </c>
      <c r="E404" s="39" t="s">
        <v>183</v>
      </c>
      <c r="F404" s="147" t="s">
        <v>3</v>
      </c>
      <c r="G404" s="39"/>
      <c r="H404" s="39"/>
      <c r="I404" s="39" t="s">
        <v>7</v>
      </c>
      <c r="J404" s="39"/>
      <c r="K404" s="39"/>
      <c r="L404" s="8" t="str">
        <f t="shared" si="26"/>
        <v>Thomas's Clapham, London, London</v>
      </c>
    </row>
    <row r="405" spans="1:12" ht="20" customHeight="1" x14ac:dyDescent="0.2">
      <c r="A405" s="8">
        <f>IF(ISNUMBER(SEARCH($Z$1,B405)),MAX(A$1:$A404)+1,0)</f>
        <v>0</v>
      </c>
      <c r="B405" s="8" t="str">
        <f t="shared" si="25"/>
        <v/>
      </c>
      <c r="C405" s="39" t="s">
        <v>367</v>
      </c>
      <c r="D405" s="39" t="s">
        <v>183</v>
      </c>
      <c r="E405" s="39" t="s">
        <v>183</v>
      </c>
      <c r="F405" s="147" t="s">
        <v>3</v>
      </c>
      <c r="G405" s="39" t="s">
        <v>4</v>
      </c>
      <c r="H405" s="39" t="s">
        <v>5</v>
      </c>
      <c r="I405" s="39"/>
      <c r="J405" s="39"/>
      <c r="K405" s="39" t="s">
        <v>6</v>
      </c>
      <c r="L405" s="8" t="str">
        <f t="shared" si="26"/>
        <v>University College School, London, London</v>
      </c>
    </row>
    <row r="406" spans="1:12" ht="20" customHeight="1" x14ac:dyDescent="0.2">
      <c r="A406" s="8">
        <f>IF(ISNUMBER(SEARCH($Z$1,B406)),MAX(A$1:$A405)+1,0)</f>
        <v>0</v>
      </c>
      <c r="B406" s="8" t="str">
        <f t="shared" si="25"/>
        <v/>
      </c>
      <c r="C406" s="39" t="s">
        <v>820</v>
      </c>
      <c r="D406" s="39" t="s">
        <v>183</v>
      </c>
      <c r="E406" s="39" t="s">
        <v>183</v>
      </c>
      <c r="F406" s="147" t="s">
        <v>3</v>
      </c>
      <c r="G406" s="39" t="s">
        <v>4</v>
      </c>
      <c r="H406" s="39"/>
      <c r="I406" s="39"/>
      <c r="J406" s="39"/>
      <c r="K406" s="39"/>
      <c r="L406" s="8" t="str">
        <f t="shared" si="26"/>
        <v>William Ellis, London, London</v>
      </c>
    </row>
    <row r="407" spans="1:12" ht="20" customHeight="1" x14ac:dyDescent="0.2">
      <c r="A407" s="8">
        <f>IF(ISNUMBER(SEARCH($Z$1,B407)),MAX(A$1:$A406)+1,0)</f>
        <v>0</v>
      </c>
      <c r="B407" s="8" t="str">
        <f t="shared" si="25"/>
        <v/>
      </c>
      <c r="C407" s="39" t="s">
        <v>821</v>
      </c>
      <c r="D407" s="39" t="s">
        <v>183</v>
      </c>
      <c r="E407" s="39" t="s">
        <v>183</v>
      </c>
      <c r="F407" s="147"/>
      <c r="G407" s="39" t="s">
        <v>4</v>
      </c>
      <c r="H407" s="39"/>
      <c r="I407" s="39"/>
      <c r="J407" s="39" t="s">
        <v>8</v>
      </c>
      <c r="K407" s="39"/>
      <c r="L407" s="8" t="str">
        <f t="shared" si="26"/>
        <v>Woodmansterne, London, London</v>
      </c>
    </row>
    <row r="408" spans="1:12" ht="20" customHeight="1" x14ac:dyDescent="0.2">
      <c r="A408" s="8">
        <f>IF(ISNUMBER(SEARCH($Z$1,B408)),MAX(A$1:$A407)+1,0)</f>
        <v>0</v>
      </c>
      <c r="B408" s="8" t="str">
        <f t="shared" si="25"/>
        <v/>
      </c>
      <c r="C408" s="38" t="s">
        <v>610</v>
      </c>
      <c r="D408" s="38" t="s">
        <v>0</v>
      </c>
      <c r="E408" s="38" t="str">
        <f>C408</f>
        <v>Merseyside</v>
      </c>
      <c r="F408" s="146" t="s">
        <v>1</v>
      </c>
      <c r="G408" s="38"/>
      <c r="H408" s="38"/>
      <c r="I408" s="38"/>
      <c r="J408" s="38"/>
      <c r="K408" s="38"/>
      <c r="L408" s="8" t="str">
        <f t="shared" si="26"/>
        <v>Merseyside, Town, Merseyside</v>
      </c>
    </row>
    <row r="409" spans="1:12" ht="20" customHeight="1" x14ac:dyDescent="0.2">
      <c r="A409" s="8">
        <f>IF(ISNUMBER(SEARCH($Z$1,B409)),MAX(A$1:$A408)+1,0)</f>
        <v>0</v>
      </c>
      <c r="B409" s="8" t="str">
        <f t="shared" si="25"/>
        <v/>
      </c>
      <c r="C409" s="39" t="s">
        <v>376</v>
      </c>
      <c r="D409" s="39" t="s">
        <v>377</v>
      </c>
      <c r="E409" s="39" t="s">
        <v>610</v>
      </c>
      <c r="F409" s="147" t="s">
        <v>3</v>
      </c>
      <c r="G409" s="39" t="s">
        <v>4</v>
      </c>
      <c r="H409" s="39" t="s">
        <v>5</v>
      </c>
      <c r="I409" s="39"/>
      <c r="J409" s="39"/>
      <c r="K409" s="39"/>
      <c r="L409" s="8" t="str">
        <f t="shared" si="26"/>
        <v>Calday Grange Grammar School, Wirral, Merseyside</v>
      </c>
    </row>
    <row r="410" spans="1:12" ht="20" customHeight="1" x14ac:dyDescent="0.2">
      <c r="A410" s="8">
        <f>IF(ISNUMBER(SEARCH($Z$1,B410)),MAX(A$1:$A409)+1,0)</f>
        <v>0</v>
      </c>
      <c r="B410" s="8" t="str">
        <f t="shared" si="25"/>
        <v/>
      </c>
      <c r="C410" s="39" t="s">
        <v>368</v>
      </c>
      <c r="D410" s="39" t="s">
        <v>369</v>
      </c>
      <c r="E410" s="39" t="s">
        <v>610</v>
      </c>
      <c r="F410" s="147" t="s">
        <v>3</v>
      </c>
      <c r="G410" s="39"/>
      <c r="H410" s="39"/>
      <c r="I410" s="39" t="s">
        <v>7</v>
      </c>
      <c r="J410" s="39" t="s">
        <v>8</v>
      </c>
      <c r="K410" s="39"/>
      <c r="L410" s="8" t="str">
        <f t="shared" si="26"/>
        <v>Formby High School, Liverpool, Merseyside</v>
      </c>
    </row>
    <row r="411" spans="1:12" ht="20" customHeight="1" x14ac:dyDescent="0.2">
      <c r="A411" s="8">
        <f>IF(ISNUMBER(SEARCH($Z$1,B411)),MAX(A$1:$A410)+1,0)</f>
        <v>0</v>
      </c>
      <c r="B411" s="8" t="str">
        <f t="shared" si="25"/>
        <v/>
      </c>
      <c r="C411" s="39" t="s">
        <v>370</v>
      </c>
      <c r="D411" s="39" t="s">
        <v>369</v>
      </c>
      <c r="E411" s="39" t="s">
        <v>610</v>
      </c>
      <c r="F411" s="147" t="s">
        <v>3</v>
      </c>
      <c r="G411" s="39" t="s">
        <v>4</v>
      </c>
      <c r="H411" s="39"/>
      <c r="I411" s="39" t="s">
        <v>7</v>
      </c>
      <c r="J411" s="39" t="s">
        <v>8</v>
      </c>
      <c r="K411" s="39" t="s">
        <v>6</v>
      </c>
      <c r="L411" s="8" t="str">
        <f t="shared" si="26"/>
        <v>Merchant Taylors' Boys' School, Liverpool, Merseyside</v>
      </c>
    </row>
    <row r="412" spans="1:12" ht="20" customHeight="1" x14ac:dyDescent="0.2">
      <c r="A412" s="8">
        <f>IF(ISNUMBER(SEARCH($Z$1,B412)),MAX(A$1:$A411)+1,0)</f>
        <v>0</v>
      </c>
      <c r="B412" s="8" t="str">
        <f t="shared" si="25"/>
        <v/>
      </c>
      <c r="C412" s="39" t="s">
        <v>371</v>
      </c>
      <c r="D412" s="39" t="s">
        <v>369</v>
      </c>
      <c r="E412" s="39" t="s">
        <v>610</v>
      </c>
      <c r="F412" s="147" t="s">
        <v>3</v>
      </c>
      <c r="G412" s="39"/>
      <c r="H412" s="39"/>
      <c r="I412" s="39" t="s">
        <v>7</v>
      </c>
      <c r="J412" s="39"/>
      <c r="K412" s="39"/>
      <c r="L412" s="8" t="str">
        <f t="shared" si="26"/>
        <v>Range High School, Liverpool, Merseyside</v>
      </c>
    </row>
    <row r="413" spans="1:12" ht="20" customHeight="1" x14ac:dyDescent="0.2">
      <c r="A413" s="8">
        <f>IF(ISNUMBER(SEARCH($Z$1,B413)),MAX(A$1:$A412)+1,0)</f>
        <v>0</v>
      </c>
      <c r="B413" s="8" t="str">
        <f t="shared" si="25"/>
        <v/>
      </c>
      <c r="C413" s="39" t="s">
        <v>374</v>
      </c>
      <c r="D413" s="39" t="s">
        <v>375</v>
      </c>
      <c r="E413" s="39" t="s">
        <v>610</v>
      </c>
      <c r="F413" s="147" t="s">
        <v>3</v>
      </c>
      <c r="G413" s="39" t="s">
        <v>4</v>
      </c>
      <c r="H413" s="39" t="s">
        <v>5</v>
      </c>
      <c r="I413" s="39"/>
      <c r="J413" s="39"/>
      <c r="K413" s="39"/>
      <c r="L413" s="8" t="str">
        <f t="shared" si="26"/>
        <v>St Anselm's College, Prenton, Merseyside</v>
      </c>
    </row>
    <row r="414" spans="1:12" ht="20" customHeight="1" x14ac:dyDescent="0.2">
      <c r="A414" s="8">
        <f>IF(ISNUMBER(SEARCH($Z$1,B414)),MAX(A$1:$A413)+1,0)</f>
        <v>0</v>
      </c>
      <c r="B414" s="8" t="str">
        <f t="shared" si="25"/>
        <v/>
      </c>
      <c r="C414" s="39" t="s">
        <v>372</v>
      </c>
      <c r="D414" s="39" t="s">
        <v>369</v>
      </c>
      <c r="E414" s="39" t="s">
        <v>610</v>
      </c>
      <c r="F414" s="147" t="s">
        <v>3</v>
      </c>
      <c r="G414" s="39" t="s">
        <v>4</v>
      </c>
      <c r="H414" s="39"/>
      <c r="I414" s="39" t="s">
        <v>7</v>
      </c>
      <c r="J414" s="39" t="s">
        <v>8</v>
      </c>
      <c r="K414" s="39"/>
      <c r="L414" s="8" t="str">
        <f t="shared" si="26"/>
        <v>St Edward's College, Liverpool, Merseyside</v>
      </c>
    </row>
    <row r="415" spans="1:12" ht="20" customHeight="1" x14ac:dyDescent="0.2">
      <c r="A415" s="8">
        <f>IF(ISNUMBER(SEARCH($Z$1,B415)),MAX(A$1:$A414)+1,0)</f>
        <v>0</v>
      </c>
      <c r="B415" s="8" t="str">
        <f t="shared" si="25"/>
        <v/>
      </c>
      <c r="C415" s="39" t="s">
        <v>373</v>
      </c>
      <c r="D415" s="39" t="s">
        <v>369</v>
      </c>
      <c r="E415" s="39" t="s">
        <v>610</v>
      </c>
      <c r="F415" s="147" t="s">
        <v>3</v>
      </c>
      <c r="G415" s="39" t="s">
        <v>4</v>
      </c>
      <c r="H415" s="39" t="s">
        <v>5</v>
      </c>
      <c r="I415" s="39" t="s">
        <v>7</v>
      </c>
      <c r="J415" s="39" t="s">
        <v>8</v>
      </c>
      <c r="K415" s="39" t="s">
        <v>6</v>
      </c>
      <c r="L415" s="8" t="str">
        <f t="shared" si="26"/>
        <v>The Blue Coat School, Liverpool, Merseyside</v>
      </c>
    </row>
    <row r="416" spans="1:12" ht="20" customHeight="1" x14ac:dyDescent="0.2">
      <c r="A416" s="8">
        <f>IF(ISNUMBER(SEARCH($Z$1,B416)),MAX(A$1:$A415)+1,0)</f>
        <v>0</v>
      </c>
      <c r="B416" s="8" t="str">
        <f t="shared" si="25"/>
        <v/>
      </c>
      <c r="C416" s="39" t="s">
        <v>378</v>
      </c>
      <c r="D416" s="39" t="s">
        <v>377</v>
      </c>
      <c r="E416" s="39" t="s">
        <v>610</v>
      </c>
      <c r="F416" s="147"/>
      <c r="G416" s="39"/>
      <c r="H416" s="39"/>
      <c r="I416" s="39" t="s">
        <v>7</v>
      </c>
      <c r="J416" s="39" t="s">
        <v>8</v>
      </c>
      <c r="K416" s="39" t="s">
        <v>6</v>
      </c>
      <c r="L416" s="8" t="str">
        <f t="shared" si="26"/>
        <v>Upton Hall School FCJ, Wirral, Merseyside</v>
      </c>
    </row>
    <row r="417" spans="1:12" ht="20" customHeight="1" x14ac:dyDescent="0.2">
      <c r="A417" s="8">
        <f>IF(ISNUMBER(SEARCH($Z$1,B417)),MAX(A$1:$A416)+1,0)</f>
        <v>0</v>
      </c>
      <c r="B417" s="8" t="str">
        <f t="shared" si="25"/>
        <v/>
      </c>
      <c r="C417" s="39" t="s">
        <v>379</v>
      </c>
      <c r="D417" s="39" t="s">
        <v>377</v>
      </c>
      <c r="E417" s="39" t="s">
        <v>610</v>
      </c>
      <c r="F417" s="147"/>
      <c r="G417" s="39"/>
      <c r="H417" s="39"/>
      <c r="I417" s="39" t="s">
        <v>7</v>
      </c>
      <c r="J417" s="39" t="s">
        <v>8</v>
      </c>
      <c r="K417" s="39"/>
      <c r="L417" s="8" t="str">
        <f t="shared" si="26"/>
        <v>West Kirby Grammar School, Wirral, Merseyside</v>
      </c>
    </row>
    <row r="418" spans="1:12" ht="20" customHeight="1" x14ac:dyDescent="0.2">
      <c r="A418" s="8">
        <f>IF(ISNUMBER(SEARCH($Z$1,B418)),MAX(A$1:$A417)+1,0)</f>
        <v>0</v>
      </c>
      <c r="B418" s="8" t="str">
        <f t="shared" si="25"/>
        <v/>
      </c>
      <c r="C418" s="39" t="s">
        <v>380</v>
      </c>
      <c r="D418" s="39" t="s">
        <v>377</v>
      </c>
      <c r="E418" s="39" t="s">
        <v>610</v>
      </c>
      <c r="F418" s="147"/>
      <c r="G418" s="39"/>
      <c r="H418" s="39"/>
      <c r="I418" s="39" t="s">
        <v>7</v>
      </c>
      <c r="J418" s="39" t="s">
        <v>8</v>
      </c>
      <c r="K418" s="39" t="s">
        <v>6</v>
      </c>
      <c r="L418" s="8" t="str">
        <f t="shared" si="26"/>
        <v>Wirral Grammar School for Girls, Wirral, Merseyside</v>
      </c>
    </row>
    <row r="419" spans="1:12" ht="20" customHeight="1" x14ac:dyDescent="0.2">
      <c r="A419" s="8">
        <f>IF(ISNUMBER(SEARCH($Z$1,B419)),MAX(A$1:$A418)+1,0)</f>
        <v>0</v>
      </c>
      <c r="B419" s="8" t="str">
        <f t="shared" si="25"/>
        <v/>
      </c>
      <c r="C419" s="39"/>
      <c r="D419" s="39"/>
      <c r="E419" s="39"/>
      <c r="F419" s="147"/>
      <c r="G419" s="39"/>
      <c r="H419" s="39"/>
      <c r="I419" s="39"/>
      <c r="J419" s="39"/>
      <c r="K419" s="39"/>
      <c r="L419" s="8" t="str">
        <f t="shared" si="26"/>
        <v xml:space="preserve">, , </v>
      </c>
    </row>
    <row r="420" spans="1:12" ht="20" customHeight="1" x14ac:dyDescent="0.2">
      <c r="A420" s="8">
        <f>IF(ISNUMBER(SEARCH($Z$1,B420)),MAX(A$1:$A419)+1,0)</f>
        <v>0</v>
      </c>
      <c r="B420" s="8" t="str">
        <f t="shared" si="25"/>
        <v/>
      </c>
      <c r="C420" s="39"/>
      <c r="D420" s="39"/>
      <c r="E420" s="39"/>
      <c r="F420" s="147"/>
      <c r="G420" s="39"/>
      <c r="H420" s="39"/>
      <c r="I420" s="39"/>
      <c r="J420" s="39"/>
      <c r="K420" s="39"/>
      <c r="L420" s="8" t="str">
        <f t="shared" si="26"/>
        <v xml:space="preserve">, , </v>
      </c>
    </row>
    <row r="421" spans="1:12" ht="20" customHeight="1" x14ac:dyDescent="0.2">
      <c r="A421" s="8">
        <f>IF(ISNUMBER(SEARCH($Z$1,B421)),MAX(A$1:$A420)+1,0)</f>
        <v>0</v>
      </c>
      <c r="B421" s="8" t="str">
        <f t="shared" si="25"/>
        <v/>
      </c>
      <c r="C421" s="39"/>
      <c r="D421" s="39"/>
      <c r="E421" s="39"/>
      <c r="F421" s="147"/>
      <c r="G421" s="39"/>
      <c r="H421" s="39"/>
      <c r="I421" s="39"/>
      <c r="J421" s="39"/>
      <c r="K421" s="39"/>
      <c r="L421" s="8" t="str">
        <f t="shared" si="26"/>
        <v xml:space="preserve">, , </v>
      </c>
    </row>
    <row r="422" spans="1:12" ht="20" customHeight="1" x14ac:dyDescent="0.2">
      <c r="A422" s="8">
        <f>IF(ISNUMBER(SEARCH($Z$1,B422)),MAX(A$1:$A421)+1,0)</f>
        <v>0</v>
      </c>
      <c r="B422" s="8" t="str">
        <f t="shared" si="25"/>
        <v/>
      </c>
      <c r="C422" s="39"/>
      <c r="D422" s="39"/>
      <c r="E422" s="39"/>
      <c r="F422" s="147"/>
      <c r="G422" s="39"/>
      <c r="H422" s="39"/>
      <c r="I422" s="39"/>
      <c r="J422" s="39"/>
      <c r="K422" s="39"/>
      <c r="L422" s="8" t="str">
        <f t="shared" si="26"/>
        <v xml:space="preserve">, , </v>
      </c>
    </row>
    <row r="423" spans="1:12" ht="20" customHeight="1" x14ac:dyDescent="0.2">
      <c r="A423" s="8">
        <f>IF(ISNUMBER(SEARCH($Z$1,B423)),MAX(A$1:$A422)+1,0)</f>
        <v>0</v>
      </c>
      <c r="B423" s="8" t="str">
        <f t="shared" si="25"/>
        <v/>
      </c>
      <c r="C423" s="38" t="s">
        <v>611</v>
      </c>
      <c r="D423" s="38" t="s">
        <v>0</v>
      </c>
      <c r="E423" s="38" t="str">
        <f>C423</f>
        <v>Middlesex</v>
      </c>
      <c r="F423" s="146" t="s">
        <v>1</v>
      </c>
      <c r="G423" s="38"/>
      <c r="H423" s="38"/>
      <c r="I423" s="38"/>
      <c r="J423" s="38"/>
      <c r="K423" s="38"/>
      <c r="L423" s="8" t="str">
        <f t="shared" si="26"/>
        <v>Middlesex, Town, Middlesex</v>
      </c>
    </row>
    <row r="424" spans="1:12" ht="20" customHeight="1" x14ac:dyDescent="0.2">
      <c r="A424" s="8">
        <f>IF(ISNUMBER(SEARCH($Z$1,B424)),MAX(A$1:$A423)+1,0)</f>
        <v>0</v>
      </c>
      <c r="B424" s="8" t="str">
        <f t="shared" si="25"/>
        <v/>
      </c>
      <c r="C424" s="39" t="s">
        <v>381</v>
      </c>
      <c r="D424" s="39" t="s">
        <v>183</v>
      </c>
      <c r="E424" s="39" t="s">
        <v>611</v>
      </c>
      <c r="F424" s="147" t="s">
        <v>3</v>
      </c>
      <c r="G424" s="39" t="s">
        <v>4</v>
      </c>
      <c r="H424" s="39" t="s">
        <v>5</v>
      </c>
      <c r="I424" s="39" t="s">
        <v>7</v>
      </c>
      <c r="J424" s="39" t="s">
        <v>8</v>
      </c>
      <c r="K424" s="39" t="s">
        <v>6</v>
      </c>
      <c r="L424" s="8" t="str">
        <f t="shared" si="26"/>
        <v>Fortismere School, London, Middlesex</v>
      </c>
    </row>
    <row r="425" spans="1:12" ht="20" customHeight="1" x14ac:dyDescent="0.2">
      <c r="A425" s="8">
        <f>IF(ISNUMBER(SEARCH($Z$1,B425)),MAX(A$1:$A424)+1,0)</f>
        <v>0</v>
      </c>
      <c r="B425" s="8" t="str">
        <f t="shared" si="25"/>
        <v/>
      </c>
      <c r="C425" s="39" t="s">
        <v>949</v>
      </c>
      <c r="D425" s="39" t="s">
        <v>950</v>
      </c>
      <c r="E425" s="39" t="s">
        <v>611</v>
      </c>
      <c r="F425" s="147" t="s">
        <v>3</v>
      </c>
      <c r="G425" s="39" t="s">
        <v>4</v>
      </c>
      <c r="H425" s="39" t="s">
        <v>5</v>
      </c>
      <c r="I425" s="39" t="s">
        <v>7</v>
      </c>
      <c r="J425" s="39" t="s">
        <v>8</v>
      </c>
      <c r="K425" s="39"/>
      <c r="L425" s="8" t="str">
        <f t="shared" si="26"/>
        <v>Grey Court School, Richmond, Middlesex</v>
      </c>
    </row>
    <row r="426" spans="1:12" ht="20" customHeight="1" x14ac:dyDescent="0.2">
      <c r="A426" s="8">
        <f>IF(ISNUMBER(SEARCH($Z$1,B426)),MAX(A$1:$A425)+1,0)</f>
        <v>0</v>
      </c>
      <c r="B426" s="8" t="str">
        <f t="shared" si="25"/>
        <v/>
      </c>
      <c r="C426" s="39" t="s">
        <v>951</v>
      </c>
      <c r="D426" s="39" t="s">
        <v>183</v>
      </c>
      <c r="E426" s="39" t="s">
        <v>611</v>
      </c>
      <c r="F426" s="147"/>
      <c r="G426" s="39" t="s">
        <v>4</v>
      </c>
      <c r="H426" s="39" t="s">
        <v>5</v>
      </c>
      <c r="I426" s="39"/>
      <c r="J426" s="39"/>
      <c r="K426" s="39"/>
      <c r="L426" s="8" t="str">
        <f t="shared" si="26"/>
        <v>Harrow School, London, Middlesex</v>
      </c>
    </row>
    <row r="427" spans="1:12" ht="20" customHeight="1" x14ac:dyDescent="0.2">
      <c r="A427" s="8">
        <f>IF(ISNUMBER(SEARCH($Z$1,B427)),MAX(A$1:$A426)+1,0)</f>
        <v>0</v>
      </c>
      <c r="B427" s="8" t="str">
        <f t="shared" si="25"/>
        <v/>
      </c>
      <c r="C427" s="39" t="s">
        <v>382</v>
      </c>
      <c r="D427" s="39" t="s">
        <v>183</v>
      </c>
      <c r="E427" s="39" t="s">
        <v>611</v>
      </c>
      <c r="F427" s="147" t="s">
        <v>3</v>
      </c>
      <c r="G427" s="39" t="s">
        <v>4</v>
      </c>
      <c r="H427" s="39" t="s">
        <v>5</v>
      </c>
      <c r="I427" s="39" t="s">
        <v>7</v>
      </c>
      <c r="J427" s="39" t="s">
        <v>8</v>
      </c>
      <c r="K427" s="39"/>
      <c r="L427" s="8" t="str">
        <f t="shared" si="26"/>
        <v>Heartlands High School, London, Middlesex</v>
      </c>
    </row>
    <row r="428" spans="1:12" ht="20" customHeight="1" x14ac:dyDescent="0.2">
      <c r="A428" s="8">
        <f>IF(ISNUMBER(SEARCH($Z$1,B428)),MAX(A$1:$A427)+1,0)</f>
        <v>0</v>
      </c>
      <c r="B428" s="8" t="str">
        <f t="shared" si="25"/>
        <v/>
      </c>
      <c r="C428" s="39" t="s">
        <v>383</v>
      </c>
      <c r="D428" s="39" t="s">
        <v>183</v>
      </c>
      <c r="E428" s="39" t="s">
        <v>611</v>
      </c>
      <c r="F428" s="147" t="s">
        <v>3</v>
      </c>
      <c r="G428" s="39" t="s">
        <v>4</v>
      </c>
      <c r="H428" s="39" t="s">
        <v>5</v>
      </c>
      <c r="I428" s="39" t="s">
        <v>7</v>
      </c>
      <c r="J428" s="39" t="s">
        <v>8</v>
      </c>
      <c r="K428" s="39" t="s">
        <v>6</v>
      </c>
      <c r="L428" s="8" t="str">
        <f t="shared" si="26"/>
        <v>Highgate School, London, Middlesex</v>
      </c>
    </row>
    <row r="429" spans="1:12" ht="20" customHeight="1" x14ac:dyDescent="0.2">
      <c r="A429" s="8">
        <f>IF(ISNUMBER(SEARCH($Z$1,B429)),MAX(A$1:$A428)+1,0)</f>
        <v>0</v>
      </c>
      <c r="B429" s="8" t="str">
        <f t="shared" si="25"/>
        <v/>
      </c>
      <c r="C429" s="39" t="s">
        <v>386</v>
      </c>
      <c r="D429" s="39" t="s">
        <v>387</v>
      </c>
      <c r="E429" s="39" t="s">
        <v>611</v>
      </c>
      <c r="F429" s="147" t="s">
        <v>3</v>
      </c>
      <c r="G429" s="39" t="s">
        <v>4</v>
      </c>
      <c r="H429" s="39" t="s">
        <v>5</v>
      </c>
      <c r="I429" s="39"/>
      <c r="J429" s="39"/>
      <c r="K429" s="39"/>
      <c r="L429" s="8" t="str">
        <f t="shared" si="26"/>
        <v>Merchant Taylors' School, Northwood, Middlesex</v>
      </c>
    </row>
    <row r="430" spans="1:12" ht="20" customHeight="1" x14ac:dyDescent="0.2">
      <c r="A430" s="8">
        <f>IF(ISNUMBER(SEARCH($Z$1,B430)),MAX(A$1:$A429)+1,0)</f>
        <v>0</v>
      </c>
      <c r="B430" s="8" t="str">
        <f t="shared" si="25"/>
        <v/>
      </c>
      <c r="C430" s="39" t="s">
        <v>952</v>
      </c>
      <c r="D430" s="39" t="s">
        <v>611</v>
      </c>
      <c r="E430" s="39" t="s">
        <v>677</v>
      </c>
      <c r="F430" s="147" t="s">
        <v>3</v>
      </c>
      <c r="G430" s="39" t="s">
        <v>4</v>
      </c>
      <c r="H430" s="39" t="s">
        <v>5</v>
      </c>
      <c r="I430" s="39" t="s">
        <v>7</v>
      </c>
      <c r="J430" s="39" t="s">
        <v>8</v>
      </c>
      <c r="K430" s="39" t="s">
        <v>6</v>
      </c>
      <c r="L430" s="8" t="str">
        <f t="shared" si="26"/>
        <v>Mill Hill County High School, Middlesex, London North</v>
      </c>
    </row>
    <row r="431" spans="1:12" ht="20" customHeight="1" x14ac:dyDescent="0.2">
      <c r="A431" s="8">
        <f>IF(ISNUMBER(SEARCH($Z$1,B431)),MAX(A$1:$A430)+1,0)</f>
        <v>0</v>
      </c>
      <c r="B431" s="8" t="str">
        <f t="shared" si="25"/>
        <v/>
      </c>
      <c r="C431" s="39" t="s">
        <v>965</v>
      </c>
      <c r="D431" s="39" t="s">
        <v>183</v>
      </c>
      <c r="E431" s="39" t="s">
        <v>611</v>
      </c>
      <c r="F431" s="147" t="s">
        <v>3</v>
      </c>
      <c r="G431" s="39" t="s">
        <v>4</v>
      </c>
      <c r="H431" s="39" t="s">
        <v>5</v>
      </c>
      <c r="I431" s="39" t="s">
        <v>7</v>
      </c>
      <c r="J431" s="39" t="s">
        <v>8</v>
      </c>
      <c r="K431" s="39" t="s">
        <v>6</v>
      </c>
      <c r="L431" s="8" t="str">
        <f t="shared" si="26"/>
        <v>Mill Hill School Foundation, London, Middlesex</v>
      </c>
    </row>
    <row r="432" spans="1:12" ht="20" customHeight="1" x14ac:dyDescent="0.2">
      <c r="A432" s="8">
        <f>IF(ISNUMBER(SEARCH($Z$1,B432)),MAX(A$1:$A431)+1,0)</f>
        <v>0</v>
      </c>
      <c r="B432" s="8" t="str">
        <f t="shared" si="25"/>
        <v/>
      </c>
      <c r="C432" s="39" t="s">
        <v>947</v>
      </c>
      <c r="D432" s="39" t="s">
        <v>948</v>
      </c>
      <c r="E432" s="39" t="s">
        <v>611</v>
      </c>
      <c r="F432" s="147"/>
      <c r="G432" s="39"/>
      <c r="H432" s="39"/>
      <c r="I432" s="39" t="s">
        <v>7</v>
      </c>
      <c r="J432" s="39" t="s">
        <v>8</v>
      </c>
      <c r="K432" s="39" t="s">
        <v>6</v>
      </c>
      <c r="L432" s="8" t="str">
        <f t="shared" si="26"/>
        <v>North London Collegiate School, Edgware, Middlesex</v>
      </c>
    </row>
    <row r="433" spans="1:12" ht="20" customHeight="1" x14ac:dyDescent="0.2">
      <c r="A433" s="8">
        <f>IF(ISNUMBER(SEARCH($Z$1,B433)),MAX(A$1:$A432)+1,0)</f>
        <v>0</v>
      </c>
      <c r="B433" s="8" t="str">
        <f t="shared" si="25"/>
        <v/>
      </c>
      <c r="C433" s="39" t="s">
        <v>822</v>
      </c>
      <c r="D433" s="39" t="s">
        <v>387</v>
      </c>
      <c r="E433" s="39" t="s">
        <v>611</v>
      </c>
      <c r="F433" s="147"/>
      <c r="G433" s="39"/>
      <c r="H433" s="39"/>
      <c r="I433" s="39" t="s">
        <v>7</v>
      </c>
      <c r="J433" s="39"/>
      <c r="K433" s="39"/>
      <c r="L433" s="8" t="str">
        <f t="shared" si="26"/>
        <v>Northwood College for Girls, Northwood, Middlesex</v>
      </c>
    </row>
    <row r="434" spans="1:12" ht="20" customHeight="1" x14ac:dyDescent="0.2">
      <c r="A434" s="8">
        <f>IF(ISNUMBER(SEARCH($Z$1,B434)),MAX(A$1:$A433)+1,0)</f>
        <v>0</v>
      </c>
      <c r="B434" s="8" t="str">
        <f t="shared" si="25"/>
        <v/>
      </c>
      <c r="C434" s="39" t="s">
        <v>953</v>
      </c>
      <c r="D434" s="39" t="s">
        <v>183</v>
      </c>
      <c r="E434" s="39" t="s">
        <v>611</v>
      </c>
      <c r="F434" s="147"/>
      <c r="G434" s="39"/>
      <c r="H434" s="39"/>
      <c r="I434" s="39" t="s">
        <v>7</v>
      </c>
      <c r="J434" s="39" t="s">
        <v>8</v>
      </c>
      <c r="K434" s="39"/>
      <c r="L434" s="8" t="str">
        <f t="shared" si="26"/>
        <v>Notting Hill and Ealing High School, London, Middlesex</v>
      </c>
    </row>
    <row r="435" spans="1:12" ht="20" customHeight="1" x14ac:dyDescent="0.2">
      <c r="A435" s="8">
        <f>IF(ISNUMBER(SEARCH($Z$1,B435)),MAX(A$1:$A434)+1,0)</f>
        <v>0</v>
      </c>
      <c r="B435" s="8" t="str">
        <f t="shared" si="25"/>
        <v/>
      </c>
      <c r="C435" s="39" t="s">
        <v>384</v>
      </c>
      <c r="D435" s="39" t="s">
        <v>183</v>
      </c>
      <c r="E435" s="39" t="s">
        <v>611</v>
      </c>
      <c r="F435" s="147"/>
      <c r="G435" s="39"/>
      <c r="H435" s="39"/>
      <c r="I435" s="39" t="s">
        <v>7</v>
      </c>
      <c r="J435" s="39" t="s">
        <v>8</v>
      </c>
      <c r="K435" s="39"/>
      <c r="L435" s="8" t="str">
        <f t="shared" si="26"/>
        <v>St Augustine's Priory, London, Middlesex</v>
      </c>
    </row>
    <row r="436" spans="1:12" ht="20" customHeight="1" x14ac:dyDescent="0.2">
      <c r="A436" s="8">
        <f>IF(ISNUMBER(SEARCH($Z$1,B436)),MAX(A$1:$A435)+1,0)</f>
        <v>0</v>
      </c>
      <c r="B436" s="8" t="str">
        <f t="shared" si="25"/>
        <v/>
      </c>
      <c r="C436" s="39" t="s">
        <v>388</v>
      </c>
      <c r="D436" s="39" t="s">
        <v>389</v>
      </c>
      <c r="E436" s="39" t="s">
        <v>611</v>
      </c>
      <c r="F436" s="147"/>
      <c r="G436" s="39"/>
      <c r="H436" s="39"/>
      <c r="I436" s="39" t="s">
        <v>7</v>
      </c>
      <c r="J436" s="39" t="s">
        <v>8</v>
      </c>
      <c r="K436" s="39" t="s">
        <v>6</v>
      </c>
      <c r="L436" s="8" t="str">
        <f t="shared" si="26"/>
        <v>Swakeleys School for Girls, Uxbridge, Middlesex</v>
      </c>
    </row>
    <row r="437" spans="1:12" ht="20" customHeight="1" x14ac:dyDescent="0.2">
      <c r="A437" s="8">
        <f>IF(ISNUMBER(SEARCH($Z$1,B437)),MAX(A$1:$A436)+1,0)</f>
        <v>0</v>
      </c>
      <c r="B437" s="8" t="str">
        <f t="shared" si="25"/>
        <v/>
      </c>
      <c r="C437" s="39" t="s">
        <v>385</v>
      </c>
      <c r="D437" s="39" t="s">
        <v>183</v>
      </c>
      <c r="E437" s="39" t="s">
        <v>611</v>
      </c>
      <c r="F437" s="147" t="s">
        <v>3</v>
      </c>
      <c r="G437" s="39" t="s">
        <v>4</v>
      </c>
      <c r="H437" s="39"/>
      <c r="I437" s="39" t="s">
        <v>7</v>
      </c>
      <c r="J437" s="39" t="s">
        <v>8</v>
      </c>
      <c r="K437" s="39" t="s">
        <v>6</v>
      </c>
      <c r="L437" s="8" t="str">
        <f t="shared" si="26"/>
        <v>The Harrodian School, London, Middlesex</v>
      </c>
    </row>
    <row r="438" spans="1:12" ht="20" customHeight="1" x14ac:dyDescent="0.2">
      <c r="A438" s="8">
        <f>IF(ISNUMBER(SEARCH($Z$1,B438)),MAX(A$1:$A437)+1,0)</f>
        <v>0</v>
      </c>
      <c r="B438" s="8" t="str">
        <f t="shared" si="25"/>
        <v/>
      </c>
      <c r="C438" s="39" t="s">
        <v>954</v>
      </c>
      <c r="D438" s="39" t="s">
        <v>955</v>
      </c>
      <c r="E438" s="39" t="s">
        <v>611</v>
      </c>
      <c r="F438" s="147"/>
      <c r="G438" s="39"/>
      <c r="H438" s="39"/>
      <c r="I438" s="39" t="s">
        <v>7</v>
      </c>
      <c r="J438" s="39" t="s">
        <v>8</v>
      </c>
      <c r="K438" s="39" t="s">
        <v>6</v>
      </c>
      <c r="L438" s="8" t="str">
        <f t="shared" si="26"/>
        <v>The Lady Eleanor Holles School, Hampton, Middlesex</v>
      </c>
    </row>
    <row r="439" spans="1:12" ht="20" customHeight="1" x14ac:dyDescent="0.2">
      <c r="A439" s="8">
        <f>IF(ISNUMBER(SEARCH($Z$1,B439)),MAX(A$1:$A438)+1,0)</f>
        <v>0</v>
      </c>
      <c r="B439" s="8" t="str">
        <f t="shared" si="25"/>
        <v/>
      </c>
      <c r="C439" s="39" t="s">
        <v>823</v>
      </c>
      <c r="D439" s="39" t="s">
        <v>183</v>
      </c>
      <c r="E439" s="39" t="s">
        <v>611</v>
      </c>
      <c r="F439" s="147" t="s">
        <v>3</v>
      </c>
      <c r="G439" s="39" t="s">
        <v>4</v>
      </c>
      <c r="H439" s="39" t="s">
        <v>5</v>
      </c>
      <c r="I439" s="39" t="s">
        <v>7</v>
      </c>
      <c r="J439" s="39"/>
      <c r="K439" s="39"/>
      <c r="L439" s="8" t="str">
        <f t="shared" si="26"/>
        <v>The Latymer School, London, Middlesex</v>
      </c>
    </row>
    <row r="440" spans="1:12" ht="20" customHeight="1" x14ac:dyDescent="0.2">
      <c r="A440" s="8">
        <f>IF(ISNUMBER(SEARCH($Z$1,B440)),MAX(A$1:$A439)+1,0)</f>
        <v>0</v>
      </c>
      <c r="B440" s="8" t="str">
        <f t="shared" si="25"/>
        <v/>
      </c>
      <c r="C440" s="39" t="s">
        <v>390</v>
      </c>
      <c r="D440" s="39" t="s">
        <v>389</v>
      </c>
      <c r="E440" s="39" t="s">
        <v>611</v>
      </c>
      <c r="F440" s="147" t="s">
        <v>3</v>
      </c>
      <c r="G440" s="39" t="s">
        <v>4</v>
      </c>
      <c r="H440" s="39"/>
      <c r="I440" s="39" t="s">
        <v>7</v>
      </c>
      <c r="J440" s="39" t="s">
        <v>8</v>
      </c>
      <c r="K440" s="39"/>
      <c r="L440" s="8" t="str">
        <f t="shared" si="26"/>
        <v>Vyners School, Uxbridge, Middlesex</v>
      </c>
    </row>
    <row r="441" spans="1:12" ht="20" customHeight="1" x14ac:dyDescent="0.2">
      <c r="A441" s="8">
        <f>IF(ISNUMBER(SEARCH($Z$1,B441)),MAX(A$1:$A440)+1,0)</f>
        <v>0</v>
      </c>
      <c r="B441" s="8" t="str">
        <f t="shared" si="25"/>
        <v/>
      </c>
      <c r="C441" s="38" t="s">
        <v>612</v>
      </c>
      <c r="D441" s="38" t="s">
        <v>0</v>
      </c>
      <c r="E441" s="38" t="str">
        <f>C441</f>
        <v>Norfolk</v>
      </c>
      <c r="F441" s="146" t="s">
        <v>1</v>
      </c>
      <c r="G441" s="38"/>
      <c r="H441" s="38"/>
      <c r="I441" s="38"/>
      <c r="J441" s="38"/>
      <c r="K441" s="38"/>
      <c r="L441" s="8" t="str">
        <f t="shared" si="26"/>
        <v>Norfolk, Town, Norfolk</v>
      </c>
    </row>
    <row r="442" spans="1:12" ht="20" customHeight="1" x14ac:dyDescent="0.2">
      <c r="A442" s="8">
        <f>IF(ISNUMBER(SEARCH($Z$1,B442)),MAX(A$1:$A441)+1,0)</f>
        <v>0</v>
      </c>
      <c r="B442" s="8" t="str">
        <f t="shared" si="25"/>
        <v/>
      </c>
      <c r="C442" s="39" t="s">
        <v>938</v>
      </c>
      <c r="D442" s="39" t="s">
        <v>939</v>
      </c>
      <c r="E442" s="39" t="s">
        <v>612</v>
      </c>
      <c r="F442" s="147" t="s">
        <v>3</v>
      </c>
      <c r="G442" s="39" t="s">
        <v>4</v>
      </c>
      <c r="H442" s="39" t="s">
        <v>5</v>
      </c>
      <c r="I442" s="39" t="s">
        <v>7</v>
      </c>
      <c r="J442" s="39" t="s">
        <v>8</v>
      </c>
      <c r="K442" s="39" t="s">
        <v>6</v>
      </c>
      <c r="L442" s="8" t="str">
        <f t="shared" si="26"/>
        <v>Norwich School, Norwich, Norfolk</v>
      </c>
    </row>
    <row r="443" spans="1:12" ht="20" customHeight="1" x14ac:dyDescent="0.2">
      <c r="A443" s="8">
        <f>IF(ISNUMBER(SEARCH($Z$1,B443)),MAX(A$1:$A442)+1,0)</f>
        <v>0</v>
      </c>
      <c r="B443" s="8" t="str">
        <f t="shared" si="25"/>
        <v/>
      </c>
      <c r="C443" s="38" t="s">
        <v>613</v>
      </c>
      <c r="D443" s="38" t="s">
        <v>0</v>
      </c>
      <c r="E443" s="38" t="str">
        <f>C443</f>
        <v>North Yorkshire</v>
      </c>
      <c r="F443" s="146" t="s">
        <v>1</v>
      </c>
      <c r="G443" s="38"/>
      <c r="H443" s="38"/>
      <c r="I443" s="38"/>
      <c r="J443" s="38"/>
      <c r="K443" s="38"/>
      <c r="L443" s="8" t="str">
        <f t="shared" si="26"/>
        <v>North Yorkshire, Town, North Yorkshire</v>
      </c>
    </row>
    <row r="444" spans="1:12" ht="20" customHeight="1" x14ac:dyDescent="0.2">
      <c r="A444" s="8">
        <f>IF(ISNUMBER(SEARCH($Z$1,B444)),MAX(A$1:$A443)+1,0)</f>
        <v>0</v>
      </c>
      <c r="B444" s="8" t="str">
        <f t="shared" si="25"/>
        <v/>
      </c>
      <c r="C444" s="39" t="s">
        <v>391</v>
      </c>
      <c r="D444" s="39" t="s">
        <v>392</v>
      </c>
      <c r="E444" s="39" t="s">
        <v>613</v>
      </c>
      <c r="F444" s="147" t="s">
        <v>3</v>
      </c>
      <c r="G444" s="39"/>
      <c r="H444" s="39"/>
      <c r="I444" s="39"/>
      <c r="J444" s="39"/>
      <c r="K444" s="39"/>
      <c r="L444" s="8" t="str">
        <f t="shared" si="26"/>
        <v>Aysgarth School, Bedale, North Yorkshire</v>
      </c>
    </row>
    <row r="445" spans="1:12" ht="20" customHeight="1" x14ac:dyDescent="0.2">
      <c r="A445" s="8">
        <f>IF(ISNUMBER(SEARCH($Z$1,B445)),MAX(A$1:$A444)+1,0)</f>
        <v>0</v>
      </c>
      <c r="B445" s="8" t="str">
        <f t="shared" si="25"/>
        <v/>
      </c>
      <c r="C445" s="39" t="s">
        <v>408</v>
      </c>
      <c r="D445" s="39" t="s">
        <v>409</v>
      </c>
      <c r="E445" s="39" t="s">
        <v>613</v>
      </c>
      <c r="F445" s="147" t="s">
        <v>3</v>
      </c>
      <c r="G445" s="39" t="s">
        <v>4</v>
      </c>
      <c r="H445" s="39" t="s">
        <v>5</v>
      </c>
      <c r="I445" s="39"/>
      <c r="J445" s="39"/>
      <c r="K445" s="39"/>
      <c r="L445" s="8" t="str">
        <f t="shared" si="26"/>
        <v>Ermysted's Grammar School, Skipton, North Yorkshire</v>
      </c>
    </row>
    <row r="446" spans="1:12" ht="20" customHeight="1" x14ac:dyDescent="0.2">
      <c r="A446" s="8">
        <f>IF(ISNUMBER(SEARCH($Z$1,B446)),MAX(A$1:$A445)+1,0)</f>
        <v>0</v>
      </c>
      <c r="B446" s="8" t="str">
        <f t="shared" si="25"/>
        <v/>
      </c>
      <c r="C446" s="39" t="s">
        <v>406</v>
      </c>
      <c r="D446" s="39" t="s">
        <v>407</v>
      </c>
      <c r="E446" s="39" t="s">
        <v>613</v>
      </c>
      <c r="F446" s="147" t="s">
        <v>3</v>
      </c>
      <c r="G446" s="39" t="s">
        <v>4</v>
      </c>
      <c r="H446" s="39" t="s">
        <v>5</v>
      </c>
      <c r="I446" s="39" t="s">
        <v>7</v>
      </c>
      <c r="J446" s="39" t="s">
        <v>8</v>
      </c>
      <c r="K446" s="39" t="s">
        <v>6</v>
      </c>
      <c r="L446" s="8" t="str">
        <f t="shared" si="26"/>
        <v>Giggleswick School, Settle, North Yorkshire</v>
      </c>
    </row>
    <row r="447" spans="1:12" ht="20" customHeight="1" x14ac:dyDescent="0.2">
      <c r="A447" s="8">
        <f>IF(ISNUMBER(SEARCH($Z$1,B447)),MAX(A$1:$A446)+1,0)</f>
        <v>0</v>
      </c>
      <c r="B447" s="8" t="str">
        <f t="shared" si="25"/>
        <v/>
      </c>
      <c r="C447" s="39" t="s">
        <v>394</v>
      </c>
      <c r="D447" s="39" t="s">
        <v>393</v>
      </c>
      <c r="E447" s="39" t="s">
        <v>613</v>
      </c>
      <c r="F447" s="147" t="s">
        <v>3</v>
      </c>
      <c r="G447" s="39" t="s">
        <v>4</v>
      </c>
      <c r="H447" s="39" t="s">
        <v>5</v>
      </c>
      <c r="I447" s="39" t="s">
        <v>7</v>
      </c>
      <c r="J447" s="39" t="s">
        <v>8</v>
      </c>
      <c r="K447" s="39" t="s">
        <v>6</v>
      </c>
      <c r="L447" s="8" t="str">
        <f t="shared" si="26"/>
        <v>Harrogate Grammar School, Harrogate, North Yorkshire</v>
      </c>
    </row>
    <row r="448" spans="1:12" ht="20" customHeight="1" x14ac:dyDescent="0.2">
      <c r="A448" s="8">
        <f>IF(ISNUMBER(SEARCH($Z$1,B448)),MAX(A$1:$A447)+1,0)</f>
        <v>0</v>
      </c>
      <c r="B448" s="8" t="str">
        <f t="shared" si="25"/>
        <v/>
      </c>
      <c r="C448" s="39" t="s">
        <v>395</v>
      </c>
      <c r="D448" s="39" t="s">
        <v>393</v>
      </c>
      <c r="E448" s="39" t="s">
        <v>613</v>
      </c>
      <c r="F448" s="147"/>
      <c r="G448" s="39"/>
      <c r="H448" s="39"/>
      <c r="I448" s="39" t="s">
        <v>7</v>
      </c>
      <c r="J448" s="39" t="s">
        <v>8</v>
      </c>
      <c r="K448" s="39"/>
      <c r="L448" s="8" t="str">
        <f t="shared" si="26"/>
        <v>Harrogate Ladies' College, Harrogate, North Yorkshire</v>
      </c>
    </row>
    <row r="449" spans="1:12" ht="20" customHeight="1" x14ac:dyDescent="0.2">
      <c r="A449" s="8">
        <f>IF(ISNUMBER(SEARCH($Z$1,B449)),MAX(A$1:$A448)+1,0)</f>
        <v>0</v>
      </c>
      <c r="B449" s="8" t="str">
        <f t="shared" si="25"/>
        <v/>
      </c>
      <c r="C449" s="39" t="s">
        <v>400</v>
      </c>
      <c r="D449" s="39" t="s">
        <v>401</v>
      </c>
      <c r="E449" s="39" t="s">
        <v>613</v>
      </c>
      <c r="F449" s="147" t="s">
        <v>3</v>
      </c>
      <c r="G449" s="39" t="s">
        <v>4</v>
      </c>
      <c r="H449" s="39"/>
      <c r="I449" s="39" t="s">
        <v>7</v>
      </c>
      <c r="J449" s="39" t="s">
        <v>8</v>
      </c>
      <c r="K449" s="39"/>
      <c r="L449" s="8" t="str">
        <f t="shared" si="26"/>
        <v>King James's School, Knaresborough, North Yorkshire</v>
      </c>
    </row>
    <row r="450" spans="1:12" ht="20" customHeight="1" x14ac:dyDescent="0.2">
      <c r="A450" s="8">
        <f>IF(ISNUMBER(SEARCH($Z$1,B450)),MAX(A$1:$A449)+1,0)</f>
        <v>0</v>
      </c>
      <c r="B450" s="8" t="str">
        <f t="shared" si="25"/>
        <v/>
      </c>
      <c r="C450" s="39" t="s">
        <v>402</v>
      </c>
      <c r="D450" s="39" t="s">
        <v>403</v>
      </c>
      <c r="E450" s="39" t="s">
        <v>613</v>
      </c>
      <c r="F450" s="147" t="s">
        <v>3</v>
      </c>
      <c r="G450" s="39" t="s">
        <v>4</v>
      </c>
      <c r="H450" s="39"/>
      <c r="I450" s="39" t="s">
        <v>7</v>
      </c>
      <c r="J450" s="39" t="s">
        <v>8</v>
      </c>
      <c r="K450" s="39"/>
      <c r="L450" s="8" t="str">
        <f t="shared" si="26"/>
        <v>Northallerton School &amp; Sixth Form College, Northallerton, North Yorkshire</v>
      </c>
    </row>
    <row r="451" spans="1:12" ht="20" customHeight="1" x14ac:dyDescent="0.2">
      <c r="A451" s="8">
        <f>IF(ISNUMBER(SEARCH($Z$1,B451)),MAX(A$1:$A450)+1,0)</f>
        <v>0</v>
      </c>
      <c r="B451" s="8" t="str">
        <f t="shared" ref="B451:B514" si="27">IFERROR(IF(F451="Teams","",VLOOKUP(E451,$W$2:$X$16,2,0)),"")</f>
        <v/>
      </c>
      <c r="C451" s="39" t="s">
        <v>404</v>
      </c>
      <c r="D451" s="39" t="s">
        <v>405</v>
      </c>
      <c r="E451" s="39" t="s">
        <v>613</v>
      </c>
      <c r="F451" s="147" t="s">
        <v>3</v>
      </c>
      <c r="G451" s="39" t="s">
        <v>4</v>
      </c>
      <c r="H451" s="39" t="s">
        <v>5</v>
      </c>
      <c r="I451" s="39" t="s">
        <v>7</v>
      </c>
      <c r="J451" s="39" t="s">
        <v>8</v>
      </c>
      <c r="K451" s="39" t="s">
        <v>6</v>
      </c>
      <c r="L451" s="8" t="str">
        <f t="shared" ref="L451:L514" si="28">C451&amp;", "&amp;D451&amp;", "&amp;E451</f>
        <v>Ripon Grammar School, Ripon, North Yorkshire</v>
      </c>
    </row>
    <row r="452" spans="1:12" ht="20" customHeight="1" x14ac:dyDescent="0.2">
      <c r="A452" s="8">
        <f>IF(ISNUMBER(SEARCH($Z$1,B452)),MAX(A$1:$A451)+1,0)</f>
        <v>0</v>
      </c>
      <c r="B452" s="8" t="str">
        <f t="shared" si="27"/>
        <v/>
      </c>
      <c r="C452" s="39" t="s">
        <v>410</v>
      </c>
      <c r="D452" s="39" t="s">
        <v>409</v>
      </c>
      <c r="E452" s="39" t="s">
        <v>613</v>
      </c>
      <c r="F452" s="147"/>
      <c r="G452" s="39"/>
      <c r="H452" s="39"/>
      <c r="I452" s="39" t="s">
        <v>7</v>
      </c>
      <c r="J452" s="39" t="s">
        <v>8</v>
      </c>
      <c r="K452" s="39" t="s">
        <v>6</v>
      </c>
      <c r="L452" s="8" t="str">
        <f t="shared" si="28"/>
        <v>Skipton Girls' High School, Skipton, North Yorkshire</v>
      </c>
    </row>
    <row r="453" spans="1:12" ht="20" customHeight="1" x14ac:dyDescent="0.2">
      <c r="A453" s="8">
        <f>IF(ISNUMBER(SEARCH($Z$1,B453)),MAX(A$1:$A452)+1,0)</f>
        <v>0</v>
      </c>
      <c r="B453" s="8" t="str">
        <f t="shared" si="27"/>
        <v/>
      </c>
      <c r="C453" s="39" t="s">
        <v>398</v>
      </c>
      <c r="D453" s="39" t="s">
        <v>399</v>
      </c>
      <c r="E453" s="39" t="s">
        <v>613</v>
      </c>
      <c r="F453" s="147" t="s">
        <v>3</v>
      </c>
      <c r="G453" s="39"/>
      <c r="H453" s="39"/>
      <c r="I453" s="39" t="s">
        <v>7</v>
      </c>
      <c r="J453" s="39"/>
      <c r="K453" s="39"/>
      <c r="L453" s="8" t="str">
        <f t="shared" si="28"/>
        <v>South Craven School, Keighley, North Yorkshire</v>
      </c>
    </row>
    <row r="454" spans="1:12" ht="20" customHeight="1" x14ac:dyDescent="0.2">
      <c r="A454" s="8">
        <f>IF(ISNUMBER(SEARCH($Z$1,B454)),MAX(A$1:$A453)+1,0)</f>
        <v>0</v>
      </c>
      <c r="B454" s="8" t="str">
        <f t="shared" si="27"/>
        <v/>
      </c>
      <c r="C454" s="39" t="s">
        <v>396</v>
      </c>
      <c r="D454" s="39" t="s">
        <v>393</v>
      </c>
      <c r="E454" s="39" t="s">
        <v>613</v>
      </c>
      <c r="F454" s="147" t="s">
        <v>3</v>
      </c>
      <c r="G454" s="39" t="s">
        <v>4</v>
      </c>
      <c r="H454" s="39" t="s">
        <v>5</v>
      </c>
      <c r="I454" s="39" t="s">
        <v>7</v>
      </c>
      <c r="J454" s="39" t="s">
        <v>8</v>
      </c>
      <c r="K454" s="39" t="s">
        <v>6</v>
      </c>
      <c r="L454" s="8" t="str">
        <f t="shared" si="28"/>
        <v>St Aidan's Church of England High School, Harrogate, North Yorkshire</v>
      </c>
    </row>
    <row r="455" spans="1:12" ht="20" customHeight="1" x14ac:dyDescent="0.2">
      <c r="A455" s="8">
        <f>IF(ISNUMBER(SEARCH($Z$1,B455)),MAX(A$1:$A454)+1,0)</f>
        <v>0</v>
      </c>
      <c r="B455" s="8" t="str">
        <f t="shared" si="27"/>
        <v/>
      </c>
      <c r="C455" s="39" t="s">
        <v>397</v>
      </c>
      <c r="D455" s="39" t="s">
        <v>393</v>
      </c>
      <c r="E455" s="39" t="s">
        <v>613</v>
      </c>
      <c r="F455" s="147" t="s">
        <v>3</v>
      </c>
      <c r="G455" s="39" t="s">
        <v>4</v>
      </c>
      <c r="H455" s="39"/>
      <c r="I455" s="39" t="s">
        <v>7</v>
      </c>
      <c r="J455" s="39" t="s">
        <v>8</v>
      </c>
      <c r="K455" s="39"/>
      <c r="L455" s="8" t="str">
        <f t="shared" si="28"/>
        <v>St John Fisher Catholic High School, Harrogate, North Yorkshire</v>
      </c>
    </row>
    <row r="456" spans="1:12" ht="20" customHeight="1" x14ac:dyDescent="0.2">
      <c r="A456" s="8">
        <f>IF(ISNUMBER(SEARCH($Z$1,B456)),MAX(A$1:$A455)+1,0)</f>
        <v>0</v>
      </c>
      <c r="B456" s="8" t="str">
        <f t="shared" si="27"/>
        <v/>
      </c>
      <c r="C456" s="39"/>
      <c r="D456" s="39"/>
      <c r="E456" s="39"/>
      <c r="F456" s="147"/>
      <c r="G456" s="39"/>
      <c r="H456" s="39"/>
      <c r="I456" s="39"/>
      <c r="J456" s="39"/>
      <c r="K456" s="39"/>
      <c r="L456" s="8" t="str">
        <f t="shared" si="28"/>
        <v xml:space="preserve">, , </v>
      </c>
    </row>
    <row r="457" spans="1:12" ht="20" customHeight="1" x14ac:dyDescent="0.2">
      <c r="A457" s="8">
        <f>IF(ISNUMBER(SEARCH($Z$1,B457)),MAX(A$1:$A456)+1,0)</f>
        <v>0</v>
      </c>
      <c r="B457" s="8" t="str">
        <f t="shared" si="27"/>
        <v/>
      </c>
      <c r="C457" s="39"/>
      <c r="D457" s="39"/>
      <c r="E457" s="39"/>
      <c r="F457" s="147"/>
      <c r="G457" s="39"/>
      <c r="H457" s="39"/>
      <c r="I457" s="39"/>
      <c r="J457" s="39"/>
      <c r="K457" s="39"/>
      <c r="L457" s="8" t="str">
        <f t="shared" si="28"/>
        <v xml:space="preserve">, , </v>
      </c>
    </row>
    <row r="458" spans="1:12" ht="20" customHeight="1" x14ac:dyDescent="0.2">
      <c r="A458" s="8">
        <f>IF(ISNUMBER(SEARCH($Z$1,B458)),MAX(A$1:$A457)+1,0)</f>
        <v>0</v>
      </c>
      <c r="B458" s="8" t="str">
        <f t="shared" si="27"/>
        <v/>
      </c>
      <c r="C458" s="39"/>
      <c r="D458" s="39"/>
      <c r="E458" s="39"/>
      <c r="F458" s="147"/>
      <c r="G458" s="39"/>
      <c r="H458" s="39"/>
      <c r="I458" s="39"/>
      <c r="J458" s="39"/>
      <c r="K458" s="39"/>
      <c r="L458" s="8" t="str">
        <f t="shared" si="28"/>
        <v xml:space="preserve">, , </v>
      </c>
    </row>
    <row r="459" spans="1:12" ht="20" customHeight="1" x14ac:dyDescent="0.2">
      <c r="A459" s="8">
        <f>IF(ISNUMBER(SEARCH($Z$1,B459)),MAX(A$1:$A458)+1,0)</f>
        <v>0</v>
      </c>
      <c r="B459" s="8" t="str">
        <f t="shared" si="27"/>
        <v/>
      </c>
      <c r="C459" s="39"/>
      <c r="D459" s="39"/>
      <c r="E459" s="39"/>
      <c r="F459" s="147"/>
      <c r="G459" s="39"/>
      <c r="H459" s="39"/>
      <c r="I459" s="39"/>
      <c r="J459" s="39"/>
      <c r="K459" s="39"/>
      <c r="L459" s="8" t="str">
        <f t="shared" si="28"/>
        <v xml:space="preserve">, , </v>
      </c>
    </row>
    <row r="460" spans="1:12" ht="20" customHeight="1" x14ac:dyDescent="0.2">
      <c r="A460" s="8">
        <f>IF(ISNUMBER(SEARCH($Z$1,B460)),MAX(A$1:$A459)+1,0)</f>
        <v>0</v>
      </c>
      <c r="B460" s="8" t="str">
        <f t="shared" si="27"/>
        <v/>
      </c>
      <c r="C460" s="39"/>
      <c r="D460" s="39"/>
      <c r="E460" s="39"/>
      <c r="F460" s="147"/>
      <c r="G460" s="39"/>
      <c r="H460" s="39"/>
      <c r="I460" s="39"/>
      <c r="J460" s="39"/>
      <c r="K460" s="39"/>
      <c r="L460" s="8" t="str">
        <f t="shared" si="28"/>
        <v xml:space="preserve">, , </v>
      </c>
    </row>
    <row r="461" spans="1:12" ht="20" customHeight="1" x14ac:dyDescent="0.2">
      <c r="A461" s="8">
        <f>IF(ISNUMBER(SEARCH($Z$1,B461)),MAX(A$1:$A460)+1,0)</f>
        <v>0</v>
      </c>
      <c r="B461" s="8" t="str">
        <f t="shared" si="27"/>
        <v/>
      </c>
      <c r="C461" s="38" t="s">
        <v>614</v>
      </c>
      <c r="D461" s="38" t="s">
        <v>0</v>
      </c>
      <c r="E461" s="38" t="str">
        <f>C461</f>
        <v>Northamptonshire</v>
      </c>
      <c r="F461" s="146" t="s">
        <v>1</v>
      </c>
      <c r="G461" s="38"/>
      <c r="H461" s="38"/>
      <c r="I461" s="38"/>
      <c r="J461" s="38"/>
      <c r="K461" s="38"/>
      <c r="L461" s="8" t="str">
        <f t="shared" si="28"/>
        <v>Northamptonshire, Town, Northamptonshire</v>
      </c>
    </row>
    <row r="462" spans="1:12" ht="20" customHeight="1" x14ac:dyDescent="0.2">
      <c r="A462" s="8">
        <f>IF(ISNUMBER(SEARCH($Z$1,B462)),MAX(A$1:$A461)+1,0)</f>
        <v>0</v>
      </c>
      <c r="B462" s="8" t="str">
        <f t="shared" si="27"/>
        <v/>
      </c>
      <c r="C462" s="39" t="s">
        <v>411</v>
      </c>
      <c r="D462" s="39" t="s">
        <v>54</v>
      </c>
      <c r="E462" s="39" t="s">
        <v>614</v>
      </c>
      <c r="F462" s="147" t="s">
        <v>3</v>
      </c>
      <c r="G462" s="39" t="s">
        <v>4</v>
      </c>
      <c r="H462" s="39"/>
      <c r="I462" s="39" t="s">
        <v>7</v>
      </c>
      <c r="J462" s="39" t="s">
        <v>8</v>
      </c>
      <c r="K462" s="39"/>
      <c r="L462" s="8" t="str">
        <f t="shared" si="28"/>
        <v>Elizabeth Woodville School, Milton Keynes, Northamptonshire</v>
      </c>
    </row>
    <row r="463" spans="1:12" ht="20" customHeight="1" x14ac:dyDescent="0.2">
      <c r="A463" s="8">
        <f>IF(ISNUMBER(SEARCH($Z$1,B463)),MAX(A$1:$A462)+1,0)</f>
        <v>0</v>
      </c>
      <c r="B463" s="8" t="str">
        <f t="shared" si="27"/>
        <v/>
      </c>
      <c r="C463" s="39" t="s">
        <v>413</v>
      </c>
      <c r="D463" s="39" t="s">
        <v>412</v>
      </c>
      <c r="E463" s="39" t="s">
        <v>614</v>
      </c>
      <c r="F463" s="147"/>
      <c r="G463" s="39"/>
      <c r="H463" s="39"/>
      <c r="I463" s="39" t="s">
        <v>7</v>
      </c>
      <c r="J463" s="39" t="s">
        <v>8</v>
      </c>
      <c r="K463" s="39"/>
      <c r="L463" s="8" t="str">
        <f t="shared" si="28"/>
        <v>Northampton High School, Northampton, Northamptonshire</v>
      </c>
    </row>
    <row r="464" spans="1:12" ht="20" customHeight="1" x14ac:dyDescent="0.2">
      <c r="A464" s="8">
        <f>IF(ISNUMBER(SEARCH($Z$1,B464)),MAX(A$1:$A463)+1,0)</f>
        <v>0</v>
      </c>
      <c r="B464" s="8" t="str">
        <f t="shared" si="27"/>
        <v/>
      </c>
      <c r="C464" s="39" t="s">
        <v>414</v>
      </c>
      <c r="D464" s="39" t="s">
        <v>412</v>
      </c>
      <c r="E464" s="39" t="s">
        <v>614</v>
      </c>
      <c r="F464" s="147" t="s">
        <v>3</v>
      </c>
      <c r="G464" s="39" t="s">
        <v>4</v>
      </c>
      <c r="H464" s="39" t="s">
        <v>5</v>
      </c>
      <c r="I464" s="39"/>
      <c r="J464" s="39"/>
      <c r="K464" s="39" t="s">
        <v>6</v>
      </c>
      <c r="L464" s="8" t="str">
        <f t="shared" si="28"/>
        <v>Northampton School for Boys, Northampton, Northamptonshire</v>
      </c>
    </row>
    <row r="465" spans="1:12" ht="20" customHeight="1" x14ac:dyDescent="0.2">
      <c r="A465" s="8">
        <f>IF(ISNUMBER(SEARCH($Z$1,B465)),MAX(A$1:$A464)+1,0)</f>
        <v>0</v>
      </c>
      <c r="B465" s="8" t="str">
        <f t="shared" si="27"/>
        <v/>
      </c>
      <c r="C465" s="39" t="s">
        <v>415</v>
      </c>
      <c r="D465" s="39" t="s">
        <v>412</v>
      </c>
      <c r="E465" s="39" t="s">
        <v>614</v>
      </c>
      <c r="F465" s="147"/>
      <c r="G465" s="39"/>
      <c r="H465" s="39"/>
      <c r="I465" s="39" t="s">
        <v>7</v>
      </c>
      <c r="J465" s="39" t="s">
        <v>8</v>
      </c>
      <c r="K465" s="39"/>
      <c r="L465" s="8" t="str">
        <f t="shared" si="28"/>
        <v>Northampton School for Girls, Northampton, Northamptonshire</v>
      </c>
    </row>
    <row r="466" spans="1:12" ht="20" customHeight="1" x14ac:dyDescent="0.2">
      <c r="A466" s="8">
        <f>IF(ISNUMBER(SEARCH($Z$1,B466)),MAX(A$1:$A465)+1,0)</f>
        <v>0</v>
      </c>
      <c r="B466" s="8" t="str">
        <f t="shared" si="27"/>
        <v/>
      </c>
      <c r="C466" s="39" t="s">
        <v>416</v>
      </c>
      <c r="D466" s="39" t="s">
        <v>417</v>
      </c>
      <c r="E466" s="39" t="s">
        <v>614</v>
      </c>
      <c r="F466" s="147" t="s">
        <v>3</v>
      </c>
      <c r="G466" s="39" t="s">
        <v>4</v>
      </c>
      <c r="H466" s="39"/>
      <c r="I466" s="39" t="s">
        <v>7</v>
      </c>
      <c r="J466" s="39" t="s">
        <v>8</v>
      </c>
      <c r="K466" s="39"/>
      <c r="L466" s="8" t="str">
        <f t="shared" si="28"/>
        <v>Sponne School, Towcester, Northamptonshire</v>
      </c>
    </row>
    <row r="467" spans="1:12" ht="20" customHeight="1" x14ac:dyDescent="0.2">
      <c r="A467" s="8">
        <f>IF(ISNUMBER(SEARCH($Z$1,B467)),MAX(A$1:$A466)+1,0)</f>
        <v>0</v>
      </c>
      <c r="B467" s="8" t="str">
        <f t="shared" si="27"/>
        <v/>
      </c>
      <c r="C467" s="39"/>
      <c r="D467" s="39"/>
      <c r="E467" s="39"/>
      <c r="F467" s="147"/>
      <c r="G467" s="39"/>
      <c r="H467" s="39"/>
      <c r="I467" s="39"/>
      <c r="J467" s="39"/>
      <c r="K467" s="39"/>
      <c r="L467" s="8" t="str">
        <f t="shared" si="28"/>
        <v xml:space="preserve">, , </v>
      </c>
    </row>
    <row r="468" spans="1:12" ht="20" customHeight="1" x14ac:dyDescent="0.2">
      <c r="A468" s="8">
        <f>IF(ISNUMBER(SEARCH($Z$1,B468)),MAX(A$1:$A467)+1,0)</f>
        <v>0</v>
      </c>
      <c r="B468" s="8" t="str">
        <f t="shared" si="27"/>
        <v/>
      </c>
      <c r="C468" s="39"/>
      <c r="D468" s="39"/>
      <c r="E468" s="39"/>
      <c r="F468" s="147"/>
      <c r="G468" s="39"/>
      <c r="H468" s="39"/>
      <c r="I468" s="39"/>
      <c r="J468" s="39"/>
      <c r="K468" s="39"/>
      <c r="L468" s="8" t="str">
        <f t="shared" si="28"/>
        <v xml:space="preserve">, , </v>
      </c>
    </row>
    <row r="469" spans="1:12" ht="20" customHeight="1" x14ac:dyDescent="0.2">
      <c r="A469" s="8">
        <f>IF(ISNUMBER(SEARCH($Z$1,B469)),MAX(A$1:$A468)+1,0)</f>
        <v>0</v>
      </c>
      <c r="B469" s="8" t="str">
        <f t="shared" si="27"/>
        <v/>
      </c>
      <c r="C469" s="39"/>
      <c r="D469" s="39"/>
      <c r="E469" s="39"/>
      <c r="F469" s="147"/>
      <c r="G469" s="39"/>
      <c r="H469" s="39"/>
      <c r="I469" s="39"/>
      <c r="J469" s="39"/>
      <c r="K469" s="39"/>
      <c r="L469" s="8" t="str">
        <f t="shared" si="28"/>
        <v xml:space="preserve">, , </v>
      </c>
    </row>
    <row r="470" spans="1:12" ht="20" customHeight="1" x14ac:dyDescent="0.2">
      <c r="A470" s="8">
        <f>IF(ISNUMBER(SEARCH($Z$1,B470)),MAX(A$1:$A469)+1,0)</f>
        <v>0</v>
      </c>
      <c r="B470" s="8" t="str">
        <f t="shared" si="27"/>
        <v/>
      </c>
      <c r="C470" s="39"/>
      <c r="D470" s="39"/>
      <c r="E470" s="39"/>
      <c r="F470" s="147"/>
      <c r="G470" s="39"/>
      <c r="H470" s="39"/>
      <c r="I470" s="39"/>
      <c r="J470" s="39"/>
      <c r="K470" s="39"/>
      <c r="L470" s="8" t="str">
        <f t="shared" si="28"/>
        <v xml:space="preserve">, , </v>
      </c>
    </row>
    <row r="471" spans="1:12" ht="20" customHeight="1" x14ac:dyDescent="0.2">
      <c r="A471" s="8">
        <f>IF(ISNUMBER(SEARCH($Z$1,B471)),MAX(A$1:$A470)+1,0)</f>
        <v>0</v>
      </c>
      <c r="B471" s="8" t="str">
        <f t="shared" si="27"/>
        <v/>
      </c>
      <c r="C471" s="39"/>
      <c r="D471" s="39"/>
      <c r="E471" s="39"/>
      <c r="F471" s="147"/>
      <c r="G471" s="39"/>
      <c r="H471" s="39"/>
      <c r="I471" s="39"/>
      <c r="J471" s="39"/>
      <c r="K471" s="39"/>
      <c r="L471" s="8" t="str">
        <f t="shared" si="28"/>
        <v xml:space="preserve">, , </v>
      </c>
    </row>
    <row r="472" spans="1:12" ht="20" customHeight="1" x14ac:dyDescent="0.2">
      <c r="A472" s="8">
        <f>IF(ISNUMBER(SEARCH($Z$1,B472)),MAX(A$1:$A471)+1,0)</f>
        <v>0</v>
      </c>
      <c r="B472" s="8" t="str">
        <f t="shared" si="27"/>
        <v/>
      </c>
      <c r="C472" s="39"/>
      <c r="D472" s="39"/>
      <c r="E472" s="39"/>
      <c r="F472" s="147"/>
      <c r="G472" s="39"/>
      <c r="H472" s="39"/>
      <c r="I472" s="39"/>
      <c r="J472" s="39"/>
      <c r="K472" s="39"/>
      <c r="L472" s="8" t="str">
        <f t="shared" si="28"/>
        <v xml:space="preserve">, , </v>
      </c>
    </row>
    <row r="473" spans="1:12" ht="20" customHeight="1" x14ac:dyDescent="0.2">
      <c r="A473" s="8">
        <f>IF(ISNUMBER(SEARCH($Z$1,B473)),MAX(A$1:$A472)+1,0)</f>
        <v>0</v>
      </c>
      <c r="B473" s="8" t="str">
        <f t="shared" si="27"/>
        <v/>
      </c>
      <c r="C473" s="38" t="s">
        <v>615</v>
      </c>
      <c r="D473" s="38" t="s">
        <v>0</v>
      </c>
      <c r="E473" s="38" t="str">
        <f>C473</f>
        <v>Northumberland</v>
      </c>
      <c r="F473" s="146" t="s">
        <v>1</v>
      </c>
      <c r="G473" s="38"/>
      <c r="H473" s="38"/>
      <c r="I473" s="38"/>
      <c r="J473" s="38"/>
      <c r="K473" s="38"/>
      <c r="L473" s="8" t="str">
        <f t="shared" si="28"/>
        <v>Northumberland, Town, Northumberland</v>
      </c>
    </row>
    <row r="474" spans="1:12" ht="20" customHeight="1" x14ac:dyDescent="0.2">
      <c r="A474" s="8">
        <f>IF(ISNUMBER(SEARCH($Z$1,B474)),MAX(A$1:$A473)+1,0)</f>
        <v>0</v>
      </c>
      <c r="B474" s="8" t="str">
        <f t="shared" si="27"/>
        <v/>
      </c>
      <c r="C474" s="39" t="s">
        <v>424</v>
      </c>
      <c r="D474" s="39" t="s">
        <v>153</v>
      </c>
      <c r="E474" s="39" t="s">
        <v>615</v>
      </c>
      <c r="F474" s="147" t="s">
        <v>3</v>
      </c>
      <c r="G474" s="39" t="s">
        <v>4</v>
      </c>
      <c r="H474" s="39" t="s">
        <v>5</v>
      </c>
      <c r="I474" s="39" t="s">
        <v>7</v>
      </c>
      <c r="J474" s="39" t="s">
        <v>8</v>
      </c>
      <c r="K474" s="39" t="s">
        <v>6</v>
      </c>
      <c r="L474" s="8" t="str">
        <f t="shared" si="28"/>
        <v>Dame Allan's Senior School, Newcastle-upon-Tyne, Northumberland</v>
      </c>
    </row>
    <row r="475" spans="1:12" ht="20" customHeight="1" x14ac:dyDescent="0.2">
      <c r="A475" s="8">
        <f>IF(ISNUMBER(SEARCH($Z$1,B475)),MAX(A$1:$A474)+1,0)</f>
        <v>0</v>
      </c>
      <c r="B475" s="8" t="str">
        <f t="shared" si="27"/>
        <v/>
      </c>
      <c r="C475" s="39" t="s">
        <v>824</v>
      </c>
      <c r="D475" s="39" t="s">
        <v>886</v>
      </c>
      <c r="E475" s="39" t="s">
        <v>615</v>
      </c>
      <c r="F475" s="147" t="s">
        <v>3</v>
      </c>
      <c r="G475" s="39"/>
      <c r="H475" s="39"/>
      <c r="I475" s="39" t="s">
        <v>7</v>
      </c>
      <c r="J475" s="39"/>
      <c r="K475" s="39"/>
      <c r="L475" s="8" t="str">
        <f t="shared" si="28"/>
        <v>Gosforth East Middle School, Gosforth, Northumberland</v>
      </c>
    </row>
    <row r="476" spans="1:12" ht="20" customHeight="1" x14ac:dyDescent="0.2">
      <c r="A476" s="8">
        <f>IF(ISNUMBER(SEARCH($Z$1,B476)),MAX(A$1:$A475)+1,0)</f>
        <v>0</v>
      </c>
      <c r="B476" s="8" t="str">
        <f t="shared" si="27"/>
        <v/>
      </c>
      <c r="C476" s="39" t="s">
        <v>825</v>
      </c>
      <c r="D476" s="39" t="s">
        <v>420</v>
      </c>
      <c r="E476" s="39" t="s">
        <v>615</v>
      </c>
      <c r="F476" s="147" t="s">
        <v>3</v>
      </c>
      <c r="G476" s="39"/>
      <c r="H476" s="39"/>
      <c r="I476" s="39" t="s">
        <v>7</v>
      </c>
      <c r="J476" s="39"/>
      <c r="K476" s="39"/>
      <c r="L476" s="8" t="str">
        <f t="shared" si="28"/>
        <v>Hexham Middle School, Hexham, Northumberland</v>
      </c>
    </row>
    <row r="477" spans="1:12" ht="20" customHeight="1" x14ac:dyDescent="0.2">
      <c r="A477" s="8">
        <f>IF(ISNUMBER(SEARCH($Z$1,B477)),MAX(A$1:$A476)+1,0)</f>
        <v>0</v>
      </c>
      <c r="B477" s="8" t="str">
        <f t="shared" si="27"/>
        <v/>
      </c>
      <c r="C477" s="39" t="s">
        <v>429</v>
      </c>
      <c r="D477" s="39" t="s">
        <v>430</v>
      </c>
      <c r="E477" s="39" t="s">
        <v>615</v>
      </c>
      <c r="F477" s="147" t="s">
        <v>3</v>
      </c>
      <c r="G477" s="39" t="s">
        <v>4</v>
      </c>
      <c r="H477" s="39" t="s">
        <v>5</v>
      </c>
      <c r="I477" s="39" t="s">
        <v>7</v>
      </c>
      <c r="J477" s="39" t="s">
        <v>8</v>
      </c>
      <c r="K477" s="39"/>
      <c r="L477" s="8" t="str">
        <f t="shared" si="28"/>
        <v>Kings Priory School, North Shields, Northumberland</v>
      </c>
    </row>
    <row r="478" spans="1:12" ht="20" customHeight="1" x14ac:dyDescent="0.2">
      <c r="A478" s="8">
        <f>IF(ISNUMBER(SEARCH($Z$1,B478)),MAX(A$1:$A477)+1,0)</f>
        <v>0</v>
      </c>
      <c r="B478" s="8" t="str">
        <f t="shared" si="27"/>
        <v/>
      </c>
      <c r="C478" s="39" t="s">
        <v>432</v>
      </c>
      <c r="D478" s="39" t="s">
        <v>433</v>
      </c>
      <c r="E478" s="39" t="s">
        <v>615</v>
      </c>
      <c r="F478" s="147" t="s">
        <v>3</v>
      </c>
      <c r="G478" s="39"/>
      <c r="H478" s="39"/>
      <c r="I478" s="39" t="s">
        <v>7</v>
      </c>
      <c r="J478" s="39"/>
      <c r="K478" s="39"/>
      <c r="L478" s="8" t="str">
        <f t="shared" si="28"/>
        <v>Mowden Hall School, Stocksfield, Northumberland</v>
      </c>
    </row>
    <row r="479" spans="1:12" ht="20" customHeight="1" x14ac:dyDescent="0.2">
      <c r="A479" s="8">
        <f>IF(ISNUMBER(SEARCH($Z$1,B479)),MAX(A$1:$A478)+1,0)</f>
        <v>0</v>
      </c>
      <c r="B479" s="8" t="str">
        <f t="shared" si="27"/>
        <v/>
      </c>
      <c r="C479" s="39" t="s">
        <v>425</v>
      </c>
      <c r="D479" s="39" t="s">
        <v>153</v>
      </c>
      <c r="E479" s="39" t="s">
        <v>615</v>
      </c>
      <c r="F479" s="147"/>
      <c r="G479" s="39"/>
      <c r="H479" s="39"/>
      <c r="I479" s="39" t="s">
        <v>7</v>
      </c>
      <c r="J479" s="39" t="s">
        <v>8</v>
      </c>
      <c r="K479" s="39" t="s">
        <v>6</v>
      </c>
      <c r="L479" s="8" t="str">
        <f t="shared" si="28"/>
        <v>Newcastle High School for Girls, Newcastle-upon-Tyne, Northumberland</v>
      </c>
    </row>
    <row r="480" spans="1:12" ht="20" customHeight="1" x14ac:dyDescent="0.2">
      <c r="A480" s="8">
        <f>IF(ISNUMBER(SEARCH($Z$1,B480)),MAX(A$1:$A479)+1,0)</f>
        <v>0</v>
      </c>
      <c r="B480" s="8" t="str">
        <f t="shared" si="27"/>
        <v/>
      </c>
      <c r="C480" s="39" t="s">
        <v>826</v>
      </c>
      <c r="D480" s="39" t="s">
        <v>153</v>
      </c>
      <c r="E480" s="39" t="s">
        <v>615</v>
      </c>
      <c r="F480" s="147" t="s">
        <v>3</v>
      </c>
      <c r="G480" s="39" t="s">
        <v>4</v>
      </c>
      <c r="H480" s="39"/>
      <c r="I480" s="39"/>
      <c r="J480" s="39"/>
      <c r="K480" s="39"/>
      <c r="L480" s="8" t="str">
        <f t="shared" si="28"/>
        <v>Newcastle School for Boys, Newcastle-upon-Tyne, Northumberland</v>
      </c>
    </row>
    <row r="481" spans="1:12" ht="20" customHeight="1" x14ac:dyDescent="0.2">
      <c r="A481" s="8">
        <f>IF(ISNUMBER(SEARCH($Z$1,B481)),MAX(A$1:$A480)+1,0)</f>
        <v>0</v>
      </c>
      <c r="B481" s="8" t="str">
        <f t="shared" si="27"/>
        <v/>
      </c>
      <c r="C481" s="39" t="s">
        <v>827</v>
      </c>
      <c r="D481" s="39" t="s">
        <v>887</v>
      </c>
      <c r="E481" s="39" t="s">
        <v>615</v>
      </c>
      <c r="F481" s="147" t="s">
        <v>3</v>
      </c>
      <c r="G481" s="39"/>
      <c r="H481" s="39"/>
      <c r="I481" s="39" t="s">
        <v>7</v>
      </c>
      <c r="J481" s="39"/>
      <c r="K481" s="39"/>
      <c r="L481" s="8" t="str">
        <f t="shared" si="28"/>
        <v>Ovingham Middle School, Ovingham, Northumberland</v>
      </c>
    </row>
    <row r="482" spans="1:12" ht="20" customHeight="1" x14ac:dyDescent="0.2">
      <c r="A482" s="8">
        <f>IF(ISNUMBER(SEARCH($Z$1,B482)),MAX(A$1:$A481)+1,0)</f>
        <v>0</v>
      </c>
      <c r="B482" s="8" t="str">
        <f t="shared" si="27"/>
        <v/>
      </c>
      <c r="C482" s="39" t="s">
        <v>426</v>
      </c>
      <c r="D482" s="39" t="s">
        <v>153</v>
      </c>
      <c r="E482" s="39" t="s">
        <v>615</v>
      </c>
      <c r="F482" s="147" t="s">
        <v>3</v>
      </c>
      <c r="G482" s="39" t="s">
        <v>4</v>
      </c>
      <c r="H482" s="39" t="s">
        <v>5</v>
      </c>
      <c r="I482" s="39" t="s">
        <v>7</v>
      </c>
      <c r="J482" s="39" t="s">
        <v>8</v>
      </c>
      <c r="K482" s="39" t="s">
        <v>6</v>
      </c>
      <c r="L482" s="8" t="str">
        <f t="shared" si="28"/>
        <v>Ponteland High School, Newcastle-upon-Tyne, Northumberland</v>
      </c>
    </row>
    <row r="483" spans="1:12" ht="20" customHeight="1" x14ac:dyDescent="0.2">
      <c r="A483" s="8">
        <f>IF(ISNUMBER(SEARCH($Z$1,B483)),MAX(A$1:$A482)+1,0)</f>
        <v>0</v>
      </c>
      <c r="B483" s="8" t="str">
        <f t="shared" si="27"/>
        <v/>
      </c>
      <c r="C483" s="39" t="s">
        <v>828</v>
      </c>
      <c r="D483" s="39" t="s">
        <v>888</v>
      </c>
      <c r="E483" s="39" t="s">
        <v>615</v>
      </c>
      <c r="F483" s="147"/>
      <c r="G483" s="39" t="s">
        <v>4</v>
      </c>
      <c r="H483" s="39"/>
      <c r="I483" s="39"/>
      <c r="J483" s="39" t="s">
        <v>8</v>
      </c>
      <c r="K483" s="39"/>
      <c r="L483" s="8" t="str">
        <f t="shared" si="28"/>
        <v>Prudhoe Community High School, Prudhoe, Northumberland</v>
      </c>
    </row>
    <row r="484" spans="1:12" ht="20" customHeight="1" x14ac:dyDescent="0.2">
      <c r="A484" s="8">
        <f>IF(ISNUMBER(SEARCH($Z$1,B484)),MAX(A$1:$A483)+1,0)</f>
        <v>0</v>
      </c>
      <c r="B484" s="8" t="str">
        <f t="shared" si="27"/>
        <v/>
      </c>
      <c r="C484" s="39" t="s">
        <v>421</v>
      </c>
      <c r="D484" s="39" t="s">
        <v>420</v>
      </c>
      <c r="E484" s="39" t="s">
        <v>615</v>
      </c>
      <c r="F484" s="147" t="s">
        <v>3</v>
      </c>
      <c r="G484" s="39" t="s">
        <v>4</v>
      </c>
      <c r="H484" s="39" t="s">
        <v>5</v>
      </c>
      <c r="I484" s="39" t="s">
        <v>7</v>
      </c>
      <c r="J484" s="39" t="s">
        <v>8</v>
      </c>
      <c r="K484" s="39" t="s">
        <v>6</v>
      </c>
      <c r="L484" s="8" t="str">
        <f t="shared" si="28"/>
        <v>Queen Elizabeth High School, Hexham, Northumberland</v>
      </c>
    </row>
    <row r="485" spans="1:12" ht="20" customHeight="1" x14ac:dyDescent="0.2">
      <c r="A485" s="8">
        <f>IF(ISNUMBER(SEARCH($Z$1,B485)),MAX(A$1:$A484)+1,0)</f>
        <v>0</v>
      </c>
      <c r="B485" s="8" t="str">
        <f t="shared" si="27"/>
        <v/>
      </c>
      <c r="C485" s="39" t="s">
        <v>427</v>
      </c>
      <c r="D485" s="39" t="s">
        <v>153</v>
      </c>
      <c r="E485" s="39" t="s">
        <v>615</v>
      </c>
      <c r="F485" s="147" t="s">
        <v>3</v>
      </c>
      <c r="G485" s="39" t="s">
        <v>4</v>
      </c>
      <c r="H485" s="39" t="s">
        <v>5</v>
      </c>
      <c r="I485" s="39" t="s">
        <v>7</v>
      </c>
      <c r="J485" s="39" t="s">
        <v>8</v>
      </c>
      <c r="K485" s="39" t="s">
        <v>6</v>
      </c>
      <c r="L485" s="8" t="str">
        <f t="shared" si="28"/>
        <v>Royal Grammar School, Newcastle-upon-Tyne, Northumberland</v>
      </c>
    </row>
    <row r="486" spans="1:12" ht="20" customHeight="1" x14ac:dyDescent="0.2">
      <c r="A486" s="8">
        <f>IF(ISNUMBER(SEARCH($Z$1,B486)),MAX(A$1:$A485)+1,0)</f>
        <v>0</v>
      </c>
      <c r="B486" s="8" t="str">
        <f t="shared" si="27"/>
        <v/>
      </c>
      <c r="C486" s="39" t="s">
        <v>431</v>
      </c>
      <c r="D486" s="39" t="s">
        <v>430</v>
      </c>
      <c r="E486" s="39" t="s">
        <v>615</v>
      </c>
      <c r="F486" s="147" t="s">
        <v>3</v>
      </c>
      <c r="G486" s="39"/>
      <c r="H486" s="39"/>
      <c r="I486" s="39" t="s">
        <v>7</v>
      </c>
      <c r="J486" s="39"/>
      <c r="K486" s="39"/>
      <c r="L486" s="8" t="str">
        <f t="shared" si="28"/>
        <v>St Thomas More Roman Catholic Academy, North Shields, Northumberland</v>
      </c>
    </row>
    <row r="487" spans="1:12" ht="20" customHeight="1" x14ac:dyDescent="0.2">
      <c r="A487" s="8">
        <f>IF(ISNUMBER(SEARCH($Z$1,B487)),MAX(A$1:$A486)+1,0)</f>
        <v>0</v>
      </c>
      <c r="B487" s="8" t="str">
        <f t="shared" si="27"/>
        <v/>
      </c>
      <c r="C487" s="39" t="s">
        <v>418</v>
      </c>
      <c r="D487" s="39" t="s">
        <v>419</v>
      </c>
      <c r="E487" s="39" t="s">
        <v>615</v>
      </c>
      <c r="F487" s="147" t="s">
        <v>3</v>
      </c>
      <c r="G487" s="39" t="s">
        <v>4</v>
      </c>
      <c r="H487" s="39" t="s">
        <v>5</v>
      </c>
      <c r="I487" s="39" t="s">
        <v>7</v>
      </c>
      <c r="J487" s="39" t="s">
        <v>8</v>
      </c>
      <c r="K487" s="39" t="s">
        <v>6</v>
      </c>
      <c r="L487" s="8" t="str">
        <f t="shared" si="28"/>
        <v>The Duchess's Community High School, Alnwick, Northumberland</v>
      </c>
    </row>
    <row r="488" spans="1:12" ht="20" customHeight="1" x14ac:dyDescent="0.2">
      <c r="A488" s="8">
        <f>IF(ISNUMBER(SEARCH($Z$1,B488)),MAX(A$1:$A487)+1,0)</f>
        <v>0</v>
      </c>
      <c r="B488" s="8" t="str">
        <f t="shared" si="27"/>
        <v/>
      </c>
      <c r="C488" s="39" t="s">
        <v>423</v>
      </c>
      <c r="D488" s="39" t="s">
        <v>422</v>
      </c>
      <c r="E488" s="39" t="s">
        <v>615</v>
      </c>
      <c r="F488" s="147"/>
      <c r="G488" s="39" t="s">
        <v>4</v>
      </c>
      <c r="H488" s="39" t="s">
        <v>5</v>
      </c>
      <c r="I488" s="39"/>
      <c r="J488" s="39" t="s">
        <v>8</v>
      </c>
      <c r="K488" s="39"/>
      <c r="L488" s="8" t="str">
        <f t="shared" si="28"/>
        <v>The King Edward VI Academy, Morpeth, Northumberland</v>
      </c>
    </row>
    <row r="489" spans="1:12" ht="20" customHeight="1" x14ac:dyDescent="0.2">
      <c r="A489" s="8">
        <f>IF(ISNUMBER(SEARCH($Z$1,B489)),MAX(A$1:$A488)+1,0)</f>
        <v>0</v>
      </c>
      <c r="B489" s="8" t="str">
        <f t="shared" si="27"/>
        <v/>
      </c>
      <c r="C489" s="39" t="s">
        <v>435</v>
      </c>
      <c r="D489" s="39" t="s">
        <v>434</v>
      </c>
      <c r="E489" s="39" t="s">
        <v>615</v>
      </c>
      <c r="F489" s="147" t="s">
        <v>3</v>
      </c>
      <c r="G489" s="39"/>
      <c r="H489" s="39"/>
      <c r="I489" s="39" t="s">
        <v>7</v>
      </c>
      <c r="J489" s="39"/>
      <c r="K489" s="39"/>
      <c r="L489" s="8" t="str">
        <f t="shared" si="28"/>
        <v>Valley Gardens Middle School, Whitley Bay, Northumberland</v>
      </c>
    </row>
    <row r="490" spans="1:12" ht="20" customHeight="1" x14ac:dyDescent="0.2">
      <c r="A490" s="8">
        <f>IF(ISNUMBER(SEARCH($Z$1,B490)),MAX(A$1:$A489)+1,0)</f>
        <v>0</v>
      </c>
      <c r="B490" s="8" t="str">
        <f t="shared" si="27"/>
        <v/>
      </c>
      <c r="C490" s="39" t="s">
        <v>428</v>
      </c>
      <c r="D490" s="39" t="s">
        <v>153</v>
      </c>
      <c r="E490" s="39" t="s">
        <v>615</v>
      </c>
      <c r="F490" s="147"/>
      <c r="G490" s="39"/>
      <c r="H490" s="39"/>
      <c r="I490" s="39" t="s">
        <v>7</v>
      </c>
      <c r="J490" s="39" t="s">
        <v>8</v>
      </c>
      <c r="K490" s="39"/>
      <c r="L490" s="8" t="str">
        <f t="shared" si="28"/>
        <v>Westfield School, Newcastle-upon-Tyne, Northumberland</v>
      </c>
    </row>
    <row r="491" spans="1:12" ht="20" customHeight="1" x14ac:dyDescent="0.2">
      <c r="A491" s="8">
        <f>IF(ISNUMBER(SEARCH($Z$1,B491)),MAX(A$1:$A490)+1,0)</f>
        <v>0</v>
      </c>
      <c r="B491" s="8" t="str">
        <f t="shared" si="27"/>
        <v/>
      </c>
      <c r="C491" s="39" t="s">
        <v>829</v>
      </c>
      <c r="D491" s="39" t="s">
        <v>434</v>
      </c>
      <c r="E491" s="39" t="s">
        <v>615</v>
      </c>
      <c r="F491" s="147"/>
      <c r="G491" s="39"/>
      <c r="H491" s="39" t="s">
        <v>5</v>
      </c>
      <c r="I491" s="39"/>
      <c r="J491" s="39"/>
      <c r="K491" s="39" t="s">
        <v>6</v>
      </c>
      <c r="L491" s="8" t="str">
        <f t="shared" si="28"/>
        <v>Whitley Bay High School, Whitley Bay, Northumberland</v>
      </c>
    </row>
    <row r="492" spans="1:12" ht="20" customHeight="1" x14ac:dyDescent="0.2">
      <c r="A492" s="8">
        <f>IF(ISNUMBER(SEARCH($Z$1,B492)),MAX(A$1:$A491)+1,0)</f>
        <v>0</v>
      </c>
      <c r="B492" s="8" t="str">
        <f t="shared" si="27"/>
        <v/>
      </c>
      <c r="C492" s="38" t="s">
        <v>616</v>
      </c>
      <c r="D492" s="38" t="s">
        <v>0</v>
      </c>
      <c r="E492" s="38" t="str">
        <f>C492</f>
        <v>Nottinghamshire</v>
      </c>
      <c r="F492" s="146" t="s">
        <v>1</v>
      </c>
      <c r="G492" s="38"/>
      <c r="H492" s="38"/>
      <c r="I492" s="38"/>
      <c r="J492" s="38"/>
      <c r="K492" s="38"/>
      <c r="L492" s="8" t="str">
        <f t="shared" si="28"/>
        <v>Nottinghamshire, Town, Nottinghamshire</v>
      </c>
    </row>
    <row r="493" spans="1:12" ht="20" customHeight="1" x14ac:dyDescent="0.2">
      <c r="A493" s="8">
        <f>IF(ISNUMBER(SEARCH($Z$1,B493)),MAX(A$1:$A492)+1,0)</f>
        <v>0</v>
      </c>
      <c r="B493" s="8" t="str">
        <f t="shared" si="27"/>
        <v/>
      </c>
      <c r="C493" s="39" t="s">
        <v>946</v>
      </c>
      <c r="D493" s="39" t="s">
        <v>118</v>
      </c>
      <c r="E493" s="39" t="s">
        <v>616</v>
      </c>
      <c r="F493" s="147" t="s">
        <v>3</v>
      </c>
      <c r="G493" s="39" t="s">
        <v>4</v>
      </c>
      <c r="H493" s="39"/>
      <c r="I493" s="39" t="s">
        <v>7</v>
      </c>
      <c r="J493" s="39" t="s">
        <v>8</v>
      </c>
      <c r="K493" s="39"/>
      <c r="L493" s="8" t="str">
        <f t="shared" si="28"/>
        <v>Christ the King Academy, Nottingham, Nottinghamshire</v>
      </c>
    </row>
    <row r="494" spans="1:12" ht="20" customHeight="1" x14ac:dyDescent="0.2">
      <c r="A494" s="8">
        <f>IF(ISNUMBER(SEARCH($Z$1,B494)),MAX(A$1:$A493)+1,0)</f>
        <v>0</v>
      </c>
      <c r="B494" s="8" t="str">
        <f t="shared" si="27"/>
        <v/>
      </c>
      <c r="C494" s="39" t="s">
        <v>436</v>
      </c>
      <c r="D494" s="39" t="s">
        <v>118</v>
      </c>
      <c r="E494" s="39" t="s">
        <v>616</v>
      </c>
      <c r="F494" s="147" t="s">
        <v>3</v>
      </c>
      <c r="G494" s="39" t="s">
        <v>4</v>
      </c>
      <c r="H494" s="39" t="s">
        <v>5</v>
      </c>
      <c r="I494" s="39" t="s">
        <v>7</v>
      </c>
      <c r="J494" s="39" t="s">
        <v>8</v>
      </c>
      <c r="K494" s="39" t="s">
        <v>6</v>
      </c>
      <c r="L494" s="8" t="str">
        <f t="shared" si="28"/>
        <v>Nottingham High School, Nottingham, Nottinghamshire</v>
      </c>
    </row>
    <row r="495" spans="1:12" ht="20" customHeight="1" x14ac:dyDescent="0.2">
      <c r="A495" s="8">
        <f>IF(ISNUMBER(SEARCH($Z$1,B495)),MAX(A$1:$A494)+1,0)</f>
        <v>0</v>
      </c>
      <c r="B495" s="8" t="str">
        <f t="shared" si="27"/>
        <v/>
      </c>
      <c r="C495" s="39" t="s">
        <v>437</v>
      </c>
      <c r="D495" s="39" t="s">
        <v>118</v>
      </c>
      <c r="E495" s="39" t="s">
        <v>616</v>
      </c>
      <c r="F495" s="147" t="s">
        <v>3</v>
      </c>
      <c r="G495" s="39" t="s">
        <v>4</v>
      </c>
      <c r="H495" s="39"/>
      <c r="I495" s="39" t="s">
        <v>7</v>
      </c>
      <c r="J495" s="39" t="s">
        <v>8</v>
      </c>
      <c r="K495" s="39"/>
      <c r="L495" s="8" t="str">
        <f t="shared" si="28"/>
        <v>Toot Hill School, Nottingham, Nottinghamshire</v>
      </c>
    </row>
    <row r="496" spans="1:12" ht="20" customHeight="1" x14ac:dyDescent="0.2">
      <c r="A496" s="8">
        <f>IF(ISNUMBER(SEARCH($Z$1,B496)),MAX(A$1:$A495)+1,0)</f>
        <v>0</v>
      </c>
      <c r="B496" s="8" t="str">
        <f t="shared" si="27"/>
        <v/>
      </c>
      <c r="C496" s="38" t="s">
        <v>617</v>
      </c>
      <c r="D496" s="38" t="s">
        <v>0</v>
      </c>
      <c r="E496" s="38" t="str">
        <f>C496</f>
        <v>Oxfordshire</v>
      </c>
      <c r="F496" s="146" t="s">
        <v>1</v>
      </c>
      <c r="G496" s="38"/>
      <c r="H496" s="38"/>
      <c r="I496" s="38"/>
      <c r="J496" s="38"/>
      <c r="K496" s="38"/>
      <c r="L496" s="8" t="str">
        <f t="shared" si="28"/>
        <v>Oxfordshire, Town, Oxfordshire</v>
      </c>
    </row>
    <row r="497" spans="1:12" ht="20" customHeight="1" x14ac:dyDescent="0.2">
      <c r="A497" s="8">
        <f>IF(ISNUMBER(SEARCH($Z$1,B497)),MAX(A$1:$A496)+1,0)</f>
        <v>0</v>
      </c>
      <c r="B497" s="8" t="str">
        <f t="shared" si="27"/>
        <v/>
      </c>
      <c r="C497" s="39" t="s">
        <v>438</v>
      </c>
      <c r="D497" s="39" t="s">
        <v>439</v>
      </c>
      <c r="E497" s="39" t="s">
        <v>617</v>
      </c>
      <c r="F497" s="147" t="s">
        <v>3</v>
      </c>
      <c r="G497" s="39" t="s">
        <v>4</v>
      </c>
      <c r="H497" s="39" t="s">
        <v>5</v>
      </c>
      <c r="I497" s="39"/>
      <c r="J497" s="39"/>
      <c r="K497" s="39"/>
      <c r="L497" s="8" t="str">
        <f t="shared" si="28"/>
        <v>Abingdon School, Abingdon, Oxfordshire</v>
      </c>
    </row>
    <row r="498" spans="1:12" ht="20" customHeight="1" x14ac:dyDescent="0.2">
      <c r="A498" s="8">
        <f>IF(ISNUMBER(SEARCH($Z$1,B498)),MAX(A$1:$A497)+1,0)</f>
        <v>0</v>
      </c>
      <c r="B498" s="8" t="str">
        <f t="shared" si="27"/>
        <v/>
      </c>
      <c r="C498" s="39" t="s">
        <v>455</v>
      </c>
      <c r="D498" s="39" t="s">
        <v>456</v>
      </c>
      <c r="E498" s="39" t="s">
        <v>617</v>
      </c>
      <c r="F498" s="147" t="s">
        <v>3</v>
      </c>
      <c r="G498" s="39" t="s">
        <v>4</v>
      </c>
      <c r="H498" s="39" t="s">
        <v>5</v>
      </c>
      <c r="I498" s="39"/>
      <c r="J498" s="39" t="s">
        <v>8</v>
      </c>
      <c r="K498" s="39" t="s">
        <v>6</v>
      </c>
      <c r="L498" s="8" t="str">
        <f t="shared" si="28"/>
        <v>Bartholomew School, Witney, Oxfordshire</v>
      </c>
    </row>
    <row r="499" spans="1:12" ht="20" customHeight="1" x14ac:dyDescent="0.2">
      <c r="A499" s="8">
        <f>IF(ISNUMBER(SEARCH($Z$1,B499)),MAX(A$1:$A498)+1,0)</f>
        <v>0</v>
      </c>
      <c r="B499" s="8" t="str">
        <f t="shared" si="27"/>
        <v/>
      </c>
      <c r="C499" s="39" t="s">
        <v>442</v>
      </c>
      <c r="D499" s="39" t="s">
        <v>443</v>
      </c>
      <c r="E499" s="39" t="s">
        <v>617</v>
      </c>
      <c r="F499" s="147"/>
      <c r="G499" s="39" t="s">
        <v>4</v>
      </c>
      <c r="H499" s="39" t="s">
        <v>5</v>
      </c>
      <c r="I499" s="39"/>
      <c r="J499" s="39" t="s">
        <v>8</v>
      </c>
      <c r="K499" s="39" t="s">
        <v>6</v>
      </c>
      <c r="L499" s="8" t="str">
        <f t="shared" si="28"/>
        <v>Blessed George Napier School, Banbury, Oxfordshire</v>
      </c>
    </row>
    <row r="500" spans="1:12" ht="20" customHeight="1" x14ac:dyDescent="0.2">
      <c r="A500" s="8">
        <f>IF(ISNUMBER(SEARCH($Z$1,B500)),MAX(A$1:$A499)+1,0)</f>
        <v>0</v>
      </c>
      <c r="B500" s="8" t="str">
        <f t="shared" si="27"/>
        <v/>
      </c>
      <c r="C500" s="39" t="s">
        <v>830</v>
      </c>
      <c r="D500" s="39" t="s">
        <v>889</v>
      </c>
      <c r="E500" s="39" t="s">
        <v>617</v>
      </c>
      <c r="F500" s="147"/>
      <c r="G500" s="39" t="s">
        <v>4</v>
      </c>
      <c r="H500" s="39"/>
      <c r="I500" s="39"/>
      <c r="J500" s="39"/>
      <c r="K500" s="39"/>
      <c r="L500" s="8" t="str">
        <f t="shared" si="28"/>
        <v>Cheney School, Headington,, Oxfordshire</v>
      </c>
    </row>
    <row r="501" spans="1:12" ht="20" customHeight="1" x14ac:dyDescent="0.2">
      <c r="A501" s="8">
        <f>IF(ISNUMBER(SEARCH($Z$1,B501)),MAX(A$1:$A500)+1,0)</f>
        <v>0</v>
      </c>
      <c r="B501" s="8" t="str">
        <f t="shared" si="27"/>
        <v/>
      </c>
      <c r="C501" s="39" t="s">
        <v>457</v>
      </c>
      <c r="D501" s="39" t="s">
        <v>456</v>
      </c>
      <c r="E501" s="39" t="s">
        <v>617</v>
      </c>
      <c r="F501" s="147"/>
      <c r="G501" s="39"/>
      <c r="H501" s="39" t="s">
        <v>5</v>
      </c>
      <c r="I501" s="39" t="s">
        <v>7</v>
      </c>
      <c r="J501" s="39"/>
      <c r="K501" s="39"/>
      <c r="L501" s="8" t="str">
        <f t="shared" si="28"/>
        <v>Cokethorpe School, Witney, Oxfordshire</v>
      </c>
    </row>
    <row r="502" spans="1:12" ht="20" customHeight="1" x14ac:dyDescent="0.2">
      <c r="A502" s="8">
        <f>IF(ISNUMBER(SEARCH($Z$1,B502)),MAX(A$1:$A501)+1,0)</f>
        <v>0</v>
      </c>
      <c r="B502" s="8" t="str">
        <f t="shared" si="27"/>
        <v/>
      </c>
      <c r="C502" s="39" t="s">
        <v>446</v>
      </c>
      <c r="D502" s="39" t="s">
        <v>447</v>
      </c>
      <c r="E502" s="39" t="s">
        <v>617</v>
      </c>
      <c r="F502" s="147"/>
      <c r="G502" s="39"/>
      <c r="H502" s="39"/>
      <c r="I502" s="39" t="s">
        <v>7</v>
      </c>
      <c r="J502" s="39" t="s">
        <v>8</v>
      </c>
      <c r="K502" s="39" t="s">
        <v>6</v>
      </c>
      <c r="L502" s="8" t="str">
        <f t="shared" si="28"/>
        <v>Didcot Girls' School, Didcot, Oxfordshire</v>
      </c>
    </row>
    <row r="503" spans="1:12" ht="20" customHeight="1" x14ac:dyDescent="0.2">
      <c r="A503" s="8">
        <f>IF(ISNUMBER(SEARCH($Z$1,B503)),MAX(A$1:$A502)+1,0)</f>
        <v>0</v>
      </c>
      <c r="B503" s="8" t="str">
        <f t="shared" si="27"/>
        <v/>
      </c>
      <c r="C503" s="39" t="s">
        <v>449</v>
      </c>
      <c r="D503" s="39" t="s">
        <v>448</v>
      </c>
      <c r="E503" s="39" t="s">
        <v>617</v>
      </c>
      <c r="F503" s="147" t="s">
        <v>3</v>
      </c>
      <c r="G503" s="39"/>
      <c r="H503" s="39"/>
      <c r="I503" s="39" t="s">
        <v>7</v>
      </c>
      <c r="J503" s="39"/>
      <c r="K503" s="39"/>
      <c r="L503" s="8" t="str">
        <f t="shared" si="28"/>
        <v>Dragon School, Oxford, Oxfordshire</v>
      </c>
    </row>
    <row r="504" spans="1:12" ht="20" customHeight="1" x14ac:dyDescent="0.2">
      <c r="A504" s="8">
        <f>IF(ISNUMBER(SEARCH($Z$1,B504)),MAX(A$1:$A503)+1,0)</f>
        <v>0</v>
      </c>
      <c r="B504" s="8" t="str">
        <f t="shared" si="27"/>
        <v/>
      </c>
      <c r="C504" s="39" t="s">
        <v>831</v>
      </c>
      <c r="D504" s="39" t="s">
        <v>439</v>
      </c>
      <c r="E504" s="39" t="s">
        <v>617</v>
      </c>
      <c r="F504" s="147" t="s">
        <v>3</v>
      </c>
      <c r="G504" s="39" t="s">
        <v>4</v>
      </c>
      <c r="H504" s="39" t="s">
        <v>5</v>
      </c>
      <c r="I504" s="39" t="s">
        <v>7</v>
      </c>
      <c r="J504" s="39" t="s">
        <v>8</v>
      </c>
      <c r="K504" s="39" t="s">
        <v>6</v>
      </c>
      <c r="L504" s="8" t="str">
        <f t="shared" si="28"/>
        <v>Europa School UK, Abingdon, Oxfordshire</v>
      </c>
    </row>
    <row r="505" spans="1:12" ht="20" customHeight="1" x14ac:dyDescent="0.2">
      <c r="A505" s="8">
        <f>IF(ISNUMBER(SEARCH($Z$1,B505)),MAX(A$1:$A504)+1,0)</f>
        <v>0</v>
      </c>
      <c r="B505" s="8" t="str">
        <f t="shared" si="27"/>
        <v/>
      </c>
      <c r="C505" s="39" t="s">
        <v>450</v>
      </c>
      <c r="D505" s="39" t="s">
        <v>448</v>
      </c>
      <c r="E505" s="39" t="s">
        <v>617</v>
      </c>
      <c r="F505" s="147"/>
      <c r="G505" s="39"/>
      <c r="H505" s="39"/>
      <c r="I505" s="39" t="s">
        <v>7</v>
      </c>
      <c r="J505" s="39" t="s">
        <v>8</v>
      </c>
      <c r="K505" s="39" t="s">
        <v>6</v>
      </c>
      <c r="L505" s="8" t="str">
        <f t="shared" si="28"/>
        <v>Headington School, Oxford, Oxfordshire</v>
      </c>
    </row>
    <row r="506" spans="1:12" ht="20" customHeight="1" x14ac:dyDescent="0.2">
      <c r="A506" s="8">
        <f>IF(ISNUMBER(SEARCH($Z$1,B506)),MAX(A$1:$A505)+1,0)</f>
        <v>0</v>
      </c>
      <c r="B506" s="8" t="str">
        <f t="shared" si="27"/>
        <v/>
      </c>
      <c r="C506" s="39" t="s">
        <v>453</v>
      </c>
      <c r="D506" s="39" t="s">
        <v>454</v>
      </c>
      <c r="E506" s="39" t="s">
        <v>617</v>
      </c>
      <c r="F506" s="147"/>
      <c r="G506" s="39"/>
      <c r="H506" s="39" t="s">
        <v>5</v>
      </c>
      <c r="I506" s="39"/>
      <c r="J506" s="39" t="s">
        <v>8</v>
      </c>
      <c r="K506" s="39"/>
      <c r="L506" s="8" t="str">
        <f t="shared" si="28"/>
        <v>Lord Williams's School, Thame, Oxfordshire</v>
      </c>
    </row>
    <row r="507" spans="1:12" ht="20" customHeight="1" x14ac:dyDescent="0.2">
      <c r="A507" s="8">
        <f>IF(ISNUMBER(SEARCH($Z$1,B507)),MAX(A$1:$A506)+1,0)</f>
        <v>0</v>
      </c>
      <c r="B507" s="8" t="str">
        <f t="shared" si="27"/>
        <v/>
      </c>
      <c r="C507" s="39" t="s">
        <v>451</v>
      </c>
      <c r="D507" s="39" t="s">
        <v>448</v>
      </c>
      <c r="E507" s="39" t="s">
        <v>617</v>
      </c>
      <c r="F507" s="147" t="s">
        <v>3</v>
      </c>
      <c r="G507" s="39" t="s">
        <v>4</v>
      </c>
      <c r="H507" s="39" t="s">
        <v>5</v>
      </c>
      <c r="I507" s="39" t="s">
        <v>7</v>
      </c>
      <c r="J507" s="39"/>
      <c r="K507" s="39"/>
      <c r="L507" s="8" t="str">
        <f t="shared" si="28"/>
        <v>Matthew Arnold School, Oxford, Oxfordshire</v>
      </c>
    </row>
    <row r="508" spans="1:12" ht="20" customHeight="1" x14ac:dyDescent="0.2">
      <c r="A508" s="8">
        <f>IF(ISNUMBER(SEARCH($Z$1,B508)),MAX(A$1:$A507)+1,0)</f>
        <v>0</v>
      </c>
      <c r="B508" s="8" t="str">
        <f t="shared" si="27"/>
        <v/>
      </c>
      <c r="C508" s="39" t="s">
        <v>452</v>
      </c>
      <c r="D508" s="39" t="s">
        <v>448</v>
      </c>
      <c r="E508" s="39" t="s">
        <v>617</v>
      </c>
      <c r="F508" s="147"/>
      <c r="G508" s="39"/>
      <c r="H508" s="39"/>
      <c r="I508" s="39" t="s">
        <v>7</v>
      </c>
      <c r="J508" s="39" t="s">
        <v>8</v>
      </c>
      <c r="K508" s="39" t="s">
        <v>6</v>
      </c>
      <c r="L508" s="8" t="str">
        <f t="shared" si="28"/>
        <v>Oxford High School GDST, Oxford, Oxfordshire</v>
      </c>
    </row>
    <row r="509" spans="1:12" ht="20" customHeight="1" x14ac:dyDescent="0.2">
      <c r="A509" s="8">
        <f>IF(ISNUMBER(SEARCH($Z$1,B509)),MAX(A$1:$A508)+1,0)</f>
        <v>0</v>
      </c>
      <c r="B509" s="8" t="str">
        <f t="shared" si="27"/>
        <v/>
      </c>
      <c r="C509" s="39" t="s">
        <v>440</v>
      </c>
      <c r="D509" s="39" t="s">
        <v>439</v>
      </c>
      <c r="E509" s="39" t="s">
        <v>617</v>
      </c>
      <c r="F509" s="147"/>
      <c r="G509" s="39" t="s">
        <v>4</v>
      </c>
      <c r="H509" s="39" t="s">
        <v>5</v>
      </c>
      <c r="I509" s="39"/>
      <c r="J509" s="39"/>
      <c r="K509" s="39"/>
      <c r="L509" s="8" t="str">
        <f t="shared" si="28"/>
        <v>Radley College, Abingdon, Oxfordshire</v>
      </c>
    </row>
    <row r="510" spans="1:12" ht="20" customHeight="1" x14ac:dyDescent="0.2">
      <c r="A510" s="8">
        <f>IF(ISNUMBER(SEARCH($Z$1,B510)),MAX(A$1:$A509)+1,0)</f>
        <v>0</v>
      </c>
      <c r="B510" s="8" t="str">
        <f t="shared" si="27"/>
        <v/>
      </c>
      <c r="C510" s="39" t="s">
        <v>444</v>
      </c>
      <c r="D510" s="39" t="s">
        <v>443</v>
      </c>
      <c r="E510" s="39" t="s">
        <v>617</v>
      </c>
      <c r="F510" s="147" t="s">
        <v>3</v>
      </c>
      <c r="G510" s="39" t="s">
        <v>4</v>
      </c>
      <c r="H510" s="39" t="s">
        <v>5</v>
      </c>
      <c r="I510" s="39" t="s">
        <v>7</v>
      </c>
      <c r="J510" s="39" t="s">
        <v>8</v>
      </c>
      <c r="K510" s="39" t="s">
        <v>6</v>
      </c>
      <c r="L510" s="8" t="str">
        <f t="shared" si="28"/>
        <v>Sibford School, Banbury, Oxfordshire</v>
      </c>
    </row>
    <row r="511" spans="1:12" ht="20" customHeight="1" x14ac:dyDescent="0.2">
      <c r="A511" s="8">
        <f>IF(ISNUMBER(SEARCH($Z$1,B511)),MAX(A$1:$A510)+1,0)</f>
        <v>0</v>
      </c>
      <c r="B511" s="8" t="str">
        <f t="shared" si="27"/>
        <v/>
      </c>
      <c r="C511" s="39" t="s">
        <v>441</v>
      </c>
      <c r="D511" s="39" t="s">
        <v>439</v>
      </c>
      <c r="E511" s="39" t="s">
        <v>617</v>
      </c>
      <c r="F511" s="147"/>
      <c r="G511" s="39"/>
      <c r="H511" s="39"/>
      <c r="I511" s="39" t="s">
        <v>7</v>
      </c>
      <c r="J511" s="39" t="s">
        <v>8</v>
      </c>
      <c r="K511" s="39" t="s">
        <v>6</v>
      </c>
      <c r="L511" s="8" t="str">
        <f t="shared" si="28"/>
        <v>St Helen and St Katharine, Abingdon, Oxfordshire</v>
      </c>
    </row>
    <row r="512" spans="1:12" ht="20" customHeight="1" x14ac:dyDescent="0.2">
      <c r="A512" s="8">
        <f>IF(ISNUMBER(SEARCH($Z$1,B512)),MAX(A$1:$A511)+1,0)</f>
        <v>0</v>
      </c>
      <c r="B512" s="8" t="str">
        <f t="shared" si="27"/>
        <v/>
      </c>
      <c r="C512" s="39" t="s">
        <v>832</v>
      </c>
      <c r="D512" s="39" t="s">
        <v>448</v>
      </c>
      <c r="E512" s="39" t="s">
        <v>617</v>
      </c>
      <c r="F512" s="147" t="s">
        <v>3</v>
      </c>
      <c r="G512" s="39"/>
      <c r="H512" s="39"/>
      <c r="I512" s="39"/>
      <c r="J512" s="39"/>
      <c r="K512" s="39"/>
      <c r="L512" s="8" t="str">
        <f t="shared" si="28"/>
        <v>Summer Fields School, Oxford, Oxfordshire</v>
      </c>
    </row>
    <row r="513" spans="1:12" ht="20" customHeight="1" x14ac:dyDescent="0.2">
      <c r="A513" s="8">
        <f>IF(ISNUMBER(SEARCH($Z$1,B513)),MAX(A$1:$A512)+1,0)</f>
        <v>0</v>
      </c>
      <c r="B513" s="8" t="str">
        <f t="shared" si="27"/>
        <v/>
      </c>
      <c r="C513" s="39" t="s">
        <v>833</v>
      </c>
      <c r="D513" s="39" t="s">
        <v>448</v>
      </c>
      <c r="E513" s="39" t="s">
        <v>617</v>
      </c>
      <c r="F513" s="147" t="s">
        <v>3</v>
      </c>
      <c r="G513" s="39"/>
      <c r="H513" s="39" t="s">
        <v>5</v>
      </c>
      <c r="I513" s="39" t="s">
        <v>7</v>
      </c>
      <c r="J513" s="39"/>
      <c r="K513" s="39" t="s">
        <v>6</v>
      </c>
      <c r="L513" s="8" t="str">
        <f t="shared" si="28"/>
        <v>The Cherwell School, Oxford, Oxfordshire</v>
      </c>
    </row>
    <row r="514" spans="1:12" ht="20" customHeight="1" x14ac:dyDescent="0.2">
      <c r="A514" s="8">
        <f>IF(ISNUMBER(SEARCH($Z$1,B514)),MAX(A$1:$A513)+1,0)</f>
        <v>0</v>
      </c>
      <c r="B514" s="8" t="str">
        <f t="shared" si="27"/>
        <v/>
      </c>
      <c r="C514" s="39" t="s">
        <v>834</v>
      </c>
      <c r="D514" s="39" t="s">
        <v>890</v>
      </c>
      <c r="E514" s="39" t="s">
        <v>617</v>
      </c>
      <c r="F514" s="147" t="s">
        <v>3</v>
      </c>
      <c r="G514" s="39" t="s">
        <v>4</v>
      </c>
      <c r="H514" s="39"/>
      <c r="I514" s="39" t="s">
        <v>7</v>
      </c>
      <c r="J514" s="39" t="s">
        <v>8</v>
      </c>
      <c r="K514" s="39" t="s">
        <v>6</v>
      </c>
      <c r="L514" s="8" t="str">
        <f t="shared" si="28"/>
        <v>The Cooper School, Bicester, Oxfordshire</v>
      </c>
    </row>
    <row r="515" spans="1:12" ht="20" customHeight="1" x14ac:dyDescent="0.2">
      <c r="A515" s="8">
        <f>IF(ISNUMBER(SEARCH($Z$1,B515)),MAX(A$1:$A514)+1,0)</f>
        <v>0</v>
      </c>
      <c r="B515" s="8" t="str">
        <f t="shared" ref="B515:B578" si="29">IFERROR(IF(F515="Teams","",VLOOKUP(E515,$W$2:$X$16,2,0)),"")</f>
        <v/>
      </c>
      <c r="C515" s="39" t="s">
        <v>445</v>
      </c>
      <c r="D515" s="39" t="s">
        <v>443</v>
      </c>
      <c r="E515" s="39" t="s">
        <v>617</v>
      </c>
      <c r="F515" s="147"/>
      <c r="G515" s="39"/>
      <c r="H515" s="39"/>
      <c r="I515" s="39" t="s">
        <v>7</v>
      </c>
      <c r="J515" s="39" t="s">
        <v>8</v>
      </c>
      <c r="K515" s="39"/>
      <c r="L515" s="8" t="str">
        <f t="shared" ref="L515:L578" si="30">C515&amp;", "&amp;D515&amp;", "&amp;E515</f>
        <v>Tudor Hall School, Banbury, Oxfordshire</v>
      </c>
    </row>
    <row r="516" spans="1:12" ht="20" customHeight="1" x14ac:dyDescent="0.2">
      <c r="A516" s="8">
        <f>IF(ISNUMBER(SEARCH($Z$1,B516)),MAX(A$1:$A515)+1,0)</f>
        <v>0</v>
      </c>
      <c r="B516" s="8" t="str">
        <f t="shared" si="29"/>
        <v/>
      </c>
      <c r="C516" s="39" t="s">
        <v>835</v>
      </c>
      <c r="D516" s="39" t="s">
        <v>456</v>
      </c>
      <c r="E516" s="39" t="s">
        <v>617</v>
      </c>
      <c r="F516" s="147" t="s">
        <v>3</v>
      </c>
      <c r="G516" s="39" t="s">
        <v>4</v>
      </c>
      <c r="H516" s="39" t="s">
        <v>5</v>
      </c>
      <c r="I516" s="39" t="s">
        <v>7</v>
      </c>
      <c r="J516" s="39"/>
      <c r="K516" s="39"/>
      <c r="L516" s="8" t="str">
        <f t="shared" si="30"/>
        <v>Wood Green School, Witney, Oxfordshire</v>
      </c>
    </row>
    <row r="517" spans="1:12" ht="20" customHeight="1" x14ac:dyDescent="0.2">
      <c r="A517" s="8">
        <f>IF(ISNUMBER(SEARCH($Z$1,B517)),MAX(A$1:$A516)+1,0)</f>
        <v>0</v>
      </c>
      <c r="B517" s="8" t="str">
        <f t="shared" si="29"/>
        <v/>
      </c>
      <c r="C517" s="39"/>
      <c r="D517" s="39"/>
      <c r="E517" s="39"/>
      <c r="F517" s="147"/>
      <c r="G517" s="39"/>
      <c r="H517" s="39"/>
      <c r="I517" s="39"/>
      <c r="J517" s="39"/>
      <c r="K517" s="39"/>
      <c r="L517" s="8" t="str">
        <f t="shared" si="30"/>
        <v xml:space="preserve">, , </v>
      </c>
    </row>
    <row r="518" spans="1:12" ht="20" customHeight="1" x14ac:dyDescent="0.2">
      <c r="A518" s="8">
        <f>IF(ISNUMBER(SEARCH($Z$1,B518)),MAX(A$1:$A517)+1,0)</f>
        <v>0</v>
      </c>
      <c r="B518" s="8" t="str">
        <f t="shared" si="29"/>
        <v/>
      </c>
      <c r="C518" s="39"/>
      <c r="D518" s="39"/>
      <c r="E518" s="39"/>
      <c r="F518" s="147"/>
      <c r="G518" s="39"/>
      <c r="H518" s="39"/>
      <c r="I518" s="39"/>
      <c r="J518" s="39"/>
      <c r="K518" s="39"/>
      <c r="L518" s="8" t="str">
        <f t="shared" si="30"/>
        <v xml:space="preserve">, , </v>
      </c>
    </row>
    <row r="519" spans="1:12" ht="20" customHeight="1" x14ac:dyDescent="0.2">
      <c r="A519" s="8">
        <f>IF(ISNUMBER(SEARCH($Z$1,B519)),MAX(A$1:$A518)+1,0)</f>
        <v>0</v>
      </c>
      <c r="B519" s="8" t="str">
        <f t="shared" si="29"/>
        <v/>
      </c>
      <c r="C519" s="38" t="s">
        <v>618</v>
      </c>
      <c r="D519" s="38" t="s">
        <v>0</v>
      </c>
      <c r="E519" s="38" t="str">
        <f>C519</f>
        <v>Shropshire</v>
      </c>
      <c r="F519" s="146" t="s">
        <v>1</v>
      </c>
      <c r="G519" s="38"/>
      <c r="H519" s="38"/>
      <c r="I519" s="38"/>
      <c r="J519" s="38"/>
      <c r="K519" s="38"/>
      <c r="L519" s="8" t="str">
        <f t="shared" si="30"/>
        <v>Shropshire, Town, Shropshire</v>
      </c>
    </row>
    <row r="520" spans="1:12" ht="20" customHeight="1" x14ac:dyDescent="0.2">
      <c r="A520" s="8">
        <f>IF(ISNUMBER(SEARCH($Z$1,B520)),MAX(A$1:$A519)+1,0)</f>
        <v>0</v>
      </c>
      <c r="B520" s="8" t="str">
        <f t="shared" si="29"/>
        <v/>
      </c>
      <c r="C520" s="39" t="s">
        <v>458</v>
      </c>
      <c r="D520" s="39" t="s">
        <v>459</v>
      </c>
      <c r="E520" s="39" t="s">
        <v>618</v>
      </c>
      <c r="F520" s="147" t="s">
        <v>3</v>
      </c>
      <c r="G520" s="39" t="s">
        <v>4</v>
      </c>
      <c r="H520" s="39" t="s">
        <v>5</v>
      </c>
      <c r="I520" s="39"/>
      <c r="J520" s="39"/>
      <c r="K520" s="39"/>
      <c r="L520" s="8" t="str">
        <f t="shared" si="30"/>
        <v>Adams' Grammar School, Newport, Shropshire</v>
      </c>
    </row>
    <row r="521" spans="1:12" ht="20" customHeight="1" x14ac:dyDescent="0.2">
      <c r="A521" s="8">
        <f>IF(ISNUMBER(SEARCH($Z$1,B521)),MAX(A$1:$A520)+1,0)</f>
        <v>0</v>
      </c>
      <c r="B521" s="8" t="str">
        <f t="shared" si="29"/>
        <v/>
      </c>
      <c r="C521" s="39" t="s">
        <v>460</v>
      </c>
      <c r="D521" s="39" t="s">
        <v>459</v>
      </c>
      <c r="E521" s="39" t="s">
        <v>618</v>
      </c>
      <c r="F521" s="147"/>
      <c r="G521" s="39"/>
      <c r="H521" s="39"/>
      <c r="I521" s="39" t="s">
        <v>7</v>
      </c>
      <c r="J521" s="39" t="s">
        <v>8</v>
      </c>
      <c r="K521" s="39"/>
      <c r="L521" s="8" t="str">
        <f t="shared" si="30"/>
        <v>Newport Girls' High School Academy Trust, Newport, Shropshire</v>
      </c>
    </row>
    <row r="522" spans="1:12" ht="20" customHeight="1" x14ac:dyDescent="0.2">
      <c r="A522" s="8">
        <f>IF(ISNUMBER(SEARCH($Z$1,B522)),MAX(A$1:$A521)+1,0)</f>
        <v>0</v>
      </c>
      <c r="B522" s="8" t="str">
        <f t="shared" si="29"/>
        <v/>
      </c>
      <c r="C522" s="39" t="s">
        <v>461</v>
      </c>
      <c r="D522" s="39" t="s">
        <v>462</v>
      </c>
      <c r="E522" s="39" t="s">
        <v>618</v>
      </c>
      <c r="F522" s="147" t="s">
        <v>3</v>
      </c>
      <c r="G522" s="39" t="s">
        <v>4</v>
      </c>
      <c r="H522" s="39" t="s">
        <v>5</v>
      </c>
      <c r="I522" s="39" t="s">
        <v>7</v>
      </c>
      <c r="J522" s="39" t="s">
        <v>8</v>
      </c>
      <c r="K522" s="39"/>
      <c r="L522" s="8" t="str">
        <f t="shared" si="30"/>
        <v>Oswestry School, Oswestry, Shropshire</v>
      </c>
    </row>
    <row r="523" spans="1:12" ht="20" customHeight="1" x14ac:dyDescent="0.2">
      <c r="A523" s="8">
        <f>IF(ISNUMBER(SEARCH($Z$1,B523)),MAX(A$1:$A522)+1,0)</f>
        <v>0</v>
      </c>
      <c r="B523" s="8" t="str">
        <f t="shared" si="29"/>
        <v/>
      </c>
      <c r="C523" s="39" t="s">
        <v>464</v>
      </c>
      <c r="D523" s="39" t="s">
        <v>463</v>
      </c>
      <c r="E523" s="39" t="s">
        <v>618</v>
      </c>
      <c r="F523" s="147"/>
      <c r="G523" s="39" t="s">
        <v>4</v>
      </c>
      <c r="H523" s="39" t="s">
        <v>5</v>
      </c>
      <c r="I523" s="39"/>
      <c r="J523" s="39" t="s">
        <v>8</v>
      </c>
      <c r="K523" s="39" t="s">
        <v>6</v>
      </c>
      <c r="L523" s="8" t="str">
        <f t="shared" si="30"/>
        <v>Shrewsbury School, Shrewsbury, Shropshire</v>
      </c>
    </row>
    <row r="524" spans="1:12" ht="20" customHeight="1" x14ac:dyDescent="0.2">
      <c r="A524" s="8">
        <f>IF(ISNUMBER(SEARCH($Z$1,B524)),MAX(A$1:$A523)+1,0)</f>
        <v>0</v>
      </c>
      <c r="B524" s="8" t="str">
        <f t="shared" si="29"/>
        <v/>
      </c>
      <c r="C524" s="39" t="s">
        <v>891</v>
      </c>
      <c r="D524" s="39" t="s">
        <v>462</v>
      </c>
      <c r="E524" s="39" t="s">
        <v>618</v>
      </c>
      <c r="F524" s="147"/>
      <c r="G524" s="39"/>
      <c r="H524" s="39"/>
      <c r="I524" s="39" t="s">
        <v>7</v>
      </c>
      <c r="J524" s="39"/>
      <c r="K524" s="39"/>
      <c r="L524" s="8" t="str">
        <f t="shared" si="30"/>
        <v>St Martins School, Oswestry, Shropshire</v>
      </c>
    </row>
    <row r="525" spans="1:12" ht="20" customHeight="1" x14ac:dyDescent="0.2">
      <c r="A525" s="8">
        <f>IF(ISNUMBER(SEARCH($Z$1,B525)),MAX(A$1:$A524)+1,0)</f>
        <v>0</v>
      </c>
      <c r="B525" s="8" t="str">
        <f t="shared" si="29"/>
        <v/>
      </c>
      <c r="C525" s="39" t="s">
        <v>836</v>
      </c>
      <c r="D525" s="39" t="s">
        <v>892</v>
      </c>
      <c r="E525" s="39" t="s">
        <v>618</v>
      </c>
      <c r="F525" s="147"/>
      <c r="G525" s="39" t="s">
        <v>4</v>
      </c>
      <c r="H525" s="39" t="s">
        <v>5</v>
      </c>
      <c r="I525" s="39"/>
      <c r="J525" s="39"/>
      <c r="K525" s="39"/>
      <c r="L525" s="8" t="str">
        <f t="shared" si="30"/>
        <v>The Community College Bishop's Castle, Bishops Castle, Shropshire</v>
      </c>
    </row>
    <row r="526" spans="1:12" ht="20" customHeight="1" x14ac:dyDescent="0.2">
      <c r="A526" s="8">
        <f>IF(ISNUMBER(SEARCH($Z$1,B526)),MAX(A$1:$A525)+1,0)</f>
        <v>0</v>
      </c>
      <c r="B526" s="8" t="str">
        <f t="shared" si="29"/>
        <v/>
      </c>
      <c r="C526" s="39" t="s">
        <v>465</v>
      </c>
      <c r="D526" s="39" t="s">
        <v>466</v>
      </c>
      <c r="E526" s="39" t="s">
        <v>618</v>
      </c>
      <c r="F526" s="147" t="s">
        <v>3</v>
      </c>
      <c r="G526" s="39" t="s">
        <v>4</v>
      </c>
      <c r="H526" s="39" t="s">
        <v>5</v>
      </c>
      <c r="I526" s="39" t="s">
        <v>7</v>
      </c>
      <c r="J526" s="39" t="s">
        <v>8</v>
      </c>
      <c r="K526" s="39" t="s">
        <v>6</v>
      </c>
      <c r="L526" s="8" t="str">
        <f t="shared" si="30"/>
        <v>Thomas Telford School, Telford, Shropshire</v>
      </c>
    </row>
    <row r="527" spans="1:12" ht="20" customHeight="1" x14ac:dyDescent="0.2">
      <c r="A527" s="8">
        <f>IF(ISNUMBER(SEARCH($Z$1,B527)),MAX(A$1:$A526)+1,0)</f>
        <v>0</v>
      </c>
      <c r="B527" s="8" t="str">
        <f t="shared" si="29"/>
        <v/>
      </c>
      <c r="C527" s="38" t="s">
        <v>619</v>
      </c>
      <c r="D527" s="38" t="s">
        <v>0</v>
      </c>
      <c r="E527" s="38" t="str">
        <f>C527</f>
        <v>Somerset</v>
      </c>
      <c r="F527" s="146" t="s">
        <v>1</v>
      </c>
      <c r="G527" s="38"/>
      <c r="H527" s="38"/>
      <c r="I527" s="38"/>
      <c r="J527" s="38"/>
      <c r="K527" s="38"/>
      <c r="L527" s="8" t="str">
        <f t="shared" si="30"/>
        <v>Somerset, Town, Somerset</v>
      </c>
    </row>
    <row r="528" spans="1:12" ht="20" customHeight="1" x14ac:dyDescent="0.2">
      <c r="A528" s="8">
        <f>IF(ISNUMBER(SEARCH($Z$1,B528)),MAX(A$1:$A527)+1,0)</f>
        <v>0</v>
      </c>
      <c r="B528" s="8" t="str">
        <f t="shared" si="29"/>
        <v/>
      </c>
      <c r="C528" s="39" t="s">
        <v>467</v>
      </c>
      <c r="D528" s="39" t="s">
        <v>468</v>
      </c>
      <c r="E528" s="39" t="s">
        <v>619</v>
      </c>
      <c r="F528" s="147" t="s">
        <v>3</v>
      </c>
      <c r="G528" s="39" t="s">
        <v>4</v>
      </c>
      <c r="H528" s="39"/>
      <c r="I528" s="39"/>
      <c r="J528" s="39"/>
      <c r="K528" s="39"/>
      <c r="L528" s="8" t="str">
        <f t="shared" si="30"/>
        <v>Brymore Academy, Bridgwater, Somerset</v>
      </c>
    </row>
    <row r="529" spans="1:12" ht="20" customHeight="1" x14ac:dyDescent="0.2">
      <c r="A529" s="8">
        <f>IF(ISNUMBER(SEARCH($Z$1,B529)),MAX(A$1:$A528)+1,0)</f>
        <v>0</v>
      </c>
      <c r="B529" s="8" t="str">
        <f t="shared" si="29"/>
        <v/>
      </c>
      <c r="C529" s="39" t="s">
        <v>471</v>
      </c>
      <c r="D529" s="39" t="s">
        <v>472</v>
      </c>
      <c r="E529" s="39" t="s">
        <v>619</v>
      </c>
      <c r="F529" s="147" t="s">
        <v>3</v>
      </c>
      <c r="G529" s="39" t="s">
        <v>4</v>
      </c>
      <c r="H529" s="39"/>
      <c r="I529" s="39" t="s">
        <v>7</v>
      </c>
      <c r="J529" s="39" t="s">
        <v>8</v>
      </c>
      <c r="K529" s="39"/>
      <c r="L529" s="8" t="str">
        <f t="shared" si="30"/>
        <v>Downside School, Radstock, Somerset</v>
      </c>
    </row>
    <row r="530" spans="1:12" ht="20" customHeight="1" x14ac:dyDescent="0.2">
      <c r="A530" s="8">
        <f>IF(ISNUMBER(SEARCH($Z$1,B530)),MAX(A$1:$A529)+1,0)</f>
        <v>0</v>
      </c>
      <c r="B530" s="8" t="str">
        <f t="shared" si="29"/>
        <v/>
      </c>
      <c r="C530" s="39" t="s">
        <v>837</v>
      </c>
      <c r="D530" s="39" t="s">
        <v>475</v>
      </c>
      <c r="E530" s="39" t="s">
        <v>619</v>
      </c>
      <c r="F530" s="147"/>
      <c r="G530" s="39" t="s">
        <v>4</v>
      </c>
      <c r="H530" s="39" t="s">
        <v>5</v>
      </c>
      <c r="I530" s="39"/>
      <c r="J530" s="39" t="s">
        <v>8</v>
      </c>
      <c r="K530" s="39" t="s">
        <v>6</v>
      </c>
      <c r="L530" s="8" t="str">
        <f t="shared" si="30"/>
        <v>King's College Taunton, Taunton, Somerset</v>
      </c>
    </row>
    <row r="531" spans="1:12" ht="20" customHeight="1" x14ac:dyDescent="0.2">
      <c r="A531" s="8">
        <f>IF(ISNUMBER(SEARCH($Z$1,B531)),MAX(A$1:$A530)+1,0)</f>
        <v>0</v>
      </c>
      <c r="B531" s="8" t="str">
        <f t="shared" si="29"/>
        <v/>
      </c>
      <c r="C531" s="39" t="s">
        <v>476</v>
      </c>
      <c r="D531" s="39" t="s">
        <v>475</v>
      </c>
      <c r="E531" s="39" t="s">
        <v>619</v>
      </c>
      <c r="F531" s="147" t="s">
        <v>3</v>
      </c>
      <c r="G531" s="39"/>
      <c r="H531" s="39"/>
      <c r="I531" s="39" t="s">
        <v>7</v>
      </c>
      <c r="J531" s="39"/>
      <c r="K531" s="39"/>
      <c r="L531" s="8" t="str">
        <f t="shared" si="30"/>
        <v>King's Hall School, Taunton, Somerset</v>
      </c>
    </row>
    <row r="532" spans="1:12" ht="20" customHeight="1" x14ac:dyDescent="0.2">
      <c r="A532" s="8">
        <f>IF(ISNUMBER(SEARCH($Z$1,B532)),MAX(A$1:$A531)+1,0)</f>
        <v>0</v>
      </c>
      <c r="B532" s="8" t="str">
        <f t="shared" si="29"/>
        <v/>
      </c>
      <c r="C532" s="39" t="s">
        <v>469</v>
      </c>
      <c r="D532" s="39" t="s">
        <v>470</v>
      </c>
      <c r="E532" s="39" t="s">
        <v>619</v>
      </c>
      <c r="F532" s="147" t="s">
        <v>3</v>
      </c>
      <c r="G532" s="39"/>
      <c r="H532" s="39"/>
      <c r="I532" s="39" t="s">
        <v>7</v>
      </c>
      <c r="J532" s="39"/>
      <c r="K532" s="39"/>
      <c r="L532" s="8" t="str">
        <f t="shared" si="30"/>
        <v>Millfield Preparatory School, Glastonbury, Somerset</v>
      </c>
    </row>
    <row r="533" spans="1:12" ht="20" customHeight="1" x14ac:dyDescent="0.2">
      <c r="A533" s="8">
        <f>IF(ISNUMBER(SEARCH($Z$1,B533)),MAX(A$1:$A532)+1,0)</f>
        <v>0</v>
      </c>
      <c r="B533" s="8" t="str">
        <f t="shared" si="29"/>
        <v/>
      </c>
      <c r="C533" s="39" t="s">
        <v>473</v>
      </c>
      <c r="D533" s="39" t="s">
        <v>474</v>
      </c>
      <c r="E533" s="39" t="s">
        <v>619</v>
      </c>
      <c r="F533" s="147"/>
      <c r="G533" s="39" t="s">
        <v>4</v>
      </c>
      <c r="H533" s="39"/>
      <c r="I533" s="39"/>
      <c r="J533" s="39" t="s">
        <v>8</v>
      </c>
      <c r="K533" s="39"/>
      <c r="L533" s="8" t="str">
        <f t="shared" si="30"/>
        <v>Millfield School, Street, Somerset</v>
      </c>
    </row>
    <row r="534" spans="1:12" ht="20" customHeight="1" x14ac:dyDescent="0.2">
      <c r="A534" s="8">
        <f>IF(ISNUMBER(SEARCH($Z$1,B534)),MAX(A$1:$A533)+1,0)</f>
        <v>0</v>
      </c>
      <c r="B534" s="8" t="str">
        <f t="shared" si="29"/>
        <v/>
      </c>
      <c r="C534" s="39" t="s">
        <v>477</v>
      </c>
      <c r="D534" s="39" t="s">
        <v>475</v>
      </c>
      <c r="E534" s="39" t="s">
        <v>619</v>
      </c>
      <c r="F534" s="147" t="s">
        <v>3</v>
      </c>
      <c r="G534" s="39" t="s">
        <v>4</v>
      </c>
      <c r="H534" s="39" t="s">
        <v>5</v>
      </c>
      <c r="I534" s="39" t="s">
        <v>7</v>
      </c>
      <c r="J534" s="39" t="s">
        <v>8</v>
      </c>
      <c r="K534" s="39" t="s">
        <v>6</v>
      </c>
      <c r="L534" s="8" t="str">
        <f t="shared" si="30"/>
        <v>Taunton School, Taunton, Somerset</v>
      </c>
    </row>
    <row r="535" spans="1:12" ht="20" customHeight="1" x14ac:dyDescent="0.2">
      <c r="A535" s="8">
        <f>IF(ISNUMBER(SEARCH($Z$1,B535)),MAX(A$1:$A534)+1,0)</f>
        <v>0</v>
      </c>
      <c r="B535" s="8" t="str">
        <f t="shared" si="29"/>
        <v/>
      </c>
      <c r="C535" s="39" t="s">
        <v>838</v>
      </c>
      <c r="D535" s="39" t="s">
        <v>893</v>
      </c>
      <c r="E535" s="39" t="s">
        <v>619</v>
      </c>
      <c r="F535" s="147"/>
      <c r="G535" s="39" t="s">
        <v>4</v>
      </c>
      <c r="H535" s="39" t="s">
        <v>5</v>
      </c>
      <c r="I535" s="39"/>
      <c r="J535" s="39" t="s">
        <v>8</v>
      </c>
      <c r="K535" s="39" t="s">
        <v>6</v>
      </c>
      <c r="L535" s="8" t="str">
        <f t="shared" si="30"/>
        <v>The Kings of Wessex Academy, Cheddar, Somerset</v>
      </c>
    </row>
    <row r="536" spans="1:12" ht="20" customHeight="1" x14ac:dyDescent="0.2">
      <c r="A536" s="8">
        <f>IF(ISNUMBER(SEARCH($Z$1,B536)),MAX(A$1:$A535)+1,0)</f>
        <v>0</v>
      </c>
      <c r="B536" s="8" t="str">
        <f t="shared" si="29"/>
        <v/>
      </c>
      <c r="C536" s="39" t="s">
        <v>478</v>
      </c>
      <c r="D536" s="39" t="s">
        <v>479</v>
      </c>
      <c r="E536" s="39" t="s">
        <v>619</v>
      </c>
      <c r="F536" s="147" t="s">
        <v>3</v>
      </c>
      <c r="G536" s="39" t="s">
        <v>4</v>
      </c>
      <c r="H536" s="39" t="s">
        <v>5</v>
      </c>
      <c r="I536" s="39" t="s">
        <v>7</v>
      </c>
      <c r="J536" s="39" t="s">
        <v>8</v>
      </c>
      <c r="K536" s="39" t="s">
        <v>6</v>
      </c>
      <c r="L536" s="8" t="str">
        <f t="shared" si="30"/>
        <v>Wellington School, Wellington, Somerset</v>
      </c>
    </row>
    <row r="537" spans="1:12" ht="20" customHeight="1" x14ac:dyDescent="0.2">
      <c r="A537" s="8">
        <f>IF(ISNUMBER(SEARCH($Z$1,B537)),MAX(A$1:$A536)+1,0)</f>
        <v>0</v>
      </c>
      <c r="B537" s="8" t="str">
        <f t="shared" si="29"/>
        <v/>
      </c>
      <c r="C537" s="39"/>
      <c r="D537" s="39"/>
      <c r="E537" s="39"/>
      <c r="F537" s="147"/>
      <c r="G537" s="39"/>
      <c r="H537" s="39"/>
      <c r="I537" s="39"/>
      <c r="J537" s="39"/>
      <c r="K537" s="39"/>
      <c r="L537" s="8" t="str">
        <f t="shared" si="30"/>
        <v xml:space="preserve">, , </v>
      </c>
    </row>
    <row r="538" spans="1:12" ht="20" customHeight="1" x14ac:dyDescent="0.2">
      <c r="A538" s="8">
        <f>IF(ISNUMBER(SEARCH($Z$1,B538)),MAX(A$1:$A537)+1,0)</f>
        <v>0</v>
      </c>
      <c r="B538" s="8" t="str">
        <f t="shared" si="29"/>
        <v/>
      </c>
      <c r="C538" s="38" t="s">
        <v>620</v>
      </c>
      <c r="D538" s="38" t="s">
        <v>0</v>
      </c>
      <c r="E538" s="38" t="str">
        <f>C538</f>
        <v>South Yorkshire</v>
      </c>
      <c r="F538" s="146" t="s">
        <v>1</v>
      </c>
      <c r="G538" s="38"/>
      <c r="H538" s="38"/>
      <c r="I538" s="38"/>
      <c r="J538" s="38"/>
      <c r="K538" s="38"/>
      <c r="L538" s="8" t="str">
        <f t="shared" si="30"/>
        <v>South Yorkshire, Town, South Yorkshire</v>
      </c>
    </row>
    <row r="539" spans="1:12" ht="20" customHeight="1" x14ac:dyDescent="0.2">
      <c r="A539" s="8">
        <f>IF(ISNUMBER(SEARCH($Z$1,B539)),MAX(A$1:$A538)+1,0)</f>
        <v>0</v>
      </c>
      <c r="B539" s="8" t="str">
        <f t="shared" si="29"/>
        <v/>
      </c>
      <c r="C539" s="39" t="s">
        <v>480</v>
      </c>
      <c r="D539" s="39" t="s">
        <v>120</v>
      </c>
      <c r="E539" s="39" t="s">
        <v>620</v>
      </c>
      <c r="F539" s="147" t="s">
        <v>3</v>
      </c>
      <c r="G539" s="39" t="s">
        <v>4</v>
      </c>
      <c r="H539" s="39" t="s">
        <v>5</v>
      </c>
      <c r="I539" s="39" t="s">
        <v>7</v>
      </c>
      <c r="J539" s="39" t="s">
        <v>8</v>
      </c>
      <c r="K539" s="39" t="s">
        <v>6</v>
      </c>
      <c r="L539" s="8" t="str">
        <f t="shared" si="30"/>
        <v>High Storrs School, Sheffield, South Yorkshire</v>
      </c>
    </row>
    <row r="540" spans="1:12" ht="20" customHeight="1" x14ac:dyDescent="0.2">
      <c r="A540" s="8">
        <f>IF(ISNUMBER(SEARCH($Z$1,B540)),MAX(A$1:$A539)+1,0)</f>
        <v>0</v>
      </c>
      <c r="B540" s="8" t="str">
        <f t="shared" si="29"/>
        <v/>
      </c>
      <c r="C540" s="39" t="s">
        <v>481</v>
      </c>
      <c r="D540" s="39" t="s">
        <v>120</v>
      </c>
      <c r="E540" s="39" t="s">
        <v>620</v>
      </c>
      <c r="F540" s="147" t="s">
        <v>3</v>
      </c>
      <c r="G540" s="39" t="s">
        <v>4</v>
      </c>
      <c r="H540" s="39" t="s">
        <v>5</v>
      </c>
      <c r="I540" s="39" t="s">
        <v>7</v>
      </c>
      <c r="J540" s="39" t="s">
        <v>8</v>
      </c>
      <c r="K540" s="39" t="s">
        <v>6</v>
      </c>
      <c r="L540" s="8" t="str">
        <f t="shared" si="30"/>
        <v>King Edward VII School, Sheffield, South Yorkshire</v>
      </c>
    </row>
    <row r="541" spans="1:12" ht="20" customHeight="1" x14ac:dyDescent="0.2">
      <c r="A541" s="8">
        <f>IF(ISNUMBER(SEARCH($Z$1,B541)),MAX(A$1:$A540)+1,0)</f>
        <v>0</v>
      </c>
      <c r="B541" s="8" t="str">
        <f t="shared" si="29"/>
        <v/>
      </c>
      <c r="C541" s="39" t="s">
        <v>966</v>
      </c>
      <c r="D541" s="39" t="s">
        <v>120</v>
      </c>
      <c r="E541" s="39" t="s">
        <v>620</v>
      </c>
      <c r="F541" s="147" t="s">
        <v>3</v>
      </c>
      <c r="G541" s="39" t="s">
        <v>4</v>
      </c>
      <c r="H541" s="39" t="s">
        <v>5</v>
      </c>
      <c r="I541" s="39"/>
      <c r="J541" s="39"/>
      <c r="K541" s="39"/>
      <c r="L541" s="8" t="str">
        <f t="shared" si="30"/>
        <v>Silverdale School, Sheffield, South Yorkshire</v>
      </c>
    </row>
    <row r="542" spans="1:12" ht="20" customHeight="1" x14ac:dyDescent="0.2">
      <c r="A542" s="8">
        <f>IF(ISNUMBER(SEARCH($Z$1,B542)),MAX(A$1:$A541)+1,0)</f>
        <v>0</v>
      </c>
      <c r="B542" s="8" t="str">
        <f t="shared" si="29"/>
        <v/>
      </c>
      <c r="C542" s="39"/>
      <c r="D542" s="39"/>
      <c r="E542" s="39"/>
      <c r="F542" s="147"/>
      <c r="G542" s="39"/>
      <c r="H542" s="39"/>
      <c r="I542" s="39"/>
      <c r="J542" s="39"/>
      <c r="K542" s="39"/>
      <c r="L542" s="8" t="str">
        <f t="shared" si="30"/>
        <v xml:space="preserve">, , </v>
      </c>
    </row>
    <row r="543" spans="1:12" ht="20" customHeight="1" x14ac:dyDescent="0.2">
      <c r="A543" s="8">
        <f>IF(ISNUMBER(SEARCH($Z$1,B543)),MAX(A$1:$A542)+1,0)</f>
        <v>0</v>
      </c>
      <c r="B543" s="8" t="str">
        <f t="shared" si="29"/>
        <v/>
      </c>
      <c r="C543" s="39"/>
      <c r="D543" s="39"/>
      <c r="E543" s="39"/>
      <c r="F543" s="147"/>
      <c r="G543" s="39"/>
      <c r="H543" s="39"/>
      <c r="I543" s="39"/>
      <c r="J543" s="39"/>
      <c r="K543" s="39"/>
      <c r="L543" s="8" t="str">
        <f t="shared" si="30"/>
        <v xml:space="preserve">, , </v>
      </c>
    </row>
    <row r="544" spans="1:12" ht="20" customHeight="1" x14ac:dyDescent="0.2">
      <c r="A544" s="8">
        <f>IF(ISNUMBER(SEARCH($Z$1,B544)),MAX(A$1:$A543)+1,0)</f>
        <v>0</v>
      </c>
      <c r="B544" s="8" t="str">
        <f t="shared" si="29"/>
        <v/>
      </c>
      <c r="C544" s="38" t="s">
        <v>621</v>
      </c>
      <c r="D544" s="38" t="s">
        <v>0</v>
      </c>
      <c r="E544" s="38" t="str">
        <f>C544</f>
        <v>Staffordshire</v>
      </c>
      <c r="F544" s="146" t="s">
        <v>1</v>
      </c>
      <c r="G544" s="38"/>
      <c r="H544" s="38"/>
      <c r="I544" s="38"/>
      <c r="J544" s="38"/>
      <c r="K544" s="38"/>
      <c r="L544" s="8" t="str">
        <f t="shared" si="30"/>
        <v>Staffordshire, Town, Staffordshire</v>
      </c>
    </row>
    <row r="545" spans="1:12" ht="20" customHeight="1" x14ac:dyDescent="0.2">
      <c r="A545" s="8">
        <f>IF(ISNUMBER(SEARCH($Z$1,B545)),MAX(A$1:$A544)+1,0)</f>
        <v>0</v>
      </c>
      <c r="B545" s="8" t="str">
        <f t="shared" si="29"/>
        <v/>
      </c>
      <c r="C545" s="39"/>
      <c r="D545" s="39"/>
      <c r="E545" s="39"/>
      <c r="F545" s="147"/>
      <c r="G545" s="39"/>
      <c r="H545" s="39"/>
      <c r="I545" s="39"/>
      <c r="J545" s="39"/>
      <c r="K545" s="39"/>
      <c r="L545" s="8" t="str">
        <f t="shared" si="30"/>
        <v xml:space="preserve">, , </v>
      </c>
    </row>
    <row r="546" spans="1:12" ht="20" customHeight="1" x14ac:dyDescent="0.2">
      <c r="A546" s="8">
        <f>IF(ISNUMBER(SEARCH($Z$1,B546)),MAX(A$1:$A545)+1,0)</f>
        <v>0</v>
      </c>
      <c r="B546" s="8" t="str">
        <f t="shared" si="29"/>
        <v/>
      </c>
      <c r="C546" s="39"/>
      <c r="D546" s="39"/>
      <c r="E546" s="39"/>
      <c r="F546" s="147"/>
      <c r="G546" s="39"/>
      <c r="H546" s="39"/>
      <c r="I546" s="39"/>
      <c r="J546" s="39"/>
      <c r="K546" s="39"/>
      <c r="L546" s="8" t="str">
        <f t="shared" si="30"/>
        <v xml:space="preserve">, , </v>
      </c>
    </row>
    <row r="547" spans="1:12" ht="20" customHeight="1" x14ac:dyDescent="0.2">
      <c r="A547" s="8">
        <f>IF(ISNUMBER(SEARCH($Z$1,B547)),MAX(A$1:$A546)+1,0)</f>
        <v>0</v>
      </c>
      <c r="B547" s="8" t="str">
        <f t="shared" si="29"/>
        <v/>
      </c>
      <c r="C547" s="39"/>
      <c r="D547" s="39"/>
      <c r="E547" s="39"/>
      <c r="F547" s="147"/>
      <c r="G547" s="39"/>
      <c r="H547" s="39"/>
      <c r="I547" s="39"/>
      <c r="J547" s="39"/>
      <c r="K547" s="39"/>
      <c r="L547" s="8" t="str">
        <f t="shared" si="30"/>
        <v xml:space="preserve">, , </v>
      </c>
    </row>
    <row r="548" spans="1:12" ht="20" customHeight="1" x14ac:dyDescent="0.2">
      <c r="A548" s="8">
        <f>IF(ISNUMBER(SEARCH($Z$1,B548)),MAX(A$1:$A547)+1,0)</f>
        <v>0</v>
      </c>
      <c r="B548" s="8" t="str">
        <f t="shared" si="29"/>
        <v/>
      </c>
      <c r="C548" s="39"/>
      <c r="D548" s="39"/>
      <c r="E548" s="39"/>
      <c r="F548" s="147"/>
      <c r="G548" s="39"/>
      <c r="H548" s="39"/>
      <c r="I548" s="39"/>
      <c r="J548" s="39"/>
      <c r="K548" s="39"/>
      <c r="L548" s="8" t="str">
        <f t="shared" si="30"/>
        <v xml:space="preserve">, , </v>
      </c>
    </row>
    <row r="549" spans="1:12" ht="20" customHeight="1" x14ac:dyDescent="0.2">
      <c r="A549" s="8">
        <f>IF(ISNUMBER(SEARCH($Z$1,B549)),MAX(A$1:$A548)+1,0)</f>
        <v>0</v>
      </c>
      <c r="B549" s="8" t="str">
        <f t="shared" si="29"/>
        <v/>
      </c>
      <c r="C549" s="38" t="s">
        <v>622</v>
      </c>
      <c r="D549" s="38" t="s">
        <v>0</v>
      </c>
      <c r="E549" s="38" t="str">
        <f>C549</f>
        <v>Suffolk</v>
      </c>
      <c r="F549" s="146" t="s">
        <v>1</v>
      </c>
      <c r="G549" s="38"/>
      <c r="H549" s="38"/>
      <c r="I549" s="38"/>
      <c r="J549" s="38"/>
      <c r="K549" s="38"/>
      <c r="L549" s="8" t="str">
        <f t="shared" si="30"/>
        <v>Suffolk, Town, Suffolk</v>
      </c>
    </row>
    <row r="550" spans="1:12" ht="20" customHeight="1" x14ac:dyDescent="0.2">
      <c r="A550" s="8">
        <f>IF(ISNUMBER(SEARCH($Z$1,B550)),MAX(A$1:$A549)+1,0)</f>
        <v>0</v>
      </c>
      <c r="B550" s="8" t="str">
        <f t="shared" si="29"/>
        <v/>
      </c>
      <c r="C550" s="39" t="s">
        <v>482</v>
      </c>
      <c r="D550" s="39" t="s">
        <v>483</v>
      </c>
      <c r="E550" s="39" t="s">
        <v>622</v>
      </c>
      <c r="F550" s="147"/>
      <c r="G550" s="39" t="s">
        <v>4</v>
      </c>
      <c r="H550" s="39"/>
      <c r="I550" s="39"/>
      <c r="J550" s="39" t="s">
        <v>8</v>
      </c>
      <c r="K550" s="39"/>
      <c r="L550" s="8" t="str">
        <f t="shared" si="30"/>
        <v>Bury St Edmunds County Upper School, Bury St Edmunds, Suffolk</v>
      </c>
    </row>
    <row r="551" spans="1:12" ht="20" customHeight="1" x14ac:dyDescent="0.2">
      <c r="A551" s="8">
        <f>IF(ISNUMBER(SEARCH($Z$1,B551)),MAX(A$1:$A550)+1,0)</f>
        <v>0</v>
      </c>
      <c r="B551" s="8" t="str">
        <f t="shared" si="29"/>
        <v/>
      </c>
      <c r="C551" s="39" t="s">
        <v>489</v>
      </c>
      <c r="D551" s="39" t="s">
        <v>490</v>
      </c>
      <c r="E551" s="39" t="s">
        <v>622</v>
      </c>
      <c r="F551" s="147" t="s">
        <v>3</v>
      </c>
      <c r="G551" s="39" t="s">
        <v>4</v>
      </c>
      <c r="H551" s="39" t="s">
        <v>5</v>
      </c>
      <c r="I551" s="39" t="s">
        <v>7</v>
      </c>
      <c r="J551" s="39" t="s">
        <v>8</v>
      </c>
      <c r="K551" s="39" t="s">
        <v>6</v>
      </c>
      <c r="L551" s="8" t="str">
        <f t="shared" si="30"/>
        <v>Farlingaye High School, Woodbridge, Suffolk</v>
      </c>
    </row>
    <row r="552" spans="1:12" ht="20" customHeight="1" x14ac:dyDescent="0.2">
      <c r="A552" s="8">
        <f>IF(ISNUMBER(SEARCH($Z$1,B552)),MAX(A$1:$A551)+1,0)</f>
        <v>0</v>
      </c>
      <c r="B552" s="8" t="str">
        <f t="shared" si="29"/>
        <v/>
      </c>
      <c r="C552" s="39" t="s">
        <v>487</v>
      </c>
      <c r="D552" s="39" t="s">
        <v>488</v>
      </c>
      <c r="E552" s="39" t="s">
        <v>622</v>
      </c>
      <c r="F552" s="147" t="s">
        <v>3</v>
      </c>
      <c r="G552" s="39" t="s">
        <v>4</v>
      </c>
      <c r="H552" s="39" t="s">
        <v>5</v>
      </c>
      <c r="I552" s="39" t="s">
        <v>7</v>
      </c>
      <c r="J552" s="39" t="s">
        <v>8</v>
      </c>
      <c r="K552" s="39" t="s">
        <v>6</v>
      </c>
      <c r="L552" s="8" t="str">
        <f t="shared" si="30"/>
        <v>Finborough School, Stowmarket, Suffolk</v>
      </c>
    </row>
    <row r="553" spans="1:12" ht="20" customHeight="1" x14ac:dyDescent="0.2">
      <c r="A553" s="8">
        <f>IF(ISNUMBER(SEARCH($Z$1,B553)),MAX(A$1:$A552)+1,0)</f>
        <v>0</v>
      </c>
      <c r="B553" s="8" t="str">
        <f t="shared" si="29"/>
        <v/>
      </c>
      <c r="C553" s="39" t="s">
        <v>839</v>
      </c>
      <c r="D553" s="39" t="s">
        <v>894</v>
      </c>
      <c r="E553" s="39" t="s">
        <v>622</v>
      </c>
      <c r="F553" s="147" t="s">
        <v>3</v>
      </c>
      <c r="G553" s="39"/>
      <c r="H553" s="39"/>
      <c r="I553" s="39"/>
      <c r="J553" s="39"/>
      <c r="K553" s="39"/>
      <c r="L553" s="8" t="str">
        <f t="shared" si="30"/>
        <v>Framlingham College, Framlingham, Suffolk</v>
      </c>
    </row>
    <row r="554" spans="1:12" ht="20" customHeight="1" x14ac:dyDescent="0.2">
      <c r="A554" s="8">
        <f>IF(ISNUMBER(SEARCH($Z$1,B554)),MAX(A$1:$A553)+1,0)</f>
        <v>0</v>
      </c>
      <c r="B554" s="8" t="str">
        <f t="shared" si="29"/>
        <v/>
      </c>
      <c r="C554" s="39" t="s">
        <v>485</v>
      </c>
      <c r="D554" s="39" t="s">
        <v>486</v>
      </c>
      <c r="E554" s="39" t="s">
        <v>622</v>
      </c>
      <c r="F554" s="147"/>
      <c r="G554" s="39"/>
      <c r="H554" s="39"/>
      <c r="I554" s="39"/>
      <c r="J554" s="39" t="s">
        <v>8</v>
      </c>
      <c r="K554" s="39"/>
      <c r="L554" s="8" t="str">
        <f t="shared" si="30"/>
        <v>Ipswich School, Ipswich, Suffolk</v>
      </c>
    </row>
    <row r="555" spans="1:12" ht="20" customHeight="1" x14ac:dyDescent="0.2">
      <c r="A555" s="8">
        <f>IF(ISNUMBER(SEARCH($Z$1,B555)),MAX(A$1:$A554)+1,0)</f>
        <v>0</v>
      </c>
      <c r="B555" s="8" t="str">
        <f t="shared" si="29"/>
        <v/>
      </c>
      <c r="C555" s="39" t="s">
        <v>484</v>
      </c>
      <c r="D555" s="39" t="s">
        <v>483</v>
      </c>
      <c r="E555" s="39" t="s">
        <v>622</v>
      </c>
      <c r="F555" s="147" t="s">
        <v>3</v>
      </c>
      <c r="G555" s="39" t="s">
        <v>4</v>
      </c>
      <c r="H555" s="39"/>
      <c r="I555" s="39" t="s">
        <v>7</v>
      </c>
      <c r="J555" s="39" t="s">
        <v>8</v>
      </c>
      <c r="K555" s="39"/>
      <c r="L555" s="8" t="str">
        <f t="shared" si="30"/>
        <v>King Edward VI Upper School, Bury St Edmunds, Suffolk</v>
      </c>
    </row>
    <row r="556" spans="1:12" ht="20" customHeight="1" x14ac:dyDescent="0.2">
      <c r="A556" s="8">
        <f>IF(ISNUMBER(SEARCH($Z$1,B556)),MAX(A$1:$A555)+1,0)</f>
        <v>0</v>
      </c>
      <c r="B556" s="8" t="str">
        <f t="shared" si="29"/>
        <v/>
      </c>
      <c r="C556" s="39" t="s">
        <v>491</v>
      </c>
      <c r="D556" s="39" t="s">
        <v>490</v>
      </c>
      <c r="E556" s="39" t="s">
        <v>622</v>
      </c>
      <c r="F556" s="147" t="s">
        <v>3</v>
      </c>
      <c r="G556" s="39" t="s">
        <v>4</v>
      </c>
      <c r="H556" s="39" t="s">
        <v>5</v>
      </c>
      <c r="I556" s="39" t="s">
        <v>7</v>
      </c>
      <c r="J556" s="39" t="s">
        <v>8</v>
      </c>
      <c r="K556" s="39" t="s">
        <v>6</v>
      </c>
      <c r="L556" s="8" t="str">
        <f t="shared" si="30"/>
        <v>Woodbridge School, Woodbridge, Suffolk</v>
      </c>
    </row>
    <row r="557" spans="1:12" ht="20" customHeight="1" x14ac:dyDescent="0.2">
      <c r="A557" s="8">
        <f>IF(ISNUMBER(SEARCH($Z$1,B557)),MAX(A$1:$A556)+1,0)</f>
        <v>0</v>
      </c>
      <c r="B557" s="8" t="str">
        <f t="shared" si="29"/>
        <v/>
      </c>
      <c r="C557" s="39"/>
      <c r="D557" s="39"/>
      <c r="E557" s="39"/>
      <c r="F557" s="147"/>
      <c r="G557" s="39"/>
      <c r="H557" s="39"/>
      <c r="I557" s="39"/>
      <c r="J557" s="39"/>
      <c r="K557" s="39"/>
      <c r="L557" s="8" t="str">
        <f t="shared" si="30"/>
        <v xml:space="preserve">, , </v>
      </c>
    </row>
    <row r="558" spans="1:12" ht="20" customHeight="1" x14ac:dyDescent="0.2">
      <c r="A558" s="8">
        <f>IF(ISNUMBER(SEARCH($Z$1,B558)),MAX(A$1:$A557)+1,0)</f>
        <v>0</v>
      </c>
      <c r="B558" s="8" t="str">
        <f t="shared" si="29"/>
        <v/>
      </c>
      <c r="C558" s="39"/>
      <c r="D558" s="39"/>
      <c r="E558" s="39"/>
      <c r="F558" s="147"/>
      <c r="G558" s="39"/>
      <c r="H558" s="39"/>
      <c r="I558" s="39"/>
      <c r="J558" s="39"/>
      <c r="K558" s="39"/>
      <c r="L558" s="8" t="str">
        <f t="shared" si="30"/>
        <v xml:space="preserve">, , </v>
      </c>
    </row>
    <row r="559" spans="1:12" ht="20" customHeight="1" x14ac:dyDescent="0.2">
      <c r="A559" s="8">
        <f>IF(ISNUMBER(SEARCH($Z$1,B559)),MAX(A$1:$A558)+1,0)</f>
        <v>0</v>
      </c>
      <c r="B559" s="8" t="str">
        <f t="shared" si="29"/>
        <v/>
      </c>
      <c r="C559" s="39"/>
      <c r="D559" s="39"/>
      <c r="E559" s="39"/>
      <c r="F559" s="147"/>
      <c r="G559" s="39"/>
      <c r="H559" s="39"/>
      <c r="I559" s="39"/>
      <c r="J559" s="39"/>
      <c r="K559" s="39"/>
      <c r="L559" s="8" t="str">
        <f t="shared" si="30"/>
        <v xml:space="preserve">, , </v>
      </c>
    </row>
    <row r="560" spans="1:12" ht="20" customHeight="1" x14ac:dyDescent="0.2">
      <c r="A560" s="8">
        <f>IF(ISNUMBER(SEARCH($Z$1,B560)),MAX(A$1:$A559)+1,0)</f>
        <v>0</v>
      </c>
      <c r="B560" s="8" t="str">
        <f t="shared" si="29"/>
        <v/>
      </c>
      <c r="C560" s="39"/>
      <c r="D560" s="39"/>
      <c r="E560" s="39"/>
      <c r="F560" s="147"/>
      <c r="G560" s="39"/>
      <c r="H560" s="39"/>
      <c r="I560" s="39"/>
      <c r="J560" s="39"/>
      <c r="K560" s="39"/>
      <c r="L560" s="8" t="str">
        <f t="shared" si="30"/>
        <v xml:space="preserve">, , </v>
      </c>
    </row>
    <row r="561" spans="1:12" ht="20" customHeight="1" x14ac:dyDescent="0.2">
      <c r="A561" s="8">
        <f>IF(ISNUMBER(SEARCH($Z$1,B561)),MAX(A$1:$A560)+1,0)</f>
        <v>0</v>
      </c>
      <c r="B561" s="8" t="str">
        <f t="shared" si="29"/>
        <v/>
      </c>
      <c r="C561" s="39"/>
      <c r="D561" s="39"/>
      <c r="E561" s="39"/>
      <c r="F561" s="147"/>
      <c r="G561" s="39"/>
      <c r="H561" s="39"/>
      <c r="I561" s="39"/>
      <c r="J561" s="39"/>
      <c r="K561" s="39"/>
      <c r="L561" s="8" t="str">
        <f t="shared" si="30"/>
        <v xml:space="preserve">, , </v>
      </c>
    </row>
    <row r="562" spans="1:12" ht="20" customHeight="1" x14ac:dyDescent="0.2">
      <c r="A562" s="8">
        <f>IF(ISNUMBER(SEARCH($Z$1,B562)),MAX(A$1:$A561)+1,0)</f>
        <v>0</v>
      </c>
      <c r="B562" s="8" t="str">
        <f t="shared" si="29"/>
        <v/>
      </c>
      <c r="C562" s="38" t="s">
        <v>623</v>
      </c>
      <c r="D562" s="38" t="s">
        <v>0</v>
      </c>
      <c r="E562" s="38" t="str">
        <f>C562</f>
        <v>Surrey</v>
      </c>
      <c r="F562" s="146" t="s">
        <v>1</v>
      </c>
      <c r="G562" s="38"/>
      <c r="H562" s="38"/>
      <c r="I562" s="38"/>
      <c r="J562" s="38"/>
      <c r="K562" s="38"/>
      <c r="L562" s="8" t="str">
        <f t="shared" si="30"/>
        <v>Surrey, Town, Surrey</v>
      </c>
    </row>
    <row r="563" spans="1:12" ht="20" customHeight="1" x14ac:dyDescent="0.2">
      <c r="A563" s="8">
        <f>IF(ISNUMBER(SEARCH($Z$1,B563)),MAX(A$1:$A562)+1,0)</f>
        <v>0</v>
      </c>
      <c r="B563" s="8">
        <f t="shared" si="29"/>
        <v>4</v>
      </c>
      <c r="C563" s="39" t="s">
        <v>840</v>
      </c>
      <c r="D563" s="39" t="s">
        <v>895</v>
      </c>
      <c r="E563" s="39" t="s">
        <v>623</v>
      </c>
      <c r="F563" s="147" t="s">
        <v>3</v>
      </c>
      <c r="G563" s="39" t="s">
        <v>4</v>
      </c>
      <c r="H563" s="39" t="s">
        <v>5</v>
      </c>
      <c r="I563" s="39" t="s">
        <v>7</v>
      </c>
      <c r="J563" s="39" t="s">
        <v>8</v>
      </c>
      <c r="K563" s="39" t="s">
        <v>6</v>
      </c>
      <c r="L563" s="8" t="str">
        <f t="shared" si="30"/>
        <v>Caterham School, Caterham, Surrey</v>
      </c>
    </row>
    <row r="564" spans="1:12" ht="20" customHeight="1" x14ac:dyDescent="0.2">
      <c r="A564" s="8">
        <f>IF(ISNUMBER(SEARCH($Z$1,B564)),MAX(A$1:$A563)+1,0)</f>
        <v>0</v>
      </c>
      <c r="B564" s="8">
        <f t="shared" si="29"/>
        <v>4</v>
      </c>
      <c r="C564" s="39" t="s">
        <v>494</v>
      </c>
      <c r="D564" s="39" t="s">
        <v>495</v>
      </c>
      <c r="E564" s="39" t="s">
        <v>623</v>
      </c>
      <c r="F564" s="147" t="s">
        <v>3</v>
      </c>
      <c r="G564" s="39" t="s">
        <v>4</v>
      </c>
      <c r="H564" s="39" t="s">
        <v>5</v>
      </c>
      <c r="I564" s="39" t="s">
        <v>7</v>
      </c>
      <c r="J564" s="39" t="s">
        <v>8</v>
      </c>
      <c r="K564" s="39" t="s">
        <v>6</v>
      </c>
      <c r="L564" s="8" t="str">
        <f t="shared" si="30"/>
        <v>City of London Freemen's School, Ashtead, Surrey</v>
      </c>
    </row>
    <row r="565" spans="1:12" ht="20" customHeight="1" x14ac:dyDescent="0.2">
      <c r="A565" s="8">
        <f>IF(ISNUMBER(SEARCH($Z$1,B565)),MAX(A$1:$A564)+1,0)</f>
        <v>0</v>
      </c>
      <c r="B565" s="8">
        <f t="shared" si="29"/>
        <v>4</v>
      </c>
      <c r="C565" s="39" t="s">
        <v>496</v>
      </c>
      <c r="D565" s="39" t="s">
        <v>497</v>
      </c>
      <c r="E565" s="39" t="s">
        <v>623</v>
      </c>
      <c r="F565" s="147" t="s">
        <v>3</v>
      </c>
      <c r="G565" s="39"/>
      <c r="H565" s="39"/>
      <c r="I565" s="39" t="s">
        <v>7</v>
      </c>
      <c r="J565" s="39" t="s">
        <v>8</v>
      </c>
      <c r="K565" s="39"/>
      <c r="L565" s="8" t="str">
        <f t="shared" si="30"/>
        <v>Collingwood College, Camberley, Surrey</v>
      </c>
    </row>
    <row r="566" spans="1:12" ht="20" customHeight="1" x14ac:dyDescent="0.2">
      <c r="A566" s="8">
        <f>IF(ISNUMBER(SEARCH($Z$1,B566)),MAX(A$1:$A565)+1,0)</f>
        <v>0</v>
      </c>
      <c r="B566" s="8">
        <f t="shared" si="29"/>
        <v>4</v>
      </c>
      <c r="C566" s="39" t="s">
        <v>512</v>
      </c>
      <c r="D566" s="39" t="s">
        <v>513</v>
      </c>
      <c r="E566" s="39" t="s">
        <v>623</v>
      </c>
      <c r="F566" s="147" t="s">
        <v>3</v>
      </c>
      <c r="G566" s="39" t="s">
        <v>4</v>
      </c>
      <c r="H566" s="39"/>
      <c r="I566" s="39"/>
      <c r="J566" s="39"/>
      <c r="K566" s="39"/>
      <c r="L566" s="8" t="str">
        <f t="shared" si="30"/>
        <v>Cranmore School, Leatherhead, Surrey</v>
      </c>
    </row>
    <row r="567" spans="1:12" ht="20" customHeight="1" x14ac:dyDescent="0.2">
      <c r="A567" s="8">
        <f>IF(ISNUMBER(SEARCH($Z$1,B567)),MAX(A$1:$A566)+1,0)</f>
        <v>0</v>
      </c>
      <c r="B567" s="8">
        <f t="shared" si="29"/>
        <v>4</v>
      </c>
      <c r="C567" s="39" t="s">
        <v>521</v>
      </c>
      <c r="D567" s="39" t="s">
        <v>522</v>
      </c>
      <c r="E567" s="39" t="s">
        <v>623</v>
      </c>
      <c r="F567" s="147"/>
      <c r="G567" s="39"/>
      <c r="H567" s="39"/>
      <c r="I567" s="39" t="s">
        <v>7</v>
      </c>
      <c r="J567" s="39" t="s">
        <v>8</v>
      </c>
      <c r="K567" s="39" t="s">
        <v>6</v>
      </c>
      <c r="L567" s="8" t="str">
        <f t="shared" si="30"/>
        <v>Croydon High School, South Croydon, Surrey</v>
      </c>
    </row>
    <row r="568" spans="1:12" ht="20" customHeight="1" x14ac:dyDescent="0.2">
      <c r="A568" s="8">
        <f>IF(ISNUMBER(SEARCH($Z$1,B568)),MAX(A$1:$A567)+1,0)</f>
        <v>0</v>
      </c>
      <c r="B568" s="8">
        <f t="shared" si="29"/>
        <v>4</v>
      </c>
      <c r="C568" s="39" t="s">
        <v>502</v>
      </c>
      <c r="D568" s="39" t="s">
        <v>501</v>
      </c>
      <c r="E568" s="39" t="s">
        <v>623</v>
      </c>
      <c r="F568" s="147" t="s">
        <v>3</v>
      </c>
      <c r="G568" s="39" t="s">
        <v>4</v>
      </c>
      <c r="H568" s="39"/>
      <c r="I568" s="39"/>
      <c r="J568" s="39"/>
      <c r="K568" s="39"/>
      <c r="L568" s="8" t="str">
        <f t="shared" si="30"/>
        <v>Glyn School, Epsom, Surrey</v>
      </c>
    </row>
    <row r="569" spans="1:12" ht="20" customHeight="1" x14ac:dyDescent="0.2">
      <c r="A569" s="8">
        <f>IF(ISNUMBER(SEARCH($Z$1,B569)),MAX(A$1:$A568)+1,0)</f>
        <v>0</v>
      </c>
      <c r="B569" s="8">
        <f t="shared" si="29"/>
        <v>4</v>
      </c>
      <c r="C569" s="39" t="s">
        <v>506</v>
      </c>
      <c r="D569" s="39" t="s">
        <v>507</v>
      </c>
      <c r="E569" s="39" t="s">
        <v>623</v>
      </c>
      <c r="F569" s="147"/>
      <c r="G569" s="39"/>
      <c r="H569" s="39"/>
      <c r="I569" s="39" t="s">
        <v>7</v>
      </c>
      <c r="J569" s="39" t="s">
        <v>8</v>
      </c>
      <c r="K569" s="39" t="s">
        <v>6</v>
      </c>
      <c r="L569" s="8" t="str">
        <f t="shared" si="30"/>
        <v>Guildford High School, Guildford, Surrey</v>
      </c>
    </row>
    <row r="570" spans="1:12" ht="20" customHeight="1" x14ac:dyDescent="0.2">
      <c r="A570" s="8">
        <f>IF(ISNUMBER(SEARCH($Z$1,B570)),MAX(A$1:$A569)+1,0)</f>
        <v>0</v>
      </c>
      <c r="B570" s="8">
        <f t="shared" si="29"/>
        <v>4</v>
      </c>
      <c r="C570" s="39" t="s">
        <v>841</v>
      </c>
      <c r="D570" s="39" t="s">
        <v>507</v>
      </c>
      <c r="E570" s="39" t="s">
        <v>623</v>
      </c>
      <c r="F570" s="147" t="s">
        <v>3</v>
      </c>
      <c r="G570" s="39" t="s">
        <v>4</v>
      </c>
      <c r="H570" s="39"/>
      <c r="I570" s="39" t="s">
        <v>7</v>
      </c>
      <c r="J570" s="39" t="s">
        <v>8</v>
      </c>
      <c r="K570" s="39"/>
      <c r="L570" s="8" t="str">
        <f t="shared" si="30"/>
        <v>Hoe Valley School, Guildford, Surrey</v>
      </c>
    </row>
    <row r="571" spans="1:12" ht="20" customHeight="1" x14ac:dyDescent="0.2">
      <c r="A571" s="8">
        <f>IF(ISNUMBER(SEARCH($Z$1,B571)),MAX(A$1:$A570)+1,0)</f>
        <v>0</v>
      </c>
      <c r="B571" s="8">
        <f t="shared" si="29"/>
        <v>4</v>
      </c>
      <c r="C571" s="39" t="s">
        <v>842</v>
      </c>
      <c r="D571" s="39" t="s">
        <v>896</v>
      </c>
      <c r="E571" s="39" t="s">
        <v>623</v>
      </c>
      <c r="F571" s="147" t="s">
        <v>3</v>
      </c>
      <c r="G571" s="39" t="s">
        <v>4</v>
      </c>
      <c r="H571" s="39"/>
      <c r="I571" s="39" t="s">
        <v>7</v>
      </c>
      <c r="J571" s="39"/>
      <c r="K571" s="39"/>
      <c r="L571" s="8" t="str">
        <f t="shared" si="30"/>
        <v>King Edward's Witley, Witley, Surrey</v>
      </c>
    </row>
    <row r="572" spans="1:12" ht="20" customHeight="1" x14ac:dyDescent="0.2">
      <c r="A572" s="8">
        <f>IF(ISNUMBER(SEARCH($Z$1,B572)),MAX(A$1:$A571)+1,0)</f>
        <v>0</v>
      </c>
      <c r="B572" s="8">
        <f t="shared" si="29"/>
        <v>4</v>
      </c>
      <c r="C572" s="39" t="s">
        <v>815</v>
      </c>
      <c r="D572" s="39" t="s">
        <v>900</v>
      </c>
      <c r="E572" s="39" t="s">
        <v>623</v>
      </c>
      <c r="F572" s="147"/>
      <c r="G572" s="39"/>
      <c r="H572" s="39" t="s">
        <v>5</v>
      </c>
      <c r="I572" s="39"/>
      <c r="J572" s="39"/>
      <c r="K572" s="39" t="s">
        <v>6</v>
      </c>
      <c r="L572" s="8" t="str">
        <f t="shared" si="30"/>
        <v>King's College School Wimbledon, Wimbledon, Surrey</v>
      </c>
    </row>
    <row r="573" spans="1:12" ht="20" customHeight="1" x14ac:dyDescent="0.2">
      <c r="A573" s="8">
        <f>IF(ISNUMBER(SEARCH($Z$1,B573)),MAX(A$1:$A572)+1,0)</f>
        <v>0</v>
      </c>
      <c r="B573" s="8">
        <f t="shared" si="29"/>
        <v>4</v>
      </c>
      <c r="C573" s="39" t="s">
        <v>509</v>
      </c>
      <c r="D573" s="39" t="s">
        <v>510</v>
      </c>
      <c r="E573" s="39" t="s">
        <v>623</v>
      </c>
      <c r="F573" s="147" t="s">
        <v>3</v>
      </c>
      <c r="G573" s="39" t="s">
        <v>4</v>
      </c>
      <c r="H573" s="39" t="s">
        <v>5</v>
      </c>
      <c r="I573" s="39" t="s">
        <v>7</v>
      </c>
      <c r="J573" s="39" t="s">
        <v>8</v>
      </c>
      <c r="K573" s="39" t="s">
        <v>6</v>
      </c>
      <c r="L573" s="8" t="str">
        <f t="shared" si="30"/>
        <v>Kingston Grammar School, Kingston upon Thames, Surrey</v>
      </c>
    </row>
    <row r="574" spans="1:12" ht="20" customHeight="1" x14ac:dyDescent="0.2">
      <c r="A574" s="8">
        <f>IF(ISNUMBER(SEARCH($Z$1,B574)),MAX(A$1:$A573)+1,0)</f>
        <v>0</v>
      </c>
      <c r="B574" s="8">
        <f t="shared" si="29"/>
        <v>4</v>
      </c>
      <c r="C574" s="39" t="s">
        <v>514</v>
      </c>
      <c r="D574" s="39" t="s">
        <v>513</v>
      </c>
      <c r="E574" s="39" t="s">
        <v>623</v>
      </c>
      <c r="F574" s="147"/>
      <c r="G574" s="39"/>
      <c r="H574" s="39"/>
      <c r="I574" s="39" t="s">
        <v>7</v>
      </c>
      <c r="J574" s="39" t="s">
        <v>8</v>
      </c>
      <c r="K574" s="39" t="s">
        <v>6</v>
      </c>
      <c r="L574" s="8" t="str">
        <f t="shared" si="30"/>
        <v>Manor House School, Leatherhead, Surrey</v>
      </c>
    </row>
    <row r="575" spans="1:12" ht="20" customHeight="1" x14ac:dyDescent="0.2">
      <c r="A575" s="8">
        <f>IF(ISNUMBER(SEARCH($Z$1,B575)),MAX(A$1:$A574)+1,0)</f>
        <v>0</v>
      </c>
      <c r="B575" s="8">
        <f t="shared" si="29"/>
        <v>4</v>
      </c>
      <c r="C575" s="39" t="s">
        <v>517</v>
      </c>
      <c r="D575" s="39" t="s">
        <v>518</v>
      </c>
      <c r="E575" s="39" t="s">
        <v>623</v>
      </c>
      <c r="F575" s="147" t="s">
        <v>3</v>
      </c>
      <c r="G575" s="39" t="s">
        <v>4</v>
      </c>
      <c r="H575" s="39"/>
      <c r="I575" s="39" t="s">
        <v>7</v>
      </c>
      <c r="J575" s="39"/>
      <c r="K575" s="39"/>
      <c r="L575" s="8" t="str">
        <f t="shared" si="30"/>
        <v>Oxted School, Oxted, Surrey</v>
      </c>
    </row>
    <row r="576" spans="1:12" ht="20" customHeight="1" x14ac:dyDescent="0.2">
      <c r="A576" s="8">
        <f>IF(ISNUMBER(SEARCH($Z$1,B576)),MAX(A$1:$A575)+1,0)</f>
        <v>0</v>
      </c>
      <c r="B576" s="8">
        <f t="shared" si="29"/>
        <v>4</v>
      </c>
      <c r="C576" s="39" t="s">
        <v>504</v>
      </c>
      <c r="D576" s="39" t="s">
        <v>505</v>
      </c>
      <c r="E576" s="39" t="s">
        <v>623</v>
      </c>
      <c r="F576" s="147"/>
      <c r="G576" s="39"/>
      <c r="H576" s="39"/>
      <c r="I576" s="39" t="s">
        <v>7</v>
      </c>
      <c r="J576" s="39" t="s">
        <v>8</v>
      </c>
      <c r="K576" s="39"/>
      <c r="L576" s="8" t="str">
        <f t="shared" si="30"/>
        <v>Prior's Field School, Godalming, Surrey</v>
      </c>
    </row>
    <row r="577" spans="1:12" ht="20" customHeight="1" x14ac:dyDescent="0.2">
      <c r="A577" s="8">
        <f>IF(ISNUMBER(SEARCH($Z$1,B577)),MAX(A$1:$A576)+1,0)</f>
        <v>0</v>
      </c>
      <c r="B577" s="8">
        <f t="shared" si="29"/>
        <v>4</v>
      </c>
      <c r="C577" s="39" t="s">
        <v>499</v>
      </c>
      <c r="D577" s="39" t="s">
        <v>500</v>
      </c>
      <c r="E577" s="39" t="s">
        <v>623</v>
      </c>
      <c r="F577" s="147" t="s">
        <v>3</v>
      </c>
      <c r="G577" s="39" t="s">
        <v>4</v>
      </c>
      <c r="H577" s="39" t="s">
        <v>5</v>
      </c>
      <c r="I577" s="39"/>
      <c r="J577" s="39"/>
      <c r="K577" s="39" t="s">
        <v>6</v>
      </c>
      <c r="L577" s="8" t="str">
        <f t="shared" si="30"/>
        <v>Reeds School, Cobham, Surrey</v>
      </c>
    </row>
    <row r="578" spans="1:12" ht="20" customHeight="1" x14ac:dyDescent="0.2">
      <c r="A578" s="8">
        <f>IF(ISNUMBER(SEARCH($Z$1,B578)),MAX(A$1:$A577)+1,0)</f>
        <v>0</v>
      </c>
      <c r="B578" s="8">
        <f t="shared" si="29"/>
        <v>4</v>
      </c>
      <c r="C578" s="39" t="s">
        <v>843</v>
      </c>
      <c r="D578" s="39" t="s">
        <v>897</v>
      </c>
      <c r="E578" s="39" t="s">
        <v>623</v>
      </c>
      <c r="F578" s="147" t="s">
        <v>3</v>
      </c>
      <c r="G578" s="39" t="s">
        <v>4</v>
      </c>
      <c r="H578" s="39" t="s">
        <v>5</v>
      </c>
      <c r="I578" s="39" t="s">
        <v>7</v>
      </c>
      <c r="J578" s="39" t="s">
        <v>8</v>
      </c>
      <c r="K578" s="39" t="s">
        <v>6</v>
      </c>
      <c r="L578" s="8" t="str">
        <f t="shared" si="30"/>
        <v>Reigate Grammar School, Reigate, Surrey</v>
      </c>
    </row>
    <row r="579" spans="1:12" ht="20" customHeight="1" x14ac:dyDescent="0.2">
      <c r="A579" s="8">
        <f>IF(ISNUMBER(SEARCH($Z$1,B579)),MAX(A$1:$A578)+1,0)</f>
        <v>0</v>
      </c>
      <c r="B579" s="8">
        <f t="shared" ref="B579:B642" si="31">IFERROR(IF(F579="Teams","",VLOOKUP(E579,$W$2:$X$16,2,0)),"")</f>
        <v>4</v>
      </c>
      <c r="C579" s="39" t="s">
        <v>503</v>
      </c>
      <c r="D579" s="39" t="s">
        <v>501</v>
      </c>
      <c r="E579" s="39" t="s">
        <v>623</v>
      </c>
      <c r="F579" s="147"/>
      <c r="G579" s="39"/>
      <c r="H579" s="39"/>
      <c r="I579" s="39" t="s">
        <v>7</v>
      </c>
      <c r="J579" s="39" t="s">
        <v>8</v>
      </c>
      <c r="K579" s="39" t="s">
        <v>6</v>
      </c>
      <c r="L579" s="8" t="str">
        <f t="shared" ref="L579:L642" si="32">C579&amp;", "&amp;D579&amp;", "&amp;E579</f>
        <v>Rosebery School, Epsom, Surrey</v>
      </c>
    </row>
    <row r="580" spans="1:12" ht="20" customHeight="1" x14ac:dyDescent="0.2">
      <c r="A580" s="8">
        <f>IF(ISNUMBER(SEARCH($Z$1,B580)),MAX(A$1:$A579)+1,0)</f>
        <v>0</v>
      </c>
      <c r="B580" s="8">
        <f t="shared" si="31"/>
        <v>4</v>
      </c>
      <c r="C580" s="39" t="s">
        <v>427</v>
      </c>
      <c r="D580" s="39" t="s">
        <v>507</v>
      </c>
      <c r="E580" s="39" t="s">
        <v>623</v>
      </c>
      <c r="F580" s="147" t="s">
        <v>3</v>
      </c>
      <c r="G580" s="39" t="s">
        <v>4</v>
      </c>
      <c r="H580" s="39" t="s">
        <v>5</v>
      </c>
      <c r="I580" s="39"/>
      <c r="J580" s="39"/>
      <c r="K580" s="39"/>
      <c r="L580" s="8" t="str">
        <f t="shared" si="32"/>
        <v>Royal Grammar School, Guildford, Surrey</v>
      </c>
    </row>
    <row r="581" spans="1:12" ht="20" customHeight="1" x14ac:dyDescent="0.2">
      <c r="A581" s="8">
        <f>IF(ISNUMBER(SEARCH($Z$1,B581)),MAX(A$1:$A580)+1,0)</f>
        <v>0</v>
      </c>
      <c r="B581" s="8">
        <f t="shared" si="31"/>
        <v>4</v>
      </c>
      <c r="C581" s="39" t="s">
        <v>844</v>
      </c>
      <c r="D581" s="39" t="s">
        <v>513</v>
      </c>
      <c r="E581" s="39" t="s">
        <v>623</v>
      </c>
      <c r="F581" s="147" t="s">
        <v>3</v>
      </c>
      <c r="G581" s="39"/>
      <c r="H581" s="39"/>
      <c r="I581" s="39"/>
      <c r="J581" s="39"/>
      <c r="K581" s="39"/>
      <c r="L581" s="8" t="str">
        <f t="shared" si="32"/>
        <v>St Andrews, Leatherhead, Surrey</v>
      </c>
    </row>
    <row r="582" spans="1:12" ht="20" customHeight="1" x14ac:dyDescent="0.2">
      <c r="A582" s="8">
        <f>IF(ISNUMBER(SEARCH($Z$1,B582)),MAX(A$1:$A581)+1,0)</f>
        <v>0</v>
      </c>
      <c r="B582" s="8">
        <f t="shared" si="31"/>
        <v>4</v>
      </c>
      <c r="C582" s="39" t="s">
        <v>508</v>
      </c>
      <c r="D582" s="39" t="s">
        <v>507</v>
      </c>
      <c r="E582" s="39" t="s">
        <v>623</v>
      </c>
      <c r="F582" s="147"/>
      <c r="G582" s="39"/>
      <c r="H582" s="39"/>
      <c r="I582" s="39" t="s">
        <v>7</v>
      </c>
      <c r="J582" s="39" t="s">
        <v>8</v>
      </c>
      <c r="K582" s="39" t="s">
        <v>6</v>
      </c>
      <c r="L582" s="8" t="str">
        <f t="shared" si="32"/>
        <v>St Catherine's School, Guildford, Surrey</v>
      </c>
    </row>
    <row r="583" spans="1:12" ht="20" customHeight="1" x14ac:dyDescent="0.2">
      <c r="A583" s="8">
        <f>IF(ISNUMBER(SEARCH($Z$1,B583)),MAX(A$1:$A582)+1,0)</f>
        <v>0</v>
      </c>
      <c r="B583" s="8">
        <f t="shared" si="31"/>
        <v>4</v>
      </c>
      <c r="C583" s="39" t="s">
        <v>492</v>
      </c>
      <c r="D583" s="39" t="s">
        <v>493</v>
      </c>
      <c r="E583" s="39" t="s">
        <v>623</v>
      </c>
      <c r="F583" s="147" t="s">
        <v>3</v>
      </c>
      <c r="G583" s="39" t="s">
        <v>4</v>
      </c>
      <c r="H583" s="39"/>
      <c r="I583" s="39" t="s">
        <v>7</v>
      </c>
      <c r="J583" s="39" t="s">
        <v>8</v>
      </c>
      <c r="K583" s="39"/>
      <c r="L583" s="8" t="str">
        <f t="shared" si="32"/>
        <v>St George's College Weybridge, Addlestone, Surrey</v>
      </c>
    </row>
    <row r="584" spans="1:12" ht="20" customHeight="1" x14ac:dyDescent="0.2">
      <c r="A584" s="8">
        <f>IF(ISNUMBER(SEARCH($Z$1,B584)),MAX(A$1:$A583)+1,0)</f>
        <v>0</v>
      </c>
      <c r="B584" s="8">
        <f t="shared" si="31"/>
        <v>4</v>
      </c>
      <c r="C584" s="39" t="s">
        <v>845</v>
      </c>
      <c r="D584" s="39" t="s">
        <v>513</v>
      </c>
      <c r="E584" s="39" t="s">
        <v>623</v>
      </c>
      <c r="F584" s="147" t="s">
        <v>3</v>
      </c>
      <c r="G584" s="39" t="s">
        <v>4</v>
      </c>
      <c r="H584" s="39"/>
      <c r="I584" s="39" t="s">
        <v>7</v>
      </c>
      <c r="J584" s="39" t="s">
        <v>8</v>
      </c>
      <c r="K584" s="39"/>
      <c r="L584" s="8" t="str">
        <f t="shared" si="32"/>
        <v>St John's School, Leatherhead, Surrey</v>
      </c>
    </row>
    <row r="585" spans="1:12" ht="20" customHeight="1" x14ac:dyDescent="0.2">
      <c r="A585" s="8">
        <f>IF(ISNUMBER(SEARCH($Z$1,B585)),MAX(A$1:$A584)+1,0)</f>
        <v>0</v>
      </c>
      <c r="B585" s="8">
        <f t="shared" si="31"/>
        <v>4</v>
      </c>
      <c r="C585" s="39" t="s">
        <v>519</v>
      </c>
      <c r="D585" s="39" t="s">
        <v>520</v>
      </c>
      <c r="E585" s="39" t="s">
        <v>623</v>
      </c>
      <c r="F585" s="147" t="s">
        <v>3</v>
      </c>
      <c r="G585" s="39" t="s">
        <v>4</v>
      </c>
      <c r="H585" s="39" t="s">
        <v>5</v>
      </c>
      <c r="I585" s="39"/>
      <c r="J585" s="39"/>
      <c r="K585" s="39"/>
      <c r="L585" s="8" t="str">
        <f t="shared" si="32"/>
        <v>The John Fisher School, Purley, Surrey</v>
      </c>
    </row>
    <row r="586" spans="1:12" ht="20" customHeight="1" x14ac:dyDescent="0.2">
      <c r="A586" s="8">
        <f>IF(ISNUMBER(SEARCH($Z$1,B586)),MAX(A$1:$A585)+1,0)</f>
        <v>0</v>
      </c>
      <c r="B586" s="8">
        <f t="shared" si="31"/>
        <v>4</v>
      </c>
      <c r="C586" s="39" t="s">
        <v>846</v>
      </c>
      <c r="D586" s="39" t="s">
        <v>526</v>
      </c>
      <c r="E586" s="39" t="s">
        <v>623</v>
      </c>
      <c r="F586" s="147" t="s">
        <v>3</v>
      </c>
      <c r="G586" s="39" t="s">
        <v>4</v>
      </c>
      <c r="H586" s="39"/>
      <c r="I586" s="39" t="s">
        <v>7</v>
      </c>
      <c r="J586" s="39" t="s">
        <v>8</v>
      </c>
      <c r="K586" s="39"/>
      <c r="L586" s="8" t="str">
        <f t="shared" si="32"/>
        <v>The Winston Churchill School AS Sports College, Woking, Surrey</v>
      </c>
    </row>
    <row r="587" spans="1:12" ht="20" customHeight="1" x14ac:dyDescent="0.2">
      <c r="A587" s="8">
        <f>IF(ISNUMBER(SEARCH($Z$1,B587)),MAX(A$1:$A586)+1,0)</f>
        <v>0</v>
      </c>
      <c r="B587" s="8">
        <f t="shared" si="31"/>
        <v>4</v>
      </c>
      <c r="C587" s="39" t="s">
        <v>511</v>
      </c>
      <c r="D587" s="39" t="s">
        <v>510</v>
      </c>
      <c r="E587" s="39" t="s">
        <v>623</v>
      </c>
      <c r="F587" s="147" t="s">
        <v>3</v>
      </c>
      <c r="G587" s="39" t="s">
        <v>4</v>
      </c>
      <c r="H587" s="39" t="s">
        <v>5</v>
      </c>
      <c r="I587" s="39"/>
      <c r="J587" s="39"/>
      <c r="K587" s="39" t="s">
        <v>6</v>
      </c>
      <c r="L587" s="8" t="str">
        <f t="shared" si="32"/>
        <v>Tiffin School, Kingston upon Thames, Surrey</v>
      </c>
    </row>
    <row r="588" spans="1:12" ht="20" customHeight="1" x14ac:dyDescent="0.2">
      <c r="A588" s="8">
        <f>IF(ISNUMBER(SEARCH($Z$1,B588)),MAX(A$1:$A587)+1,0)</f>
        <v>0</v>
      </c>
      <c r="B588" s="8">
        <f t="shared" si="31"/>
        <v>4</v>
      </c>
      <c r="C588" s="39" t="s">
        <v>498</v>
      </c>
      <c r="D588" s="39" t="s">
        <v>497</v>
      </c>
      <c r="E588" s="39" t="s">
        <v>623</v>
      </c>
      <c r="F588" s="147" t="s">
        <v>3</v>
      </c>
      <c r="G588" s="39" t="s">
        <v>4</v>
      </c>
      <c r="H588" s="39" t="s">
        <v>5</v>
      </c>
      <c r="I588" s="39" t="s">
        <v>7</v>
      </c>
      <c r="J588" s="39" t="s">
        <v>8</v>
      </c>
      <c r="K588" s="39" t="s">
        <v>6</v>
      </c>
      <c r="L588" s="8" t="str">
        <f t="shared" si="32"/>
        <v>Tomlinscote School and Sixth Form College, Camberley, Surrey</v>
      </c>
    </row>
    <row r="589" spans="1:12" ht="20" customHeight="1" x14ac:dyDescent="0.2">
      <c r="A589" s="8">
        <f>IF(ISNUMBER(SEARCH($Z$1,B589)),MAX(A$1:$A588)+1,0)</f>
        <v>0</v>
      </c>
      <c r="B589" s="8">
        <f t="shared" si="31"/>
        <v>4</v>
      </c>
      <c r="C589" s="39" t="s">
        <v>847</v>
      </c>
      <c r="D589" s="39" t="s">
        <v>507</v>
      </c>
      <c r="E589" s="39" t="s">
        <v>623</v>
      </c>
      <c r="F589" s="147"/>
      <c r="G589" s="39"/>
      <c r="H589" s="39"/>
      <c r="I589" s="39" t="s">
        <v>7</v>
      </c>
      <c r="J589" s="39" t="s">
        <v>8</v>
      </c>
      <c r="K589" s="39" t="s">
        <v>6</v>
      </c>
      <c r="L589" s="8" t="str">
        <f t="shared" si="32"/>
        <v>Tormead School, Guildford, Surrey</v>
      </c>
    </row>
    <row r="590" spans="1:12" ht="20" customHeight="1" x14ac:dyDescent="0.2">
      <c r="A590" s="8">
        <f>IF(ISNUMBER(SEARCH($Z$1,B590)),MAX(A$1:$A589)+1,0)</f>
        <v>0</v>
      </c>
      <c r="B590" s="8">
        <f t="shared" si="31"/>
        <v>4</v>
      </c>
      <c r="C590" s="39" t="s">
        <v>525</v>
      </c>
      <c r="D590" s="39" t="s">
        <v>524</v>
      </c>
      <c r="E590" s="39" t="s">
        <v>623</v>
      </c>
      <c r="F590" s="147"/>
      <c r="G590" s="39"/>
      <c r="H590" s="39"/>
      <c r="I590" s="39" t="s">
        <v>7</v>
      </c>
      <c r="J590" s="39" t="s">
        <v>8</v>
      </c>
      <c r="K590" s="39" t="s">
        <v>6</v>
      </c>
      <c r="L590" s="8" t="str">
        <f t="shared" si="32"/>
        <v>Wallington High School for Girls, Wallington, Surrey</v>
      </c>
    </row>
    <row r="591" spans="1:12" ht="20" customHeight="1" x14ac:dyDescent="0.2">
      <c r="A591" s="8">
        <f>IF(ISNUMBER(SEARCH($Z$1,B591)),MAX(A$1:$A590)+1,0)</f>
        <v>0</v>
      </c>
      <c r="B591" s="8">
        <f t="shared" si="31"/>
        <v>4</v>
      </c>
      <c r="C591" s="39" t="s">
        <v>523</v>
      </c>
      <c r="D591" s="39" t="s">
        <v>522</v>
      </c>
      <c r="E591" s="39" t="s">
        <v>623</v>
      </c>
      <c r="F591" s="147" t="s">
        <v>3</v>
      </c>
      <c r="G591" s="39" t="s">
        <v>4</v>
      </c>
      <c r="H591" s="39" t="s">
        <v>5</v>
      </c>
      <c r="I591" s="39"/>
      <c r="J591" s="39"/>
      <c r="K591" s="39"/>
      <c r="L591" s="8" t="str">
        <f t="shared" si="32"/>
        <v>Whitgift School, South Croydon, Surrey</v>
      </c>
    </row>
    <row r="592" spans="1:12" ht="20" customHeight="1" x14ac:dyDescent="0.2">
      <c r="A592" s="8">
        <f>IF(ISNUMBER(SEARCH($Z$1,B592)),MAX(A$1:$A591)+1,0)</f>
        <v>0</v>
      </c>
      <c r="B592" s="8">
        <f t="shared" si="31"/>
        <v>4</v>
      </c>
      <c r="C592" s="39" t="s">
        <v>515</v>
      </c>
      <c r="D592" s="39" t="s">
        <v>900</v>
      </c>
      <c r="E592" s="39" t="s">
        <v>623</v>
      </c>
      <c r="F592" s="147" t="s">
        <v>3</v>
      </c>
      <c r="G592" s="39" t="s">
        <v>4</v>
      </c>
      <c r="H592" s="39"/>
      <c r="I592" s="39"/>
      <c r="J592" s="39"/>
      <c r="K592" s="39"/>
      <c r="L592" s="8" t="str">
        <f t="shared" si="32"/>
        <v>Wimbledon College, Wimbledon, Surrey</v>
      </c>
    </row>
    <row r="593" spans="1:12" ht="20" customHeight="1" x14ac:dyDescent="0.2">
      <c r="A593" s="8">
        <f>IF(ISNUMBER(SEARCH($Z$1,B593)),MAX(A$1:$A592)+1,0)</f>
        <v>0</v>
      </c>
      <c r="B593" s="8">
        <f t="shared" si="31"/>
        <v>4</v>
      </c>
      <c r="C593" s="39" t="s">
        <v>516</v>
      </c>
      <c r="D593" s="39" t="s">
        <v>900</v>
      </c>
      <c r="E593" s="39" t="s">
        <v>623</v>
      </c>
      <c r="F593" s="147"/>
      <c r="G593" s="39"/>
      <c r="H593" s="39"/>
      <c r="I593" s="39" t="s">
        <v>7</v>
      </c>
      <c r="J593" s="39" t="s">
        <v>8</v>
      </c>
      <c r="K593" s="39"/>
      <c r="L593" s="8" t="str">
        <f t="shared" si="32"/>
        <v>Wimbledon High School, Wimbledon, Surrey</v>
      </c>
    </row>
    <row r="594" spans="1:12" ht="20" customHeight="1" x14ac:dyDescent="0.2">
      <c r="A594" s="8">
        <f>IF(ISNUMBER(SEARCH($Z$1,B594)),MAX(A$1:$A593)+1,0)</f>
        <v>0</v>
      </c>
      <c r="B594" s="8">
        <f t="shared" si="31"/>
        <v>4</v>
      </c>
      <c r="C594" s="39" t="s">
        <v>527</v>
      </c>
      <c r="D594" s="39" t="s">
        <v>526</v>
      </c>
      <c r="E594" s="39" t="s">
        <v>623</v>
      </c>
      <c r="F594" s="147" t="s">
        <v>3</v>
      </c>
      <c r="G594" s="39" t="s">
        <v>4</v>
      </c>
      <c r="H594" s="39" t="s">
        <v>5</v>
      </c>
      <c r="I594" s="39" t="s">
        <v>7</v>
      </c>
      <c r="J594" s="39" t="s">
        <v>8</v>
      </c>
      <c r="K594" s="39"/>
      <c r="L594" s="8" t="str">
        <f t="shared" si="32"/>
        <v>Woking High School, Woking, Surrey</v>
      </c>
    </row>
    <row r="595" spans="1:12" ht="20" customHeight="1" x14ac:dyDescent="0.2">
      <c r="A595" s="8">
        <f>IF(ISNUMBER(SEARCH($Z$1,B595)),MAX(A$1:$A594)+1,0)</f>
        <v>0</v>
      </c>
      <c r="B595" s="8" t="str">
        <f t="shared" si="31"/>
        <v/>
      </c>
      <c r="C595" s="39"/>
      <c r="D595" s="39"/>
      <c r="E595" s="39"/>
      <c r="F595" s="147"/>
      <c r="G595" s="39"/>
      <c r="H595" s="39"/>
      <c r="I595" s="39"/>
      <c r="J595" s="39"/>
      <c r="K595" s="39"/>
      <c r="L595" s="8" t="str">
        <f t="shared" si="32"/>
        <v xml:space="preserve">, , </v>
      </c>
    </row>
    <row r="596" spans="1:12" ht="20" customHeight="1" x14ac:dyDescent="0.2">
      <c r="A596" s="8">
        <f>IF(ISNUMBER(SEARCH($Z$1,B596)),MAX(A$1:$A595)+1,0)</f>
        <v>0</v>
      </c>
      <c r="B596" s="8" t="str">
        <f t="shared" si="31"/>
        <v/>
      </c>
      <c r="C596" s="39"/>
      <c r="D596" s="39"/>
      <c r="E596" s="39"/>
      <c r="F596" s="147"/>
      <c r="G596" s="39"/>
      <c r="H596" s="39"/>
      <c r="I596" s="39"/>
      <c r="J596" s="39"/>
      <c r="K596" s="39"/>
      <c r="L596" s="8" t="str">
        <f t="shared" si="32"/>
        <v xml:space="preserve">, , </v>
      </c>
    </row>
    <row r="597" spans="1:12" ht="20" customHeight="1" x14ac:dyDescent="0.2">
      <c r="A597" s="8">
        <f>IF(ISNUMBER(SEARCH($Z$1,B597)),MAX(A$1:$A596)+1,0)</f>
        <v>0</v>
      </c>
      <c r="B597" s="8" t="str">
        <f t="shared" si="31"/>
        <v/>
      </c>
      <c r="C597" s="39"/>
      <c r="D597" s="39"/>
      <c r="E597" s="39"/>
      <c r="F597" s="147"/>
      <c r="G597" s="39"/>
      <c r="H597" s="39"/>
      <c r="I597" s="39"/>
      <c r="J597" s="39"/>
      <c r="K597" s="39"/>
      <c r="L597" s="8" t="str">
        <f t="shared" si="32"/>
        <v xml:space="preserve">, , </v>
      </c>
    </row>
    <row r="598" spans="1:12" ht="20" customHeight="1" x14ac:dyDescent="0.2">
      <c r="A598" s="8">
        <f>IF(ISNUMBER(SEARCH($Z$1,B598)),MAX(A$1:$A597)+1,0)</f>
        <v>0</v>
      </c>
      <c r="B598" s="8" t="str">
        <f t="shared" si="31"/>
        <v/>
      </c>
      <c r="C598" s="39"/>
      <c r="D598" s="39"/>
      <c r="E598" s="39"/>
      <c r="F598" s="147"/>
      <c r="G598" s="39"/>
      <c r="H598" s="39"/>
      <c r="I598" s="39"/>
      <c r="J598" s="39"/>
      <c r="K598" s="39"/>
      <c r="L598" s="8" t="str">
        <f t="shared" si="32"/>
        <v xml:space="preserve">, , </v>
      </c>
    </row>
    <row r="599" spans="1:12" ht="20" customHeight="1" x14ac:dyDescent="0.2">
      <c r="A599" s="8">
        <f>IF(ISNUMBER(SEARCH($Z$1,B599)),MAX(A$1:$A598)+1,0)</f>
        <v>0</v>
      </c>
      <c r="B599" s="8" t="str">
        <f t="shared" si="31"/>
        <v/>
      </c>
      <c r="C599" s="39"/>
      <c r="D599" s="39"/>
      <c r="E599" s="39"/>
      <c r="F599" s="147"/>
      <c r="G599" s="39"/>
      <c r="H599" s="39"/>
      <c r="I599" s="39"/>
      <c r="J599" s="39"/>
      <c r="K599" s="39"/>
      <c r="L599" s="8" t="str">
        <f t="shared" si="32"/>
        <v xml:space="preserve">, , </v>
      </c>
    </row>
    <row r="600" spans="1:12" ht="20" customHeight="1" x14ac:dyDescent="0.2">
      <c r="A600" s="8">
        <f>IF(ISNUMBER(SEARCH($Z$1,B600)),MAX(A$1:$A599)+1,0)</f>
        <v>0</v>
      </c>
      <c r="B600" s="8" t="str">
        <f t="shared" si="31"/>
        <v/>
      </c>
      <c r="C600" s="39"/>
      <c r="D600" s="39"/>
      <c r="E600" s="39"/>
      <c r="F600" s="147"/>
      <c r="G600" s="39"/>
      <c r="H600" s="39"/>
      <c r="I600" s="39"/>
      <c r="J600" s="39"/>
      <c r="K600" s="39"/>
      <c r="L600" s="8" t="str">
        <f t="shared" si="32"/>
        <v xml:space="preserve">, , </v>
      </c>
    </row>
    <row r="601" spans="1:12" ht="20" customHeight="1" x14ac:dyDescent="0.2">
      <c r="A601" s="8">
        <f>IF(ISNUMBER(SEARCH($Z$1,B601)),MAX(A$1:$A600)+1,0)</f>
        <v>0</v>
      </c>
      <c r="B601" s="8" t="str">
        <f t="shared" si="31"/>
        <v/>
      </c>
      <c r="C601" s="39"/>
      <c r="D601" s="39"/>
      <c r="E601" s="39"/>
      <c r="F601" s="147"/>
      <c r="G601" s="39"/>
      <c r="H601" s="39"/>
      <c r="I601" s="39"/>
      <c r="J601" s="39"/>
      <c r="K601" s="39"/>
      <c r="L601" s="8" t="str">
        <f t="shared" si="32"/>
        <v xml:space="preserve">, , </v>
      </c>
    </row>
    <row r="602" spans="1:12" ht="20" customHeight="1" x14ac:dyDescent="0.2">
      <c r="A602" s="8">
        <f>IF(ISNUMBER(SEARCH($Z$1,B602)),MAX(A$1:$A601)+1,0)</f>
        <v>0</v>
      </c>
      <c r="B602" s="8" t="str">
        <f t="shared" si="31"/>
        <v/>
      </c>
      <c r="C602" s="38" t="s">
        <v>624</v>
      </c>
      <c r="D602" s="38" t="s">
        <v>0</v>
      </c>
      <c r="E602" s="38" t="str">
        <f>C602</f>
        <v>Sussex</v>
      </c>
      <c r="F602" s="146" t="s">
        <v>1</v>
      </c>
      <c r="G602" s="38"/>
      <c r="H602" s="38"/>
      <c r="I602" s="38"/>
      <c r="J602" s="38"/>
      <c r="K602" s="38"/>
      <c r="L602" s="8" t="str">
        <f t="shared" si="32"/>
        <v>Sussex, Town, Sussex</v>
      </c>
    </row>
    <row r="603" spans="1:12" ht="20" customHeight="1" x14ac:dyDescent="0.2">
      <c r="A603" s="8">
        <f>IF(ISNUMBER(SEARCH($Z$1,B603)),MAX(A$1:$A602)+1,0)</f>
        <v>0</v>
      </c>
      <c r="B603" s="8">
        <f t="shared" si="31"/>
        <v>5</v>
      </c>
      <c r="C603" s="39" t="s">
        <v>535</v>
      </c>
      <c r="D603" s="39" t="s">
        <v>536</v>
      </c>
      <c r="E603" s="39" t="s">
        <v>624</v>
      </c>
      <c r="F603" s="147" t="s">
        <v>3</v>
      </c>
      <c r="G603" s="39" t="s">
        <v>4</v>
      </c>
      <c r="H603" s="39" t="s">
        <v>5</v>
      </c>
      <c r="I603" s="39" t="s">
        <v>7</v>
      </c>
      <c r="J603" s="39" t="s">
        <v>8</v>
      </c>
      <c r="K603" s="39"/>
      <c r="L603" s="8" t="str">
        <f t="shared" si="32"/>
        <v>Bishop Luffa Church of England School Chichester, Chichester, Sussex</v>
      </c>
    </row>
    <row r="604" spans="1:12" ht="20" customHeight="1" x14ac:dyDescent="0.2">
      <c r="A604" s="8">
        <f>IF(ISNUMBER(SEARCH($Z$1,B604)),MAX(A$1:$A603)+1,0)</f>
        <v>0</v>
      </c>
      <c r="B604" s="8">
        <f t="shared" si="31"/>
        <v>5</v>
      </c>
      <c r="C604" s="39" t="s">
        <v>528</v>
      </c>
      <c r="D604" s="39" t="s">
        <v>529</v>
      </c>
      <c r="E604" s="39" t="s">
        <v>624</v>
      </c>
      <c r="F604" s="147" t="s">
        <v>3</v>
      </c>
      <c r="G604" s="39" t="s">
        <v>4</v>
      </c>
      <c r="H604" s="39" t="s">
        <v>5</v>
      </c>
      <c r="I604" s="39" t="s">
        <v>7</v>
      </c>
      <c r="J604" s="39" t="s">
        <v>8</v>
      </c>
      <c r="K604" s="39" t="s">
        <v>6</v>
      </c>
      <c r="L604" s="8" t="str">
        <f t="shared" si="32"/>
        <v>Brighton College, Brighton, Sussex</v>
      </c>
    </row>
    <row r="605" spans="1:12" ht="20" customHeight="1" x14ac:dyDescent="0.2">
      <c r="A605" s="8">
        <f>IF(ISNUMBER(SEARCH($Z$1,B605)),MAX(A$1:$A604)+1,0)</f>
        <v>0</v>
      </c>
      <c r="B605" s="8">
        <f t="shared" si="31"/>
        <v>5</v>
      </c>
      <c r="C605" s="39" t="s">
        <v>848</v>
      </c>
      <c r="D605" s="39" t="s">
        <v>529</v>
      </c>
      <c r="E605" s="39" t="s">
        <v>624</v>
      </c>
      <c r="F605" s="147" t="s">
        <v>3</v>
      </c>
      <c r="G605" s="39"/>
      <c r="H605" s="39"/>
      <c r="I605" s="39" t="s">
        <v>7</v>
      </c>
      <c r="J605" s="39"/>
      <c r="K605" s="39"/>
      <c r="L605" s="8" t="str">
        <f t="shared" si="32"/>
        <v>Brighton College Prep School, Brighton, Sussex</v>
      </c>
    </row>
    <row r="606" spans="1:12" ht="20" customHeight="1" x14ac:dyDescent="0.2">
      <c r="A606" s="8">
        <f>IF(ISNUMBER(SEARCH($Z$1,B606)),MAX(A$1:$A605)+1,0)</f>
        <v>0</v>
      </c>
      <c r="B606" s="8">
        <f t="shared" si="31"/>
        <v>5</v>
      </c>
      <c r="C606" s="39" t="s">
        <v>530</v>
      </c>
      <c r="D606" s="39" t="s">
        <v>529</v>
      </c>
      <c r="E606" s="39" t="s">
        <v>624</v>
      </c>
      <c r="F606" s="147"/>
      <c r="G606" s="39"/>
      <c r="H606" s="39"/>
      <c r="I606" s="39" t="s">
        <v>7</v>
      </c>
      <c r="J606" s="39" t="s">
        <v>8</v>
      </c>
      <c r="K606" s="39" t="s">
        <v>6</v>
      </c>
      <c r="L606" s="8" t="str">
        <f t="shared" si="32"/>
        <v>Brighton Girls, Brighton, Sussex</v>
      </c>
    </row>
    <row r="607" spans="1:12" ht="20" customHeight="1" x14ac:dyDescent="0.2">
      <c r="A607" s="8">
        <f>IF(ISNUMBER(SEARCH($Z$1,B607)),MAX(A$1:$A606)+1,0)</f>
        <v>0</v>
      </c>
      <c r="B607" s="8">
        <f t="shared" si="31"/>
        <v>5</v>
      </c>
      <c r="C607" s="39" t="s">
        <v>533</v>
      </c>
      <c r="D607" s="39" t="s">
        <v>534</v>
      </c>
      <c r="E607" s="39" t="s">
        <v>624</v>
      </c>
      <c r="F607" s="147"/>
      <c r="G607" s="39"/>
      <c r="H607" s="39"/>
      <c r="I607" s="39" t="s">
        <v>7</v>
      </c>
      <c r="J607" s="39" t="s">
        <v>8</v>
      </c>
      <c r="K607" s="39" t="s">
        <v>6</v>
      </c>
      <c r="L607" s="8" t="str">
        <f t="shared" si="32"/>
        <v>Burgess Hill Girls, Burgess Hill, Sussex</v>
      </c>
    </row>
    <row r="608" spans="1:12" ht="20" customHeight="1" x14ac:dyDescent="0.2">
      <c r="A608" s="8">
        <f>IF(ISNUMBER(SEARCH($Z$1,B608)),MAX(A$1:$A607)+1,0)</f>
        <v>0</v>
      </c>
      <c r="B608" s="8">
        <f t="shared" si="31"/>
        <v>5</v>
      </c>
      <c r="C608" s="39" t="s">
        <v>544</v>
      </c>
      <c r="D608" s="39" t="s">
        <v>545</v>
      </c>
      <c r="E608" s="39" t="s">
        <v>624</v>
      </c>
      <c r="F608" s="147" t="s">
        <v>3</v>
      </c>
      <c r="G608" s="39" t="s">
        <v>4</v>
      </c>
      <c r="H608" s="39" t="s">
        <v>5</v>
      </c>
      <c r="I608" s="39" t="s">
        <v>7</v>
      </c>
      <c r="J608" s="39" t="s">
        <v>8</v>
      </c>
      <c r="K608" s="39"/>
      <c r="L608" s="8" t="str">
        <f t="shared" si="32"/>
        <v>Cardinal Newman Catholic School, Hove, Sussex</v>
      </c>
    </row>
    <row r="609" spans="1:12" ht="20" customHeight="1" x14ac:dyDescent="0.2">
      <c r="A609" s="8">
        <f>IF(ISNUMBER(SEARCH($Z$1,B609)),MAX(A$1:$A608)+1,0)</f>
        <v>0</v>
      </c>
      <c r="B609" s="8">
        <f t="shared" si="31"/>
        <v>5</v>
      </c>
      <c r="C609" s="39" t="s">
        <v>531</v>
      </c>
      <c r="D609" s="39" t="s">
        <v>529</v>
      </c>
      <c r="E609" s="39" t="s">
        <v>624</v>
      </c>
      <c r="F609" s="147" t="s">
        <v>3</v>
      </c>
      <c r="G609" s="39" t="s">
        <v>4</v>
      </c>
      <c r="H609" s="39" t="s">
        <v>5</v>
      </c>
      <c r="I609" s="39" t="s">
        <v>7</v>
      </c>
      <c r="J609" s="39" t="s">
        <v>8</v>
      </c>
      <c r="K609" s="39" t="s">
        <v>6</v>
      </c>
      <c r="L609" s="8" t="str">
        <f t="shared" si="32"/>
        <v>Dorothy Stringer School, Brighton, Sussex</v>
      </c>
    </row>
    <row r="610" spans="1:12" ht="20" customHeight="1" x14ac:dyDescent="0.2">
      <c r="A610" s="8">
        <f>IF(ISNUMBER(SEARCH($Z$1,B610)),MAX(A$1:$A609)+1,0)</f>
        <v>0</v>
      </c>
      <c r="B610" s="8">
        <f t="shared" si="31"/>
        <v>5</v>
      </c>
      <c r="C610" s="39" t="s">
        <v>538</v>
      </c>
      <c r="D610" s="39" t="s">
        <v>537</v>
      </c>
      <c r="E610" s="39" t="s">
        <v>624</v>
      </c>
      <c r="F610" s="147" t="s">
        <v>3</v>
      </c>
      <c r="G610" s="39" t="s">
        <v>4</v>
      </c>
      <c r="H610" s="39"/>
      <c r="I610" s="39" t="s">
        <v>7</v>
      </c>
      <c r="J610" s="39" t="s">
        <v>8</v>
      </c>
      <c r="K610" s="39"/>
      <c r="L610" s="8" t="str">
        <f t="shared" si="32"/>
        <v>Holy Trinity CofE Secondary School Crawley, Crawley, Sussex</v>
      </c>
    </row>
    <row r="611" spans="1:12" ht="20" customHeight="1" x14ac:dyDescent="0.2">
      <c r="A611" s="8">
        <f>IF(ISNUMBER(SEARCH($Z$1,B611)),MAX(A$1:$A610)+1,0)</f>
        <v>0</v>
      </c>
      <c r="B611" s="8">
        <f t="shared" si="31"/>
        <v>5</v>
      </c>
      <c r="C611" s="39" t="s">
        <v>543</v>
      </c>
      <c r="D611" s="39" t="s">
        <v>542</v>
      </c>
      <c r="E611" s="39" t="s">
        <v>624</v>
      </c>
      <c r="F611" s="147" t="s">
        <v>3</v>
      </c>
      <c r="G611" s="39" t="s">
        <v>4</v>
      </c>
      <c r="H611" s="39" t="s">
        <v>5</v>
      </c>
      <c r="I611" s="39" t="s">
        <v>7</v>
      </c>
      <c r="J611" s="39" t="s">
        <v>8</v>
      </c>
      <c r="K611" s="39" t="s">
        <v>6</v>
      </c>
      <c r="L611" s="8" t="str">
        <f t="shared" si="32"/>
        <v>Hurstpierpoint College, Hassocks, Sussex</v>
      </c>
    </row>
    <row r="612" spans="1:12" ht="20" customHeight="1" x14ac:dyDescent="0.2">
      <c r="A612" s="8">
        <f>IF(ISNUMBER(SEARCH($Z$1,B612)),MAX(A$1:$A611)+1,0)</f>
        <v>0</v>
      </c>
      <c r="B612" s="8">
        <f t="shared" si="31"/>
        <v>5</v>
      </c>
      <c r="C612" s="39" t="s">
        <v>540</v>
      </c>
      <c r="D612" s="39" t="s">
        <v>541</v>
      </c>
      <c r="E612" s="39" t="s">
        <v>624</v>
      </c>
      <c r="F612" s="147" t="s">
        <v>3</v>
      </c>
      <c r="G612" s="39" t="s">
        <v>4</v>
      </c>
      <c r="H612" s="39" t="s">
        <v>5</v>
      </c>
      <c r="I612" s="39" t="s">
        <v>7</v>
      </c>
      <c r="J612" s="39" t="s">
        <v>8</v>
      </c>
      <c r="K612" s="39" t="s">
        <v>6</v>
      </c>
      <c r="L612" s="8" t="str">
        <f t="shared" si="32"/>
        <v>Imberhorne School, East Grinstead, Sussex</v>
      </c>
    </row>
    <row r="613" spans="1:12" ht="20" customHeight="1" x14ac:dyDescent="0.2">
      <c r="A613" s="8">
        <f>IF(ISNUMBER(SEARCH($Z$1,B613)),MAX(A$1:$A612)+1,0)</f>
        <v>0</v>
      </c>
      <c r="B613" s="8">
        <f t="shared" si="31"/>
        <v>5</v>
      </c>
      <c r="C613" s="39" t="s">
        <v>532</v>
      </c>
      <c r="D613" s="39" t="s">
        <v>529</v>
      </c>
      <c r="E613" s="39" t="s">
        <v>624</v>
      </c>
      <c r="F613" s="147"/>
      <c r="G613" s="39"/>
      <c r="H613" s="39"/>
      <c r="I613" s="39" t="s">
        <v>7</v>
      </c>
      <c r="J613" s="39" t="s">
        <v>8</v>
      </c>
      <c r="K613" s="39" t="s">
        <v>6</v>
      </c>
      <c r="L613" s="8" t="str">
        <f t="shared" si="32"/>
        <v>Roedean School, Brighton, Sussex</v>
      </c>
    </row>
    <row r="614" spans="1:12" ht="20" customHeight="1" x14ac:dyDescent="0.2">
      <c r="A614" s="8">
        <f>IF(ISNUMBER(SEARCH($Z$1,B614)),MAX(A$1:$A613)+1,0)</f>
        <v>0</v>
      </c>
      <c r="B614" s="8">
        <f t="shared" si="31"/>
        <v>5</v>
      </c>
      <c r="C614" s="39" t="s">
        <v>539</v>
      </c>
      <c r="D614" s="39" t="s">
        <v>537</v>
      </c>
      <c r="E614" s="39" t="s">
        <v>624</v>
      </c>
      <c r="F614" s="147" t="s">
        <v>3</v>
      </c>
      <c r="G614" s="39" t="s">
        <v>4</v>
      </c>
      <c r="H614" s="39" t="s">
        <v>5</v>
      </c>
      <c r="I614" s="39" t="s">
        <v>7</v>
      </c>
      <c r="J614" s="39" t="s">
        <v>8</v>
      </c>
      <c r="K614" s="39" t="s">
        <v>6</v>
      </c>
      <c r="L614" s="8" t="str">
        <f t="shared" si="32"/>
        <v>Worth School, Crawley, Sussex</v>
      </c>
    </row>
    <row r="615" spans="1:12" ht="20" customHeight="1" x14ac:dyDescent="0.2">
      <c r="A615" s="8">
        <f>IF(ISNUMBER(SEARCH($Z$1,B615)),MAX(A$1:$A614)+1,0)</f>
        <v>0</v>
      </c>
      <c r="B615" s="8" t="str">
        <f t="shared" si="31"/>
        <v/>
      </c>
      <c r="C615" s="39"/>
      <c r="D615" s="39"/>
      <c r="E615" s="39"/>
      <c r="F615" s="147"/>
      <c r="G615" s="39"/>
      <c r="H615" s="39"/>
      <c r="I615" s="39"/>
      <c r="J615" s="39"/>
      <c r="K615" s="39"/>
      <c r="L615" s="8" t="str">
        <f t="shared" si="32"/>
        <v xml:space="preserve">, , </v>
      </c>
    </row>
    <row r="616" spans="1:12" ht="20" customHeight="1" x14ac:dyDescent="0.2">
      <c r="A616" s="8">
        <f>IF(ISNUMBER(SEARCH($Z$1,B616)),MAX(A$1:$A615)+1,0)</f>
        <v>0</v>
      </c>
      <c r="B616" s="8" t="str">
        <f t="shared" si="31"/>
        <v/>
      </c>
      <c r="C616" s="39"/>
      <c r="D616" s="39"/>
      <c r="E616" s="39"/>
      <c r="F616" s="147"/>
      <c r="G616" s="39"/>
      <c r="H616" s="39"/>
      <c r="I616" s="39"/>
      <c r="J616" s="39"/>
      <c r="K616" s="39"/>
      <c r="L616" s="8" t="str">
        <f t="shared" si="32"/>
        <v xml:space="preserve">, , </v>
      </c>
    </row>
    <row r="617" spans="1:12" ht="20" customHeight="1" x14ac:dyDescent="0.2">
      <c r="A617" s="8">
        <f>IF(ISNUMBER(SEARCH($Z$1,B617)),MAX(A$1:$A616)+1,0)</f>
        <v>0</v>
      </c>
      <c r="B617" s="8" t="str">
        <f t="shared" si="31"/>
        <v/>
      </c>
      <c r="C617" s="39"/>
      <c r="D617" s="39"/>
      <c r="E617" s="39"/>
      <c r="F617" s="147"/>
      <c r="G617" s="39"/>
      <c r="H617" s="39"/>
      <c r="I617" s="39"/>
      <c r="J617" s="39"/>
      <c r="K617" s="39"/>
      <c r="L617" s="8" t="str">
        <f t="shared" si="32"/>
        <v xml:space="preserve">, , </v>
      </c>
    </row>
    <row r="618" spans="1:12" ht="20" customHeight="1" x14ac:dyDescent="0.2">
      <c r="A618" s="8">
        <f>IF(ISNUMBER(SEARCH($Z$1,B618)),MAX(A$1:$A617)+1,0)</f>
        <v>0</v>
      </c>
      <c r="B618" s="8" t="str">
        <f t="shared" si="31"/>
        <v/>
      </c>
      <c r="C618" s="39"/>
      <c r="D618" s="39"/>
      <c r="E618" s="39"/>
      <c r="F618" s="147"/>
      <c r="G618" s="39"/>
      <c r="H618" s="39"/>
      <c r="I618" s="39"/>
      <c r="J618" s="39"/>
      <c r="K618" s="39"/>
      <c r="L618" s="8" t="str">
        <f t="shared" si="32"/>
        <v xml:space="preserve">, , </v>
      </c>
    </row>
    <row r="619" spans="1:12" ht="20" customHeight="1" x14ac:dyDescent="0.2">
      <c r="A619" s="8">
        <f>IF(ISNUMBER(SEARCH($Z$1,B619)),MAX(A$1:$A618)+1,0)</f>
        <v>0</v>
      </c>
      <c r="B619" s="8" t="str">
        <f t="shared" si="31"/>
        <v/>
      </c>
      <c r="C619" s="39"/>
      <c r="D619" s="39"/>
      <c r="E619" s="39"/>
      <c r="F619" s="147"/>
      <c r="G619" s="39"/>
      <c r="H619" s="39"/>
      <c r="I619" s="39"/>
      <c r="J619" s="39"/>
      <c r="K619" s="39"/>
      <c r="L619" s="8" t="str">
        <f t="shared" si="32"/>
        <v xml:space="preserve">, , </v>
      </c>
    </row>
    <row r="620" spans="1:12" ht="20" customHeight="1" x14ac:dyDescent="0.2">
      <c r="A620" s="8">
        <f>IF(ISNUMBER(SEARCH($Z$1,B620)),MAX(A$1:$A619)+1,0)</f>
        <v>0</v>
      </c>
      <c r="B620" s="8" t="str">
        <f t="shared" si="31"/>
        <v/>
      </c>
      <c r="C620" s="39"/>
      <c r="D620" s="39"/>
      <c r="E620" s="39"/>
      <c r="F620" s="147"/>
      <c r="G620" s="39"/>
      <c r="H620" s="39"/>
      <c r="I620" s="39"/>
      <c r="J620" s="39"/>
      <c r="K620" s="39"/>
      <c r="L620" s="8" t="str">
        <f t="shared" si="32"/>
        <v xml:space="preserve">, , </v>
      </c>
    </row>
    <row r="621" spans="1:12" ht="20" customHeight="1" x14ac:dyDescent="0.2">
      <c r="A621" s="8">
        <f>IF(ISNUMBER(SEARCH($Z$1,B621)),MAX(A$1:$A620)+1,0)</f>
        <v>0</v>
      </c>
      <c r="B621" s="8" t="str">
        <f t="shared" si="31"/>
        <v/>
      </c>
      <c r="C621" s="39"/>
      <c r="D621" s="39"/>
      <c r="E621" s="39"/>
      <c r="F621" s="147"/>
      <c r="G621" s="39"/>
      <c r="H621" s="39"/>
      <c r="I621" s="39"/>
      <c r="J621" s="39"/>
      <c r="K621" s="39"/>
      <c r="L621" s="8" t="str">
        <f t="shared" si="32"/>
        <v xml:space="preserve">, , </v>
      </c>
    </row>
    <row r="622" spans="1:12" ht="20" customHeight="1" x14ac:dyDescent="0.2">
      <c r="A622" s="8">
        <f>IF(ISNUMBER(SEARCH($Z$1,B622)),MAX(A$1:$A621)+1,0)</f>
        <v>0</v>
      </c>
      <c r="B622" s="8" t="str">
        <f t="shared" si="31"/>
        <v/>
      </c>
      <c r="C622" s="39"/>
      <c r="D622" s="39"/>
      <c r="E622" s="39"/>
      <c r="F622" s="147"/>
      <c r="G622" s="39"/>
      <c r="H622" s="39"/>
      <c r="I622" s="39"/>
      <c r="J622" s="39"/>
      <c r="K622" s="39"/>
      <c r="L622" s="8" t="str">
        <f t="shared" si="32"/>
        <v xml:space="preserve">, , </v>
      </c>
    </row>
    <row r="623" spans="1:12" ht="20" customHeight="1" x14ac:dyDescent="0.2">
      <c r="A623" s="8">
        <f>IF(ISNUMBER(SEARCH($Z$1,B623)),MAX(A$1:$A622)+1,0)</f>
        <v>0</v>
      </c>
      <c r="B623" s="8" t="str">
        <f t="shared" si="31"/>
        <v/>
      </c>
      <c r="C623" s="39"/>
      <c r="D623" s="39"/>
      <c r="E623" s="39"/>
      <c r="F623" s="147"/>
      <c r="G623" s="39"/>
      <c r="H623" s="39"/>
      <c r="I623" s="39"/>
      <c r="J623" s="39"/>
      <c r="K623" s="39"/>
      <c r="L623" s="8" t="str">
        <f t="shared" si="32"/>
        <v xml:space="preserve">, , </v>
      </c>
    </row>
    <row r="624" spans="1:12" ht="20" customHeight="1" x14ac:dyDescent="0.2">
      <c r="A624" s="8">
        <f>IF(ISNUMBER(SEARCH($Z$1,B624)),MAX(A$1:$A623)+1,0)</f>
        <v>0</v>
      </c>
      <c r="B624" s="8" t="str">
        <f t="shared" si="31"/>
        <v/>
      </c>
      <c r="C624" s="39"/>
      <c r="D624" s="39"/>
      <c r="E624" s="39"/>
      <c r="F624" s="147"/>
      <c r="G624" s="39"/>
      <c r="H624" s="39"/>
      <c r="I624" s="39"/>
      <c r="J624" s="39"/>
      <c r="K624" s="39"/>
      <c r="L624" s="8" t="str">
        <f t="shared" si="32"/>
        <v xml:space="preserve">, , </v>
      </c>
    </row>
    <row r="625" spans="1:12" ht="20" customHeight="1" x14ac:dyDescent="0.2">
      <c r="A625" s="8">
        <f>IF(ISNUMBER(SEARCH($Z$1,B625)),MAX(A$1:$A624)+1,0)</f>
        <v>0</v>
      </c>
      <c r="B625" s="8" t="str">
        <f t="shared" si="31"/>
        <v/>
      </c>
      <c r="C625" s="38" t="s">
        <v>625</v>
      </c>
      <c r="D625" s="38" t="s">
        <v>0</v>
      </c>
      <c r="E625" s="38" t="str">
        <f>C625</f>
        <v>Warwickshire</v>
      </c>
      <c r="F625" s="146" t="s">
        <v>1</v>
      </c>
      <c r="G625" s="38"/>
      <c r="H625" s="38"/>
      <c r="I625" s="38"/>
      <c r="J625" s="38"/>
      <c r="K625" s="38"/>
      <c r="L625" s="8" t="str">
        <f t="shared" si="32"/>
        <v>Warwickshire, Town, Warwickshire</v>
      </c>
    </row>
    <row r="626" spans="1:12" ht="20" customHeight="1" x14ac:dyDescent="0.2">
      <c r="A626" s="8">
        <f>IF(ISNUMBER(SEARCH($Z$1,B626)),MAX(A$1:$A625)+1,0)</f>
        <v>0</v>
      </c>
      <c r="B626" s="8" t="str">
        <f t="shared" si="31"/>
        <v/>
      </c>
      <c r="C626" s="39" t="s">
        <v>546</v>
      </c>
      <c r="D626" s="39" t="s">
        <v>547</v>
      </c>
      <c r="E626" s="39" t="s">
        <v>625</v>
      </c>
      <c r="F626" s="147" t="s">
        <v>3</v>
      </c>
      <c r="G626" s="39" t="s">
        <v>4</v>
      </c>
      <c r="H626" s="39" t="s">
        <v>5</v>
      </c>
      <c r="I626" s="39"/>
      <c r="J626" s="39" t="s">
        <v>8</v>
      </c>
      <c r="K626" s="39" t="s">
        <v>6</v>
      </c>
      <c r="L626" s="8" t="str">
        <f t="shared" si="32"/>
        <v>Alcester Grammar School, Alcester, Warwickshire</v>
      </c>
    </row>
    <row r="627" spans="1:12" ht="20" customHeight="1" x14ac:dyDescent="0.2">
      <c r="A627" s="8">
        <f>IF(ISNUMBER(SEARCH($Z$1,B627)),MAX(A$1:$A626)+1,0)</f>
        <v>0</v>
      </c>
      <c r="B627" s="8" t="str">
        <f t="shared" si="31"/>
        <v/>
      </c>
      <c r="C627" s="39" t="s">
        <v>940</v>
      </c>
      <c r="D627" s="39" t="s">
        <v>550</v>
      </c>
      <c r="E627" s="39" t="s">
        <v>625</v>
      </c>
      <c r="F627" s="147" t="s">
        <v>3</v>
      </c>
      <c r="G627" s="39"/>
      <c r="H627" s="39" t="s">
        <v>5</v>
      </c>
      <c r="I627" s="39" t="s">
        <v>7</v>
      </c>
      <c r="J627" s="39" t="s">
        <v>8</v>
      </c>
      <c r="K627" s="39" t="s">
        <v>6</v>
      </c>
      <c r="L627" s="8" t="str">
        <f t="shared" si="32"/>
        <v>Ashlawn School, Rugby, Warwickshire</v>
      </c>
    </row>
    <row r="628" spans="1:12" ht="20" customHeight="1" x14ac:dyDescent="0.2">
      <c r="A628" s="8">
        <f>IF(ISNUMBER(SEARCH($Z$1,B628)),MAX(A$1:$A627)+1,0)</f>
        <v>0</v>
      </c>
      <c r="B628" s="8" t="str">
        <f t="shared" si="31"/>
        <v/>
      </c>
      <c r="C628" s="39" t="s">
        <v>941</v>
      </c>
      <c r="D628" s="39" t="s">
        <v>554</v>
      </c>
      <c r="E628" s="39" t="s">
        <v>625</v>
      </c>
      <c r="F628" s="147" t="s">
        <v>3</v>
      </c>
      <c r="G628" s="39" t="s">
        <v>4</v>
      </c>
      <c r="H628" s="39" t="s">
        <v>5</v>
      </c>
      <c r="I628" s="39"/>
      <c r="J628" s="39"/>
      <c r="K628" s="39"/>
      <c r="L628" s="8" t="str">
        <f t="shared" si="32"/>
        <v>King Edward VI School, Stratford-upon-Avon, Warwickshire</v>
      </c>
    </row>
    <row r="629" spans="1:12" ht="20" customHeight="1" x14ac:dyDescent="0.2">
      <c r="A629" s="8">
        <f>IF(ISNUMBER(SEARCH($Z$1,B629)),MAX(A$1:$A628)+1,0)</f>
        <v>0</v>
      </c>
      <c r="B629" s="8" t="str">
        <f t="shared" si="31"/>
        <v/>
      </c>
      <c r="C629" s="39" t="s">
        <v>556</v>
      </c>
      <c r="D629" s="39" t="s">
        <v>557</v>
      </c>
      <c r="E629" s="39" t="s">
        <v>625</v>
      </c>
      <c r="F629" s="147"/>
      <c r="G629" s="39"/>
      <c r="H629" s="39"/>
      <c r="I629" s="39" t="s">
        <v>7</v>
      </c>
      <c r="J629" s="39" t="s">
        <v>8</v>
      </c>
      <c r="K629" s="39" t="s">
        <v>6</v>
      </c>
      <c r="L629" s="8" t="str">
        <f t="shared" si="32"/>
        <v>King's High School, Warwick, Warwickshire</v>
      </c>
    </row>
    <row r="630" spans="1:12" ht="20" customHeight="1" x14ac:dyDescent="0.2">
      <c r="A630" s="8">
        <f>IF(ISNUMBER(SEARCH($Z$1,B630)),MAX(A$1:$A629)+1,0)</f>
        <v>0</v>
      </c>
      <c r="B630" s="8" t="str">
        <f t="shared" si="31"/>
        <v/>
      </c>
      <c r="C630" s="39" t="s">
        <v>558</v>
      </c>
      <c r="D630" s="39" t="s">
        <v>557</v>
      </c>
      <c r="E630" s="39" t="s">
        <v>625</v>
      </c>
      <c r="F630" s="147" t="s">
        <v>3</v>
      </c>
      <c r="G630" s="39" t="s">
        <v>4</v>
      </c>
      <c r="H630" s="39"/>
      <c r="I630" s="39" t="s">
        <v>7</v>
      </c>
      <c r="J630" s="39"/>
      <c r="K630" s="39"/>
      <c r="L630" s="8" t="str">
        <f t="shared" si="32"/>
        <v>Myton School, Warwick, Warwickshire</v>
      </c>
    </row>
    <row r="631" spans="1:12" ht="20" customHeight="1" x14ac:dyDescent="0.2">
      <c r="A631" s="8">
        <f>IF(ISNUMBER(SEARCH($Z$1,B631)),MAX(A$1:$A630)+1,0)</f>
        <v>0</v>
      </c>
      <c r="B631" s="8" t="str">
        <f t="shared" si="31"/>
        <v/>
      </c>
      <c r="C631" s="39" t="s">
        <v>942</v>
      </c>
      <c r="D631" s="39" t="s">
        <v>549</v>
      </c>
      <c r="E631" s="39" t="s">
        <v>625</v>
      </c>
      <c r="F631" s="147"/>
      <c r="G631" s="39" t="s">
        <v>4</v>
      </c>
      <c r="H631" s="39"/>
      <c r="I631" s="39"/>
      <c r="J631" s="39" t="s">
        <v>8</v>
      </c>
      <c r="K631" s="39"/>
      <c r="L631" s="8" t="str">
        <f t="shared" si="32"/>
        <v>North Leamington School, Leamington Spa, Warwickshire</v>
      </c>
    </row>
    <row r="632" spans="1:12" ht="20" customHeight="1" x14ac:dyDescent="0.2">
      <c r="A632" s="8">
        <f>IF(ISNUMBER(SEARCH($Z$1,B632)),MAX(A$1:$A631)+1,0)</f>
        <v>0</v>
      </c>
      <c r="B632" s="8" t="str">
        <f t="shared" si="31"/>
        <v/>
      </c>
      <c r="C632" s="39" t="s">
        <v>551</v>
      </c>
      <c r="D632" s="39" t="s">
        <v>550</v>
      </c>
      <c r="E632" s="39" t="s">
        <v>625</v>
      </c>
      <c r="F632" s="147" t="s">
        <v>3</v>
      </c>
      <c r="G632" s="39" t="s">
        <v>4</v>
      </c>
      <c r="H632" s="39" t="s">
        <v>5</v>
      </c>
      <c r="I632" s="39" t="s">
        <v>7</v>
      </c>
      <c r="J632" s="39" t="s">
        <v>8</v>
      </c>
      <c r="K632" s="39" t="s">
        <v>6</v>
      </c>
      <c r="L632" s="8" t="str">
        <f t="shared" si="32"/>
        <v>Princethorpe College, Rugby, Warwickshire</v>
      </c>
    </row>
    <row r="633" spans="1:12" ht="20" customHeight="1" x14ac:dyDescent="0.2">
      <c r="A633" s="8">
        <f>IF(ISNUMBER(SEARCH($Z$1,B633)),MAX(A$1:$A632)+1,0)</f>
        <v>0</v>
      </c>
      <c r="B633" s="8" t="str">
        <f t="shared" si="31"/>
        <v/>
      </c>
      <c r="C633" s="39" t="s">
        <v>944</v>
      </c>
      <c r="D633" s="39" t="s">
        <v>550</v>
      </c>
      <c r="E633" s="39" t="s">
        <v>625</v>
      </c>
      <c r="F633" s="147"/>
      <c r="G633" s="39"/>
      <c r="H633" s="39"/>
      <c r="I633" s="39" t="s">
        <v>7</v>
      </c>
      <c r="J633" s="39"/>
      <c r="K633" s="39"/>
      <c r="L633" s="8" t="str">
        <f t="shared" si="32"/>
        <v>Rugby High School, Rugby, Warwickshire</v>
      </c>
    </row>
    <row r="634" spans="1:12" ht="20" customHeight="1" x14ac:dyDescent="0.2">
      <c r="A634" s="8">
        <f>IF(ISNUMBER(SEARCH($Z$1,B634)),MAX(A$1:$A633)+1,0)</f>
        <v>0</v>
      </c>
      <c r="B634" s="8" t="str">
        <f t="shared" si="31"/>
        <v/>
      </c>
      <c r="C634" s="39" t="s">
        <v>552</v>
      </c>
      <c r="D634" s="39" t="s">
        <v>553</v>
      </c>
      <c r="E634" s="39" t="s">
        <v>625</v>
      </c>
      <c r="F634" s="147" t="s">
        <v>3</v>
      </c>
      <c r="G634" s="39" t="s">
        <v>4</v>
      </c>
      <c r="H634" s="39"/>
      <c r="I634" s="39" t="s">
        <v>7</v>
      </c>
      <c r="J634" s="39" t="s">
        <v>8</v>
      </c>
      <c r="K634" s="39"/>
      <c r="L634" s="8" t="str">
        <f t="shared" si="32"/>
        <v>Southam College, Southam, Warwickshire</v>
      </c>
    </row>
    <row r="635" spans="1:12" ht="20" customHeight="1" x14ac:dyDescent="0.2">
      <c r="A635" s="8">
        <f>IF(ISNUMBER(SEARCH($Z$1,B635)),MAX(A$1:$A634)+1,0)</f>
        <v>0</v>
      </c>
      <c r="B635" s="8" t="str">
        <f t="shared" si="31"/>
        <v/>
      </c>
      <c r="C635" s="39" t="s">
        <v>555</v>
      </c>
      <c r="D635" s="39" t="s">
        <v>554</v>
      </c>
      <c r="E635" s="39" t="s">
        <v>625</v>
      </c>
      <c r="F635" s="147"/>
      <c r="G635" s="39"/>
      <c r="H635" s="39"/>
      <c r="I635" s="39" t="s">
        <v>7</v>
      </c>
      <c r="J635" s="39" t="s">
        <v>8</v>
      </c>
      <c r="K635" s="39" t="s">
        <v>6</v>
      </c>
      <c r="L635" s="8" t="str">
        <f t="shared" si="32"/>
        <v>Stratford Girls' Grammar School, Stratford-upon-Avon, Warwickshire</v>
      </c>
    </row>
    <row r="636" spans="1:12" ht="20" customHeight="1" x14ac:dyDescent="0.2">
      <c r="A636" s="8">
        <f>IF(ISNUMBER(SEARCH($Z$1,B636)),MAX(A$1:$A635)+1,0)</f>
        <v>0</v>
      </c>
      <c r="B636" s="8" t="str">
        <f t="shared" si="31"/>
        <v/>
      </c>
      <c r="C636" s="39" t="s">
        <v>548</v>
      </c>
      <c r="D636" s="39" t="s">
        <v>549</v>
      </c>
      <c r="E636" s="39" t="s">
        <v>625</v>
      </c>
      <c r="F636" s="147"/>
      <c r="G636" s="39"/>
      <c r="H636" s="39"/>
      <c r="I636" s="39" t="s">
        <v>7</v>
      </c>
      <c r="J636" s="39" t="s">
        <v>8</v>
      </c>
      <c r="K636" s="39"/>
      <c r="L636" s="8" t="str">
        <f t="shared" si="32"/>
        <v>The Kingsley School, Leamington Spa, Warwickshire</v>
      </c>
    </row>
    <row r="637" spans="1:12" ht="20" customHeight="1" x14ac:dyDescent="0.2">
      <c r="A637" s="8">
        <f>IF(ISNUMBER(SEARCH($Z$1,B637)),MAX(A$1:$A636)+1,0)</f>
        <v>0</v>
      </c>
      <c r="B637" s="8" t="str">
        <f t="shared" si="31"/>
        <v/>
      </c>
      <c r="C637" s="39" t="s">
        <v>967</v>
      </c>
      <c r="D637" s="39" t="s">
        <v>943</v>
      </c>
      <c r="E637" s="39" t="s">
        <v>625</v>
      </c>
      <c r="F637" s="147" t="s">
        <v>3</v>
      </c>
      <c r="G637" s="39"/>
      <c r="H637" s="39"/>
      <c r="I637" s="39"/>
      <c r="J637" s="39"/>
      <c r="K637" s="39"/>
      <c r="L637" s="8" t="str">
        <f t="shared" si="32"/>
        <v>The Nuneaton Academy, Nuneaton, Warwickshire</v>
      </c>
    </row>
    <row r="638" spans="1:12" ht="20" customHeight="1" x14ac:dyDescent="0.2">
      <c r="A638" s="8">
        <f>IF(ISNUMBER(SEARCH($Z$1,B638)),MAX(A$1:$A637)+1,0)</f>
        <v>0</v>
      </c>
      <c r="B638" s="8" t="str">
        <f t="shared" si="31"/>
        <v/>
      </c>
      <c r="C638" s="39"/>
      <c r="D638" s="39"/>
      <c r="E638" s="39"/>
      <c r="F638" s="147"/>
      <c r="G638" s="39"/>
      <c r="H638" s="39"/>
      <c r="I638" s="39"/>
      <c r="J638" s="39"/>
      <c r="K638" s="39"/>
      <c r="L638" s="8" t="str">
        <f t="shared" si="32"/>
        <v xml:space="preserve">, , </v>
      </c>
    </row>
    <row r="639" spans="1:12" ht="20" customHeight="1" x14ac:dyDescent="0.2">
      <c r="A639" s="8">
        <f>IF(ISNUMBER(SEARCH($Z$1,B639)),MAX(A$1:$A638)+1,0)</f>
        <v>0</v>
      </c>
      <c r="B639" s="8" t="str">
        <f t="shared" si="31"/>
        <v/>
      </c>
      <c r="C639" s="38" t="s">
        <v>626</v>
      </c>
      <c r="D639" s="38" t="s">
        <v>0</v>
      </c>
      <c r="E639" s="38" t="str">
        <f>C639</f>
        <v>West Midlands</v>
      </c>
      <c r="F639" s="146" t="s">
        <v>1</v>
      </c>
      <c r="G639" s="38"/>
      <c r="H639" s="38"/>
      <c r="I639" s="38"/>
      <c r="J639" s="38"/>
      <c r="K639" s="38"/>
      <c r="L639" s="8" t="str">
        <f t="shared" si="32"/>
        <v>West Midlands, Town, West Midlands</v>
      </c>
    </row>
    <row r="640" spans="1:12" ht="20" customHeight="1" x14ac:dyDescent="0.2">
      <c r="A640" s="8">
        <f>IF(ISNUMBER(SEARCH($Z$1,B640)),MAX(A$1:$A639)+1,0)</f>
        <v>0</v>
      </c>
      <c r="B640" s="8" t="str">
        <f t="shared" si="31"/>
        <v/>
      </c>
      <c r="C640" s="39" t="s">
        <v>561</v>
      </c>
      <c r="D640" s="39" t="s">
        <v>562</v>
      </c>
      <c r="E640" s="39" t="s">
        <v>626</v>
      </c>
      <c r="F640" s="147" t="s">
        <v>3</v>
      </c>
      <c r="G640" s="39" t="s">
        <v>4</v>
      </c>
      <c r="H640" s="39"/>
      <c r="I640" s="39" t="s">
        <v>7</v>
      </c>
      <c r="J640" s="39" t="s">
        <v>8</v>
      </c>
      <c r="K640" s="39"/>
      <c r="L640" s="8" t="str">
        <f t="shared" si="32"/>
        <v>Bablake School, Coventry, West Midlands</v>
      </c>
    </row>
    <row r="641" spans="1:12" ht="20" customHeight="1" x14ac:dyDescent="0.2">
      <c r="A641" s="8">
        <f>IF(ISNUMBER(SEARCH($Z$1,B641)),MAX(A$1:$A640)+1,0)</f>
        <v>0</v>
      </c>
      <c r="B641" s="8" t="str">
        <f t="shared" si="31"/>
        <v/>
      </c>
      <c r="C641" s="39" t="s">
        <v>564</v>
      </c>
      <c r="D641" s="39" t="s">
        <v>565</v>
      </c>
      <c r="E641" s="39" t="s">
        <v>626</v>
      </c>
      <c r="F641" s="147"/>
      <c r="G641" s="39"/>
      <c r="H641" s="39" t="s">
        <v>5</v>
      </c>
      <c r="I641" s="39"/>
      <c r="J641" s="39"/>
      <c r="K641" s="39"/>
      <c r="L641" s="8" t="str">
        <f t="shared" si="32"/>
        <v>Bishop Vesey's Grammar School, Sutton Coldfield, West Midlands</v>
      </c>
    </row>
    <row r="642" spans="1:12" ht="20" customHeight="1" x14ac:dyDescent="0.2">
      <c r="A642" s="8">
        <f>IF(ISNUMBER(SEARCH($Z$1,B642)),MAX(A$1:$A641)+1,0)</f>
        <v>0</v>
      </c>
      <c r="B642" s="8" t="str">
        <f t="shared" si="31"/>
        <v/>
      </c>
      <c r="C642" s="39" t="s">
        <v>563</v>
      </c>
      <c r="D642" s="39" t="s">
        <v>562</v>
      </c>
      <c r="E642" s="39" t="s">
        <v>626</v>
      </c>
      <c r="F642" s="147" t="s">
        <v>3</v>
      </c>
      <c r="G642" s="39"/>
      <c r="H642" s="39"/>
      <c r="I642" s="39" t="s">
        <v>7</v>
      </c>
      <c r="J642" s="39"/>
      <c r="K642" s="39"/>
      <c r="L642" s="8" t="str">
        <f t="shared" si="32"/>
        <v>Finham Park School, Coventry, West Midlands</v>
      </c>
    </row>
    <row r="643" spans="1:12" ht="20" customHeight="1" x14ac:dyDescent="0.2">
      <c r="A643" s="8">
        <f>IF(ISNUMBER(SEARCH($Z$1,B643)),MAX(A$1:$A642)+1,0)</f>
        <v>0</v>
      </c>
      <c r="B643" s="8" t="str">
        <f t="shared" ref="B643:B668" si="33">IFERROR(IF(F643="Teams","",VLOOKUP(E643,$W$2:$X$16,2,0)),"")</f>
        <v/>
      </c>
      <c r="C643" s="39" t="s">
        <v>849</v>
      </c>
      <c r="D643" s="39" t="s">
        <v>559</v>
      </c>
      <c r="E643" s="39" t="s">
        <v>626</v>
      </c>
      <c r="F643" s="147"/>
      <c r="G643" s="39"/>
      <c r="H643" s="39"/>
      <c r="I643" s="39" t="s">
        <v>7</v>
      </c>
      <c r="J643" s="39" t="s">
        <v>8</v>
      </c>
      <c r="K643" s="39"/>
      <c r="L643" s="8" t="str">
        <f t="shared" ref="L643:L672" si="34">C643&amp;", "&amp;D643&amp;", "&amp;E643</f>
        <v>KEVI Camp Hill School for Girls, Birmingham, West Midlands</v>
      </c>
    </row>
    <row r="644" spans="1:12" ht="20" customHeight="1" x14ac:dyDescent="0.2">
      <c r="A644" s="8">
        <f>IF(ISNUMBER(SEARCH($Z$1,B644)),MAX(A$1:$A643)+1,0)</f>
        <v>0</v>
      </c>
      <c r="B644" s="8" t="str">
        <f t="shared" si="33"/>
        <v/>
      </c>
      <c r="C644" s="39" t="s">
        <v>850</v>
      </c>
      <c r="D644" s="39" t="s">
        <v>559</v>
      </c>
      <c r="E644" s="39" t="s">
        <v>626</v>
      </c>
      <c r="F644" s="147" t="s">
        <v>3</v>
      </c>
      <c r="G644" s="39" t="s">
        <v>4</v>
      </c>
      <c r="H644" s="39"/>
      <c r="I644" s="39"/>
      <c r="J644" s="39"/>
      <c r="K644" s="39"/>
      <c r="L644" s="8" t="str">
        <f t="shared" si="34"/>
        <v>King's Norton Boys' School, Birmingham, West Midlands</v>
      </c>
    </row>
    <row r="645" spans="1:12" ht="20" customHeight="1" x14ac:dyDescent="0.2">
      <c r="A645" s="8">
        <f>IF(ISNUMBER(SEARCH($Z$1,B645)),MAX(A$1:$A644)+1,0)</f>
        <v>0</v>
      </c>
      <c r="B645" s="8" t="str">
        <f t="shared" si="33"/>
        <v/>
      </c>
      <c r="C645" s="39" t="s">
        <v>560</v>
      </c>
      <c r="D645" s="39" t="s">
        <v>559</v>
      </c>
      <c r="E645" s="39" t="s">
        <v>626</v>
      </c>
      <c r="F645" s="147" t="s">
        <v>3</v>
      </c>
      <c r="G645" s="39" t="s">
        <v>4</v>
      </c>
      <c r="H645" s="39"/>
      <c r="I645" s="39" t="s">
        <v>7</v>
      </c>
      <c r="J645" s="39" t="s">
        <v>8</v>
      </c>
      <c r="K645" s="39"/>
      <c r="L645" s="8" t="str">
        <f t="shared" si="34"/>
        <v>Park Hall Academy, Birmingham, West Midlands</v>
      </c>
    </row>
    <row r="646" spans="1:12" ht="20" customHeight="1" x14ac:dyDescent="0.2">
      <c r="A646" s="8">
        <f>IF(ISNUMBER(SEARCH($Z$1,B646)),MAX(A$1:$A645)+1,0)</f>
        <v>0</v>
      </c>
      <c r="B646" s="8" t="str">
        <f t="shared" si="33"/>
        <v/>
      </c>
      <c r="C646" s="39" t="s">
        <v>851</v>
      </c>
      <c r="D646" s="39" t="s">
        <v>559</v>
      </c>
      <c r="E646" s="39" t="s">
        <v>626</v>
      </c>
      <c r="F646" s="147" t="s">
        <v>3</v>
      </c>
      <c r="G646" s="39" t="s">
        <v>4</v>
      </c>
      <c r="H646" s="39"/>
      <c r="I646" s="39" t="s">
        <v>7</v>
      </c>
      <c r="J646" s="39"/>
      <c r="K646" s="39"/>
      <c r="L646" s="8" t="str">
        <f t="shared" si="34"/>
        <v>St George's School Edgbaston, Birmingham, West Midlands</v>
      </c>
    </row>
    <row r="647" spans="1:12" ht="20" customHeight="1" x14ac:dyDescent="0.2">
      <c r="A647" s="8">
        <f>IF(ISNUMBER(SEARCH($Z$1,B647)),MAX(A$1:$A646)+1,0)</f>
        <v>0</v>
      </c>
      <c r="B647" s="8" t="str">
        <f t="shared" si="33"/>
        <v/>
      </c>
      <c r="C647" s="39" t="s">
        <v>945</v>
      </c>
      <c r="D647" s="39" t="s">
        <v>565</v>
      </c>
      <c r="E647" s="39" t="s">
        <v>626</v>
      </c>
      <c r="F647" s="147"/>
      <c r="G647" s="39"/>
      <c r="H647" s="39"/>
      <c r="I647" s="39" t="s">
        <v>7</v>
      </c>
      <c r="J647" s="39" t="s">
        <v>8</v>
      </c>
      <c r="K647" s="39" t="s">
        <v>6</v>
      </c>
      <c r="L647" s="8" t="str">
        <f t="shared" si="34"/>
        <v>Sutton Coldfield Grammar for Girls, Sutton Coldfield, West Midlands</v>
      </c>
    </row>
    <row r="648" spans="1:12" ht="20" customHeight="1" x14ac:dyDescent="0.2">
      <c r="A648" s="8">
        <f>IF(ISNUMBER(SEARCH($Z$1,B648)),MAX(A$1:$A647)+1,0)</f>
        <v>0</v>
      </c>
      <c r="B648" s="8" t="str">
        <f t="shared" si="33"/>
        <v/>
      </c>
      <c r="C648" s="39"/>
      <c r="D648" s="39"/>
      <c r="E648" s="39"/>
      <c r="F648" s="147"/>
      <c r="G648" s="39"/>
      <c r="H648" s="39"/>
      <c r="I648" s="39"/>
      <c r="J648" s="39"/>
      <c r="K648" s="39"/>
      <c r="L648" s="8" t="str">
        <f t="shared" si="34"/>
        <v xml:space="preserve">, , </v>
      </c>
    </row>
    <row r="649" spans="1:12" ht="20" customHeight="1" x14ac:dyDescent="0.2">
      <c r="A649" s="8">
        <f>IF(ISNUMBER(SEARCH($Z$1,B649)),MAX(A$1:$A648)+1,0)</f>
        <v>0</v>
      </c>
      <c r="B649" s="8" t="str">
        <f t="shared" si="33"/>
        <v/>
      </c>
      <c r="C649" s="39"/>
      <c r="D649" s="39"/>
      <c r="E649" s="39"/>
      <c r="F649" s="147"/>
      <c r="G649" s="39"/>
      <c r="H649" s="39"/>
      <c r="I649" s="39"/>
      <c r="J649" s="39"/>
      <c r="K649" s="39"/>
      <c r="L649" s="8" t="str">
        <f t="shared" si="34"/>
        <v xml:space="preserve">, , </v>
      </c>
    </row>
    <row r="650" spans="1:12" ht="20" customHeight="1" x14ac:dyDescent="0.2">
      <c r="A650" s="8">
        <f>IF(ISNUMBER(SEARCH($Z$1,B650)),MAX(A$1:$A649)+1,0)</f>
        <v>0</v>
      </c>
      <c r="B650" s="8" t="str">
        <f t="shared" si="33"/>
        <v/>
      </c>
      <c r="C650" s="39"/>
      <c r="D650" s="39"/>
      <c r="E650" s="39"/>
      <c r="F650" s="147"/>
      <c r="G650" s="39"/>
      <c r="H650" s="39"/>
      <c r="I650" s="39"/>
      <c r="J650" s="39"/>
      <c r="K650" s="39"/>
      <c r="L650" s="8" t="str">
        <f t="shared" si="34"/>
        <v xml:space="preserve">, , </v>
      </c>
    </row>
    <row r="651" spans="1:12" ht="20" customHeight="1" x14ac:dyDescent="0.2">
      <c r="A651" s="8">
        <f>IF(ISNUMBER(SEARCH($Z$1,B651)),MAX(A$1:$A650)+1,0)</f>
        <v>0</v>
      </c>
      <c r="B651" s="8" t="str">
        <f t="shared" si="33"/>
        <v/>
      </c>
      <c r="C651" s="39"/>
      <c r="D651" s="39"/>
      <c r="E651" s="39"/>
      <c r="F651" s="147"/>
      <c r="G651" s="39"/>
      <c r="H651" s="39"/>
      <c r="I651" s="39"/>
      <c r="J651" s="39"/>
      <c r="K651" s="39"/>
      <c r="L651" s="8" t="str">
        <f t="shared" si="34"/>
        <v xml:space="preserve">, , </v>
      </c>
    </row>
    <row r="652" spans="1:12" ht="20" customHeight="1" x14ac:dyDescent="0.2">
      <c r="A652" s="8">
        <f>IF(ISNUMBER(SEARCH($Z$1,B652)),MAX(A$1:$A651)+1,0)</f>
        <v>0</v>
      </c>
      <c r="B652" s="8" t="str">
        <f t="shared" si="33"/>
        <v/>
      </c>
      <c r="C652" s="38" t="s">
        <v>627</v>
      </c>
      <c r="D652" s="38" t="s">
        <v>0</v>
      </c>
      <c r="E652" s="38" t="str">
        <f>C652</f>
        <v>West Yorkshire</v>
      </c>
      <c r="F652" s="146" t="s">
        <v>1</v>
      </c>
      <c r="G652" s="38"/>
      <c r="H652" s="38"/>
      <c r="I652" s="38"/>
      <c r="J652" s="38"/>
      <c r="K652" s="38"/>
      <c r="L652" s="8" t="str">
        <f t="shared" si="34"/>
        <v>West Yorkshire, Town, West Yorkshire</v>
      </c>
    </row>
    <row r="653" spans="1:12" ht="20" customHeight="1" x14ac:dyDescent="0.2">
      <c r="A653" s="8">
        <f>IF(ISNUMBER(SEARCH($Z$1,B653)),MAX(A$1:$A652)+1,0)</f>
        <v>0</v>
      </c>
      <c r="B653" s="8" t="str">
        <f t="shared" si="33"/>
        <v/>
      </c>
      <c r="C653" s="39" t="s">
        <v>852</v>
      </c>
      <c r="D653" s="39" t="s">
        <v>572</v>
      </c>
      <c r="E653" s="39" t="s">
        <v>627</v>
      </c>
      <c r="F653" s="147" t="s">
        <v>3</v>
      </c>
      <c r="G653" s="39"/>
      <c r="H653" s="39"/>
      <c r="I653" s="39" t="s">
        <v>7</v>
      </c>
      <c r="J653" s="39"/>
      <c r="K653" s="39"/>
      <c r="L653" s="8" t="str">
        <f t="shared" si="34"/>
        <v>Allerton High School, Leeds, West Yorkshire</v>
      </c>
    </row>
    <row r="654" spans="1:12" ht="20" customHeight="1" x14ac:dyDescent="0.2">
      <c r="A654" s="8">
        <f>IF(ISNUMBER(SEARCH($Z$1,B654)),MAX(A$1:$A653)+1,0)</f>
        <v>0</v>
      </c>
      <c r="B654" s="8" t="str">
        <f t="shared" si="33"/>
        <v/>
      </c>
      <c r="C654" s="39" t="s">
        <v>566</v>
      </c>
      <c r="D654" s="39" t="s">
        <v>567</v>
      </c>
      <c r="E654" s="39" t="s">
        <v>627</v>
      </c>
      <c r="F654" s="147" t="s">
        <v>3</v>
      </c>
      <c r="G654" s="39" t="s">
        <v>4</v>
      </c>
      <c r="H654" s="39" t="s">
        <v>5</v>
      </c>
      <c r="I654" s="39" t="s">
        <v>7</v>
      </c>
      <c r="J654" s="39" t="s">
        <v>8</v>
      </c>
      <c r="K654" s="39" t="s">
        <v>6</v>
      </c>
      <c r="L654" s="8" t="str">
        <f t="shared" si="34"/>
        <v>Bradford Grammar School, Bradford, West Yorkshire</v>
      </c>
    </row>
    <row r="655" spans="1:12" ht="20" customHeight="1" x14ac:dyDescent="0.2">
      <c r="A655" s="8">
        <f>IF(ISNUMBER(SEARCH($Z$1,B655)),MAX(A$1:$A654)+1,0)</f>
        <v>0</v>
      </c>
      <c r="B655" s="8" t="str">
        <f t="shared" si="33"/>
        <v/>
      </c>
      <c r="C655" s="39" t="s">
        <v>570</v>
      </c>
      <c r="D655" s="39" t="s">
        <v>571</v>
      </c>
      <c r="E655" s="39" t="s">
        <v>627</v>
      </c>
      <c r="F655" s="147" t="s">
        <v>3</v>
      </c>
      <c r="G655" s="39" t="s">
        <v>4</v>
      </c>
      <c r="H655" s="39"/>
      <c r="I655" s="39" t="s">
        <v>7</v>
      </c>
      <c r="J655" s="39" t="s">
        <v>8</v>
      </c>
      <c r="K655" s="39"/>
      <c r="L655" s="8" t="str">
        <f t="shared" si="34"/>
        <v>Ilkley Grammar School, Ilkley, West Yorkshire</v>
      </c>
    </row>
    <row r="656" spans="1:12" ht="20" customHeight="1" x14ac:dyDescent="0.2">
      <c r="A656" s="8">
        <f>IF(ISNUMBER(SEARCH($Z$1,B656)),MAX(A$1:$A655)+1,0)</f>
        <v>0</v>
      </c>
      <c r="B656" s="8" t="str">
        <f t="shared" si="33"/>
        <v/>
      </c>
      <c r="C656" s="39" t="s">
        <v>400</v>
      </c>
      <c r="D656" s="39" t="s">
        <v>569</v>
      </c>
      <c r="E656" s="39" t="s">
        <v>627</v>
      </c>
      <c r="F656" s="147" t="s">
        <v>3</v>
      </c>
      <c r="G656" s="39" t="s">
        <v>4</v>
      </c>
      <c r="H656" s="39"/>
      <c r="I656" s="39" t="s">
        <v>7</v>
      </c>
      <c r="J656" s="39" t="s">
        <v>8</v>
      </c>
      <c r="K656" s="39"/>
      <c r="L656" s="8" t="str">
        <f t="shared" si="34"/>
        <v>King James's School, Huddersfield, West Yorkshire</v>
      </c>
    </row>
    <row r="657" spans="1:12" ht="20" customHeight="1" x14ac:dyDescent="0.2">
      <c r="A657" s="8">
        <f>IF(ISNUMBER(SEARCH($Z$1,B657)),MAX(A$1:$A656)+1,0)</f>
        <v>0</v>
      </c>
      <c r="B657" s="8" t="str">
        <f t="shared" si="33"/>
        <v/>
      </c>
      <c r="C657" s="39" t="s">
        <v>853</v>
      </c>
      <c r="D657" s="39" t="s">
        <v>569</v>
      </c>
      <c r="E657" s="39" t="s">
        <v>627</v>
      </c>
      <c r="F657" s="147" t="s">
        <v>3</v>
      </c>
      <c r="G657" s="39"/>
      <c r="H657" s="39"/>
      <c r="I657" s="39" t="s">
        <v>7</v>
      </c>
      <c r="J657" s="39"/>
      <c r="K657" s="39"/>
      <c r="L657" s="8" t="str">
        <f t="shared" si="34"/>
        <v>Kirkburton Middle School, Huddersfield, West Yorkshire</v>
      </c>
    </row>
    <row r="658" spans="1:12" ht="20" customHeight="1" x14ac:dyDescent="0.2">
      <c r="A658" s="8">
        <f>IF(ISNUMBER(SEARCH($Z$1,B658)),MAX(A$1:$A657)+1,0)</f>
        <v>0</v>
      </c>
      <c r="B658" s="8" t="str">
        <f t="shared" si="33"/>
        <v/>
      </c>
      <c r="C658" s="39" t="s">
        <v>854</v>
      </c>
      <c r="D658" s="39" t="s">
        <v>572</v>
      </c>
      <c r="E658" s="39" t="s">
        <v>627</v>
      </c>
      <c r="F658" s="147"/>
      <c r="G658" s="39"/>
      <c r="H658" s="39"/>
      <c r="I658" s="39"/>
      <c r="J658" s="39" t="s">
        <v>8</v>
      </c>
      <c r="K658" s="39"/>
      <c r="L658" s="8" t="str">
        <f t="shared" si="34"/>
        <v>Lawnswood School, Leeds, West Yorkshire</v>
      </c>
    </row>
    <row r="659" spans="1:12" ht="20" customHeight="1" x14ac:dyDescent="0.2">
      <c r="A659" s="8">
        <f>IF(ISNUMBER(SEARCH($Z$1,B659)),MAX(A$1:$A658)+1,0)</f>
        <v>0</v>
      </c>
      <c r="B659" s="8" t="str">
        <f t="shared" si="33"/>
        <v/>
      </c>
      <c r="C659" s="39" t="s">
        <v>898</v>
      </c>
      <c r="D659" s="39" t="s">
        <v>899</v>
      </c>
      <c r="E659" s="39" t="s">
        <v>627</v>
      </c>
      <c r="F659" s="147" t="s">
        <v>3</v>
      </c>
      <c r="G659" s="39" t="s">
        <v>4</v>
      </c>
      <c r="H659" s="39" t="s">
        <v>5</v>
      </c>
      <c r="I659" s="39" t="s">
        <v>7</v>
      </c>
      <c r="J659" s="39" t="s">
        <v>8</v>
      </c>
      <c r="K659" s="39"/>
      <c r="L659" s="8" t="str">
        <f t="shared" si="34"/>
        <v>Prince Henry's Grammar School,  Otley, West Yorkshire</v>
      </c>
    </row>
    <row r="660" spans="1:12" ht="20" customHeight="1" x14ac:dyDescent="0.2">
      <c r="A660" s="8">
        <f>IF(ISNUMBER(SEARCH($Z$1,B660)),MAX(A$1:$A659)+1,0)</f>
        <v>0</v>
      </c>
      <c r="B660" s="8" t="str">
        <f t="shared" si="33"/>
        <v/>
      </c>
      <c r="C660" s="39" t="s">
        <v>574</v>
      </c>
      <c r="D660" s="39" t="s">
        <v>575</v>
      </c>
      <c r="E660" s="39" t="s">
        <v>627</v>
      </c>
      <c r="F660" s="147" t="s">
        <v>3</v>
      </c>
      <c r="G660" s="39" t="s">
        <v>4</v>
      </c>
      <c r="H660" s="39"/>
      <c r="I660" s="39"/>
      <c r="J660" s="39"/>
      <c r="K660" s="39"/>
      <c r="L660" s="8" t="str">
        <f t="shared" si="34"/>
        <v>Queen Elizabeth Grammar School, Wakefield, West Yorkshire</v>
      </c>
    </row>
    <row r="661" spans="1:12" ht="20" customHeight="1" x14ac:dyDescent="0.2">
      <c r="A661" s="8">
        <f>IF(ISNUMBER(SEARCH($Z$1,B661)),MAX(A$1:$A660)+1,0)</f>
        <v>0</v>
      </c>
      <c r="B661" s="8" t="str">
        <f t="shared" si="33"/>
        <v/>
      </c>
      <c r="C661" s="39" t="s">
        <v>855</v>
      </c>
      <c r="D661" s="39" t="s">
        <v>569</v>
      </c>
      <c r="E661" s="39" t="s">
        <v>627</v>
      </c>
      <c r="F661" s="147" t="s">
        <v>3</v>
      </c>
      <c r="G661" s="39"/>
      <c r="H661" s="39"/>
      <c r="I661" s="39" t="s">
        <v>7</v>
      </c>
      <c r="J661" s="39"/>
      <c r="K661" s="39"/>
      <c r="L661" s="8" t="str">
        <f t="shared" si="34"/>
        <v>Scissett Middle School, Huddersfield, West Yorkshire</v>
      </c>
    </row>
    <row r="662" spans="1:12" ht="20" customHeight="1" x14ac:dyDescent="0.2">
      <c r="A662" s="8">
        <f>IF(ISNUMBER(SEARCH($Z$1,B662)),MAX(A$1:$A661)+1,0)</f>
        <v>0</v>
      </c>
      <c r="B662" s="8" t="str">
        <f t="shared" si="33"/>
        <v/>
      </c>
      <c r="C662" s="39" t="s">
        <v>573</v>
      </c>
      <c r="D662" s="39" t="s">
        <v>572</v>
      </c>
      <c r="E662" s="39" t="s">
        <v>627</v>
      </c>
      <c r="F662" s="147" t="s">
        <v>3</v>
      </c>
      <c r="G662" s="39" t="s">
        <v>4</v>
      </c>
      <c r="H662" s="39"/>
      <c r="I662" s="39" t="s">
        <v>7</v>
      </c>
      <c r="J662" s="39" t="s">
        <v>8</v>
      </c>
      <c r="K662" s="39"/>
      <c r="L662" s="8" t="str">
        <f t="shared" si="34"/>
        <v>The Grammar School At Leeds, Leeds, West Yorkshire</v>
      </c>
    </row>
    <row r="663" spans="1:12" ht="20" customHeight="1" x14ac:dyDescent="0.2">
      <c r="A663" s="8">
        <f>IF(ISNUMBER(SEARCH($Z$1,B663)),MAX(A$1:$A662)+1,0)</f>
        <v>0</v>
      </c>
      <c r="B663" s="8" t="str">
        <f t="shared" si="33"/>
        <v/>
      </c>
      <c r="C663" s="39" t="s">
        <v>568</v>
      </c>
      <c r="D663" s="39" t="s">
        <v>567</v>
      </c>
      <c r="E663" s="39" t="s">
        <v>627</v>
      </c>
      <c r="F663" s="147" t="s">
        <v>3</v>
      </c>
      <c r="G663" s="39" t="s">
        <v>4</v>
      </c>
      <c r="H663" s="39" t="s">
        <v>5</v>
      </c>
      <c r="I663" s="39" t="s">
        <v>7</v>
      </c>
      <c r="J663" s="39" t="s">
        <v>8</v>
      </c>
      <c r="K663" s="39" t="s">
        <v>6</v>
      </c>
      <c r="L663" s="8" t="str">
        <f t="shared" si="34"/>
        <v>Woodhouse Grove School, Bradford, West Yorkshire</v>
      </c>
    </row>
    <row r="664" spans="1:12" ht="20" customHeight="1" x14ac:dyDescent="0.2">
      <c r="A664" s="8">
        <f>IF(ISNUMBER(SEARCH($Z$1,B664)),MAX(A$1:$A663)+1,0)</f>
        <v>0</v>
      </c>
      <c r="B664" s="8" t="str">
        <f t="shared" si="33"/>
        <v/>
      </c>
      <c r="C664" s="39"/>
      <c r="D664" s="39"/>
      <c r="E664" s="39"/>
      <c r="F664" s="147"/>
      <c r="G664" s="39"/>
      <c r="H664" s="39"/>
      <c r="I664" s="39"/>
      <c r="J664" s="39"/>
      <c r="K664" s="39"/>
      <c r="L664" s="8" t="str">
        <f t="shared" si="34"/>
        <v xml:space="preserve">, , </v>
      </c>
    </row>
    <row r="665" spans="1:12" ht="20" customHeight="1" x14ac:dyDescent="0.2">
      <c r="A665" s="8">
        <f>IF(ISNUMBER(SEARCH($Z$1,B665)),MAX(A$1:$A664)+1,0)</f>
        <v>0</v>
      </c>
      <c r="B665" s="8" t="str">
        <f t="shared" si="33"/>
        <v/>
      </c>
      <c r="C665" s="39"/>
      <c r="D665" s="39"/>
      <c r="E665" s="39"/>
      <c r="F665" s="147"/>
      <c r="G665" s="39"/>
      <c r="H665" s="39"/>
      <c r="I665" s="39"/>
      <c r="J665" s="39"/>
      <c r="K665" s="39"/>
      <c r="L665" s="8" t="str">
        <f t="shared" si="34"/>
        <v xml:space="preserve">, , </v>
      </c>
    </row>
    <row r="666" spans="1:12" ht="20" customHeight="1" x14ac:dyDescent="0.2">
      <c r="A666" s="8">
        <f>IF(ISNUMBER(SEARCH($Z$1,B666)),MAX(A$1:$A665)+1,0)</f>
        <v>0</v>
      </c>
      <c r="B666" s="8" t="str">
        <f t="shared" si="33"/>
        <v/>
      </c>
      <c r="C666" s="38" t="s">
        <v>628</v>
      </c>
      <c r="D666" s="38" t="s">
        <v>0</v>
      </c>
      <c r="E666" s="38" t="str">
        <f>C666</f>
        <v>Wiltshire</v>
      </c>
      <c r="F666" s="146" t="s">
        <v>1</v>
      </c>
      <c r="G666" s="38"/>
      <c r="H666" s="38"/>
      <c r="I666" s="38"/>
      <c r="J666" s="38"/>
      <c r="K666" s="38"/>
      <c r="L666" s="8" t="str">
        <f t="shared" si="34"/>
        <v>Wiltshire, Town, Wiltshire</v>
      </c>
    </row>
    <row r="667" spans="1:12" x14ac:dyDescent="0.2">
      <c r="A667" s="8">
        <f>IF(ISNUMBER(SEARCH($Z$1,B667)),MAX(A$1:$A666)+1,0)</f>
        <v>0</v>
      </c>
      <c r="B667" s="8" t="str">
        <f t="shared" si="33"/>
        <v/>
      </c>
      <c r="C667" s="39" t="s">
        <v>578</v>
      </c>
      <c r="D667" s="39" t="s">
        <v>579</v>
      </c>
      <c r="E667" s="39" t="s">
        <v>628</v>
      </c>
      <c r="F667" s="147" t="s">
        <v>3</v>
      </c>
      <c r="G667" s="39" t="s">
        <v>4</v>
      </c>
      <c r="H667" s="39" t="s">
        <v>5</v>
      </c>
      <c r="I667" s="39"/>
      <c r="J667" s="39"/>
      <c r="K667" s="39" t="s">
        <v>6</v>
      </c>
      <c r="L667" s="8" t="str">
        <f t="shared" si="34"/>
        <v>Bishop Wordsworth's Grammar School, Salisbury, Wiltshire</v>
      </c>
    </row>
    <row r="668" spans="1:12" x14ac:dyDescent="0.2">
      <c r="A668" s="8">
        <f>IF(ISNUMBER(SEARCH($Z$1,B668)),MAX(A$1:$A667)+1,0)</f>
        <v>0</v>
      </c>
      <c r="B668" s="8" t="str">
        <f t="shared" si="33"/>
        <v/>
      </c>
      <c r="C668" s="39" t="s">
        <v>576</v>
      </c>
      <c r="D668" s="39" t="s">
        <v>577</v>
      </c>
      <c r="E668" s="39" t="s">
        <v>628</v>
      </c>
      <c r="F668" s="147" t="s">
        <v>3</v>
      </c>
      <c r="G668" s="39" t="s">
        <v>4</v>
      </c>
      <c r="H668" s="39" t="s">
        <v>5</v>
      </c>
      <c r="I668" s="39" t="s">
        <v>7</v>
      </c>
      <c r="J668" s="39" t="s">
        <v>8</v>
      </c>
      <c r="K668" s="39" t="s">
        <v>6</v>
      </c>
      <c r="L668" s="8" t="str">
        <f t="shared" si="34"/>
        <v>Hardenhuish School, Chippenham, Wiltshire</v>
      </c>
    </row>
    <row r="669" spans="1:12" x14ac:dyDescent="0.2">
      <c r="A669" s="8">
        <f>IF(ISNUMBER(SEARCH($Z$1,B669)),MAX(A$1:$A668)+1,0)</f>
        <v>0</v>
      </c>
      <c r="B669" s="8" t="str">
        <f t="shared" ref="B669:B672" si="35">IFERROR(IF(F669="Teams","",VLOOKUP(E669,$W$2:$X$16,2,0)),"")</f>
        <v/>
      </c>
      <c r="C669" s="39" t="s">
        <v>580</v>
      </c>
      <c r="D669" s="39" t="s">
        <v>579</v>
      </c>
      <c r="E669" s="39" t="s">
        <v>628</v>
      </c>
      <c r="F669" s="147"/>
      <c r="G669" s="39"/>
      <c r="H669" s="39"/>
      <c r="I669" s="39" t="s">
        <v>7</v>
      </c>
      <c r="J669" s="39" t="s">
        <v>8</v>
      </c>
      <c r="K669" s="39" t="s">
        <v>6</v>
      </c>
      <c r="L669" s="8" t="str">
        <f t="shared" si="34"/>
        <v>South Wilts Grammar School for Girls, Salisbury, Wiltshire</v>
      </c>
    </row>
    <row r="670" spans="1:12" x14ac:dyDescent="0.2">
      <c r="A670" s="8">
        <f>IF(ISNUMBER(SEARCH($Z$1,B670)),MAX(A$1:$A669)+1,0)</f>
        <v>0</v>
      </c>
      <c r="B670" s="8" t="str">
        <f t="shared" si="35"/>
        <v/>
      </c>
      <c r="C670" s="39" t="s">
        <v>581</v>
      </c>
      <c r="D670" s="39" t="s">
        <v>579</v>
      </c>
      <c r="E670" s="39" t="s">
        <v>628</v>
      </c>
      <c r="F670" s="147"/>
      <c r="G670" s="39"/>
      <c r="H670" s="39"/>
      <c r="I670" s="39" t="s">
        <v>7</v>
      </c>
      <c r="J670" s="39" t="s">
        <v>8</v>
      </c>
      <c r="K670" s="39" t="s">
        <v>6</v>
      </c>
      <c r="L670" s="8" t="str">
        <f t="shared" si="34"/>
        <v>The Godolphin School, Salisbury, Wiltshire</v>
      </c>
    </row>
    <row r="671" spans="1:12" x14ac:dyDescent="0.2">
      <c r="A671" s="8">
        <f>IF(ISNUMBER(SEARCH($Z$1,B671)),MAX(A$1:$A670)+1,0)</f>
        <v>0</v>
      </c>
      <c r="B671" s="8" t="str">
        <f t="shared" si="35"/>
        <v/>
      </c>
      <c r="C671" s="39"/>
      <c r="D671" s="39"/>
      <c r="E671" s="39"/>
      <c r="F671" s="147"/>
      <c r="G671" s="39"/>
      <c r="H671" s="39"/>
      <c r="I671" s="39"/>
      <c r="J671" s="39"/>
      <c r="K671" s="39"/>
      <c r="L671" s="8" t="str">
        <f t="shared" si="34"/>
        <v xml:space="preserve">, , </v>
      </c>
    </row>
    <row r="672" spans="1:12" x14ac:dyDescent="0.2">
      <c r="A672" s="8">
        <f>IF(ISNUMBER(SEARCH($Z$1,B672)),MAX(A$1:$A671)+1,0)</f>
        <v>0</v>
      </c>
      <c r="B672" s="8" t="str">
        <f t="shared" si="35"/>
        <v/>
      </c>
      <c r="C672" s="39"/>
      <c r="D672" s="39"/>
      <c r="E672" s="39"/>
      <c r="F672" s="147"/>
      <c r="G672" s="39"/>
      <c r="H672" s="39"/>
      <c r="I672" s="39"/>
      <c r="J672" s="39"/>
      <c r="K672" s="39"/>
      <c r="L672" s="8" t="str">
        <f t="shared" si="34"/>
        <v xml:space="preserve">, , </v>
      </c>
    </row>
    <row r="673" spans="3:11" x14ac:dyDescent="0.2">
      <c r="C673" s="38" t="s">
        <v>582</v>
      </c>
      <c r="D673" s="38"/>
      <c r="E673" s="38"/>
      <c r="F673" s="146" t="s">
        <v>3</v>
      </c>
      <c r="G673" s="38" t="s">
        <v>4</v>
      </c>
      <c r="H673" s="38" t="s">
        <v>5</v>
      </c>
      <c r="I673" s="38" t="s">
        <v>7</v>
      </c>
      <c r="J673" s="38" t="s">
        <v>8</v>
      </c>
      <c r="K673" s="38" t="s">
        <v>6</v>
      </c>
    </row>
    <row r="674" spans="3:11" x14ac:dyDescent="0.2">
      <c r="C674" s="39">
        <f>COUNTA(C2:C672)-45</f>
        <v>481</v>
      </c>
      <c r="D674" s="39"/>
      <c r="E674" s="39"/>
      <c r="F674" s="147">
        <f>COUNTIF(F3:F672,F673)</f>
        <v>336</v>
      </c>
      <c r="G674" s="147">
        <f t="shared" ref="G674:K674" si="36">COUNTIF(G3:G672,G673)</f>
        <v>311</v>
      </c>
      <c r="H674" s="147">
        <f t="shared" si="36"/>
        <v>170</v>
      </c>
      <c r="I674" s="147">
        <f t="shared" si="36"/>
        <v>364</v>
      </c>
      <c r="J674" s="147">
        <f t="shared" si="36"/>
        <v>336</v>
      </c>
      <c r="K674" s="147">
        <f t="shared" si="36"/>
        <v>183</v>
      </c>
    </row>
    <row r="675" spans="3:11" x14ac:dyDescent="0.2">
      <c r="C675" s="8" t="str">
        <f>C674&amp;" Schools Listed, "&amp;F675&amp;" teams"</f>
        <v>481 Schools Listed, 1700 teams</v>
      </c>
      <c r="E675" s="8" t="s">
        <v>856</v>
      </c>
      <c r="F675" s="6">
        <f>SUM(F674:K674)</f>
        <v>1700</v>
      </c>
    </row>
    <row r="676" spans="3:11" x14ac:dyDescent="0.2">
      <c r="F676" s="6"/>
    </row>
    <row r="677" spans="3:11" x14ac:dyDescent="0.2">
      <c r="F677" s="6"/>
    </row>
  </sheetData>
  <sheetProtection password="CC45" sheet="1" objects="1" scenarios="1"/>
  <sortState xmlns:xlrd2="http://schemas.microsoft.com/office/spreadsheetml/2017/richdata2" ref="C105:K116">
    <sortCondition ref="C105:C116"/>
  </sortState>
  <dataConsolidate/>
  <conditionalFormatting sqref="C2:C673">
    <cfRule type="duplicateValues" dxfId="30" priority="31"/>
  </conditionalFormatting>
  <conditionalFormatting sqref="D573">
    <cfRule type="duplicateValues" dxfId="29" priority="30"/>
  </conditionalFormatting>
  <conditionalFormatting sqref="C589">
    <cfRule type="duplicateValues" dxfId="28" priority="29"/>
  </conditionalFormatting>
  <conditionalFormatting sqref="C590">
    <cfRule type="duplicateValues" dxfId="27" priority="28"/>
  </conditionalFormatting>
  <conditionalFormatting sqref="D574">
    <cfRule type="duplicateValues" dxfId="26" priority="27"/>
  </conditionalFormatting>
  <conditionalFormatting sqref="C590">
    <cfRule type="duplicateValues" dxfId="25" priority="26"/>
  </conditionalFormatting>
  <conditionalFormatting sqref="C591">
    <cfRule type="duplicateValues" dxfId="24" priority="25"/>
  </conditionalFormatting>
  <conditionalFormatting sqref="D574">
    <cfRule type="duplicateValues" dxfId="23" priority="24"/>
  </conditionalFormatting>
  <conditionalFormatting sqref="C590">
    <cfRule type="duplicateValues" dxfId="22" priority="23"/>
  </conditionalFormatting>
  <conditionalFormatting sqref="C591">
    <cfRule type="duplicateValues" dxfId="21" priority="22"/>
  </conditionalFormatting>
  <conditionalFormatting sqref="D575">
    <cfRule type="duplicateValues" dxfId="20" priority="21"/>
  </conditionalFormatting>
  <conditionalFormatting sqref="C591">
    <cfRule type="duplicateValues" dxfId="19" priority="20"/>
  </conditionalFormatting>
  <conditionalFormatting sqref="C592">
    <cfRule type="duplicateValues" dxfId="18" priority="19"/>
  </conditionalFormatting>
  <conditionalFormatting sqref="C433">
    <cfRule type="duplicateValues" dxfId="17" priority="18"/>
  </conditionalFormatting>
  <conditionalFormatting sqref="C434">
    <cfRule type="duplicateValues" dxfId="16" priority="17"/>
  </conditionalFormatting>
  <conditionalFormatting sqref="C437">
    <cfRule type="duplicateValues" dxfId="15" priority="16"/>
  </conditionalFormatting>
  <conditionalFormatting sqref="D575">
    <cfRule type="duplicateValues" dxfId="14" priority="15"/>
  </conditionalFormatting>
  <conditionalFormatting sqref="C591">
    <cfRule type="duplicateValues" dxfId="13" priority="14"/>
  </conditionalFormatting>
  <conditionalFormatting sqref="C592">
    <cfRule type="duplicateValues" dxfId="12" priority="13"/>
  </conditionalFormatting>
  <conditionalFormatting sqref="D576">
    <cfRule type="duplicateValues" dxfId="11" priority="12"/>
  </conditionalFormatting>
  <conditionalFormatting sqref="C592">
    <cfRule type="duplicateValues" dxfId="10" priority="11"/>
  </conditionalFormatting>
  <conditionalFormatting sqref="C593">
    <cfRule type="duplicateValues" dxfId="9" priority="10"/>
  </conditionalFormatting>
  <conditionalFormatting sqref="D576">
    <cfRule type="duplicateValues" dxfId="8" priority="9"/>
  </conditionalFormatting>
  <conditionalFormatting sqref="C592">
    <cfRule type="duplicateValues" dxfId="7" priority="8"/>
  </conditionalFormatting>
  <conditionalFormatting sqref="C593">
    <cfRule type="duplicateValues" dxfId="6" priority="7"/>
  </conditionalFormatting>
  <conditionalFormatting sqref="D577">
    <cfRule type="duplicateValues" dxfId="5" priority="6"/>
  </conditionalFormatting>
  <conditionalFormatting sqref="C593">
    <cfRule type="duplicateValues" dxfId="4" priority="5"/>
  </conditionalFormatting>
  <conditionalFormatting sqref="C594">
    <cfRule type="duplicateValues" dxfId="3" priority="4"/>
  </conditionalFormatting>
  <conditionalFormatting sqref="C435">
    <cfRule type="duplicateValues" dxfId="2" priority="3"/>
  </conditionalFormatting>
  <conditionalFormatting sqref="C436">
    <cfRule type="duplicateValues" dxfId="1" priority="2"/>
  </conditionalFormatting>
  <conditionalFormatting sqref="C439">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Instructions</vt:lpstr>
      <vt:lpstr>Home</vt:lpstr>
      <vt:lpstr>Junior Boys</vt:lpstr>
      <vt:lpstr>Intermediate Boys</vt:lpstr>
      <vt:lpstr>Senior Boys</vt:lpstr>
      <vt:lpstr>Junior Girls</vt:lpstr>
      <vt:lpstr>Intermediate Girls</vt:lpstr>
      <vt:lpstr>Senior Girls</vt:lpstr>
      <vt:lpstr>Team Entries</vt:lpstr>
      <vt:lpstr>Declarations</vt:lpstr>
      <vt:lpstr>Summary</vt:lpstr>
      <vt:lpstr>Sheet1</vt:lpstr>
      <vt:lpstr>agegroups</vt:lpstr>
      <vt:lpstr>countyabbv</vt:lpstr>
      <vt:lpstr>INTERMEDIATE_BOYS</vt:lpstr>
      <vt:lpstr>INTERMEDIATE_GIRLS</vt:lpstr>
      <vt:lpstr>JUNIOR_BOYS</vt:lpstr>
      <vt:lpstr>JUNIOR_GIRLS</vt:lpstr>
      <vt:lpstr>'Intermediate Boys'!Print_Area</vt:lpstr>
      <vt:lpstr>'Intermediate Girls'!Print_Area</vt:lpstr>
      <vt:lpstr>'Junior Boys'!Print_Area</vt:lpstr>
      <vt:lpstr>'Junior Girls'!Print_Area</vt:lpstr>
      <vt:lpstr>'Senior Boys'!Print_Area</vt:lpstr>
      <vt:lpstr>'Senior Girls'!Print_Area</vt:lpstr>
      <vt:lpstr>Summary!Print_Area</vt:lpstr>
      <vt:lpstr>'Junior Boys'!Print_Titles</vt:lpstr>
      <vt:lpstr>schools</vt:lpstr>
      <vt:lpstr>SENIOR_BOYS</vt:lpstr>
      <vt:lpstr>SENIOR_GIRLS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Microsoft Office User</cp:lastModifiedBy>
  <cp:lastPrinted>2022-10-11T16:53:02Z</cp:lastPrinted>
  <dcterms:created xsi:type="dcterms:W3CDTF">2022-08-02T20:59:16Z</dcterms:created>
  <dcterms:modified xsi:type="dcterms:W3CDTF">2022-10-11T21:23:49Z</dcterms:modified>
</cp:coreProperties>
</file>